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os\Projeto-Analise-de-Dados-SRAG-2021---2024-\"/>
    </mc:Choice>
  </mc:AlternateContent>
  <xr:revisionPtr revIDLastSave="0" documentId="13_ncr:1_{5C430A57-9F60-4123-9E69-C0CC48E33608}" xr6:coauthVersionLast="47" xr6:coauthVersionMax="47" xr10:uidLastSave="{00000000-0000-0000-0000-000000000000}"/>
  <bookViews>
    <workbookView xWindow="-120" yWindow="-120" windowWidth="29040" windowHeight="15840" activeTab="1" xr2:uid="{ED5AD74C-555A-40DA-A62E-D3459C7593AC}"/>
  </bookViews>
  <sheets>
    <sheet name="Dicionário de dados" sheetId="1" r:id="rId1"/>
    <sheet name="Colunas 2021" sheetId="2" r:id="rId2"/>
    <sheet name="Colunas 2022" sheetId="3" r:id="rId3"/>
    <sheet name="Colunas 2023" sheetId="4" r:id="rId4"/>
    <sheet name="Colunas 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8" i="5"/>
  <c r="C9" i="5"/>
  <c r="C10" i="5"/>
  <c r="C11" i="5"/>
  <c r="C12" i="5"/>
  <c r="C13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2" i="5"/>
  <c r="C3" i="4"/>
  <c r="C4" i="4"/>
  <c r="C8" i="4"/>
  <c r="C9" i="4"/>
  <c r="C10" i="4"/>
  <c r="C11" i="4"/>
  <c r="C12" i="4"/>
  <c r="C13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2" i="4"/>
  <c r="B117" i="3"/>
  <c r="C125" i="3"/>
  <c r="C122" i="3"/>
  <c r="C123" i="3"/>
  <c r="C124" i="3"/>
  <c r="C121" i="3"/>
  <c r="B122" i="3"/>
  <c r="B123" i="3"/>
  <c r="B124" i="3"/>
  <c r="B125" i="3"/>
  <c r="B121" i="3"/>
  <c r="C22" i="3"/>
  <c r="C84" i="3"/>
  <c r="C115" i="3"/>
  <c r="C116" i="3"/>
  <c r="B5" i="3"/>
  <c r="B6" i="3"/>
  <c r="B7" i="3"/>
  <c r="B14" i="3"/>
  <c r="B16" i="3"/>
  <c r="B17" i="3"/>
  <c r="B56" i="3"/>
  <c r="B57" i="3"/>
  <c r="B84" i="3"/>
  <c r="B85" i="3"/>
  <c r="B86" i="3"/>
  <c r="B116" i="2"/>
  <c r="B116" i="3" s="1"/>
  <c r="B115" i="2"/>
  <c r="B115" i="3" s="1"/>
  <c r="C3" i="2"/>
  <c r="C3" i="3" s="1"/>
  <c r="C4" i="2"/>
  <c r="C4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5" i="2"/>
  <c r="C18" i="2"/>
  <c r="C18" i="3" s="1"/>
  <c r="C19" i="2"/>
  <c r="C19" i="3" s="1"/>
  <c r="C20" i="2"/>
  <c r="C20" i="3" s="1"/>
  <c r="C21" i="2"/>
  <c r="C21" i="3" s="1"/>
  <c r="C22" i="2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0" i="3" s="1"/>
  <c r="C31" i="2"/>
  <c r="C31" i="3" s="1"/>
  <c r="C32" i="2"/>
  <c r="C32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49" i="3" s="1"/>
  <c r="C50" i="2"/>
  <c r="C50" i="3" s="1"/>
  <c r="C51" i="2"/>
  <c r="C51" i="3" s="1"/>
  <c r="C52" i="2"/>
  <c r="C52" i="3" s="1"/>
  <c r="C53" i="2"/>
  <c r="C53" i="3" s="1"/>
  <c r="C54" i="2"/>
  <c r="C54" i="3" s="1"/>
  <c r="C55" i="2"/>
  <c r="C55" i="3" s="1"/>
  <c r="C58" i="2"/>
  <c r="C58" i="3" s="1"/>
  <c r="C59" i="2"/>
  <c r="C59" i="3" s="1"/>
  <c r="C60" i="2"/>
  <c r="C60" i="3" s="1"/>
  <c r="C61" i="2"/>
  <c r="C61" i="3" s="1"/>
  <c r="C62" i="2"/>
  <c r="C62" i="3" s="1"/>
  <c r="C63" i="2"/>
  <c r="C63" i="3" s="1"/>
  <c r="C64" i="2"/>
  <c r="C64" i="3" s="1"/>
  <c r="C65" i="2"/>
  <c r="C65" i="3" s="1"/>
  <c r="C66" i="2"/>
  <c r="C66" i="3" s="1"/>
  <c r="C67" i="2"/>
  <c r="C67" i="3" s="1"/>
  <c r="C68" i="2"/>
  <c r="C68" i="3" s="1"/>
  <c r="C69" i="2"/>
  <c r="C69" i="3" s="1"/>
  <c r="C70" i="2"/>
  <c r="C70" i="3" s="1"/>
  <c r="C71" i="2"/>
  <c r="C71" i="3" s="1"/>
  <c r="C72" i="2"/>
  <c r="C72" i="3" s="1"/>
  <c r="C73" i="2"/>
  <c r="C73" i="3" s="1"/>
  <c r="C74" i="2"/>
  <c r="C74" i="3" s="1"/>
  <c r="C75" i="2"/>
  <c r="C75" i="3" s="1"/>
  <c r="C76" i="2"/>
  <c r="C76" i="3" s="1"/>
  <c r="C77" i="2"/>
  <c r="C77" i="3" s="1"/>
  <c r="C78" i="2"/>
  <c r="C78" i="3" s="1"/>
  <c r="C79" i="2"/>
  <c r="C79" i="3" s="1"/>
  <c r="C80" i="2"/>
  <c r="C80" i="3" s="1"/>
  <c r="C81" i="2"/>
  <c r="C81" i="3" s="1"/>
  <c r="C82" i="2"/>
  <c r="C82" i="3" s="1"/>
  <c r="C83" i="2"/>
  <c r="C83" i="3" s="1"/>
  <c r="C87" i="2"/>
  <c r="C87" i="3" s="1"/>
  <c r="C88" i="2"/>
  <c r="C88" i="3" s="1"/>
  <c r="C89" i="2"/>
  <c r="C89" i="3" s="1"/>
  <c r="C90" i="2"/>
  <c r="C90" i="3" s="1"/>
  <c r="C91" i="2"/>
  <c r="C91" i="3" s="1"/>
  <c r="C92" i="2"/>
  <c r="C92" i="3" s="1"/>
  <c r="C93" i="2"/>
  <c r="C93" i="3" s="1"/>
  <c r="C94" i="2"/>
  <c r="C94" i="3" s="1"/>
  <c r="C95" i="2"/>
  <c r="C95" i="3" s="1"/>
  <c r="C96" i="2"/>
  <c r="C96" i="3" s="1"/>
  <c r="C97" i="2"/>
  <c r="C97" i="3" s="1"/>
  <c r="C98" i="2"/>
  <c r="C98" i="3" s="1"/>
  <c r="C99" i="2"/>
  <c r="C99" i="3" s="1"/>
  <c r="C100" i="2"/>
  <c r="C100" i="3" s="1"/>
  <c r="C101" i="2"/>
  <c r="C101" i="3" s="1"/>
  <c r="C102" i="2"/>
  <c r="C102" i="3" s="1"/>
  <c r="C103" i="2"/>
  <c r="C103" i="3" s="1"/>
  <c r="C104" i="2"/>
  <c r="C104" i="3" s="1"/>
  <c r="C105" i="2"/>
  <c r="C105" i="3" s="1"/>
  <c r="C106" i="2"/>
  <c r="C106" i="3" s="1"/>
  <c r="C107" i="2"/>
  <c r="C107" i="3" s="1"/>
  <c r="C108" i="2"/>
  <c r="C108" i="3" s="1"/>
  <c r="C109" i="2"/>
  <c r="C109" i="3" s="1"/>
  <c r="C110" i="2"/>
  <c r="C110" i="3" s="1"/>
  <c r="C111" i="2"/>
  <c r="C111" i="3" s="1"/>
  <c r="C112" i="2"/>
  <c r="C112" i="3" s="1"/>
  <c r="C113" i="2"/>
  <c r="C113" i="3" s="1"/>
  <c r="C114" i="2"/>
  <c r="C114" i="3" s="1"/>
  <c r="C118" i="2"/>
  <c r="C120" i="3" s="1"/>
  <c r="C119" i="2"/>
  <c r="C118" i="3" s="1"/>
  <c r="C120" i="2"/>
  <c r="C119" i="3" s="1"/>
  <c r="C2" i="2"/>
  <c r="C2" i="3" s="1"/>
  <c r="B3" i="2"/>
  <c r="B3" i="3" s="1"/>
  <c r="B4" i="2"/>
  <c r="B4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5" i="2"/>
  <c r="B15" i="3" s="1"/>
  <c r="B18" i="2"/>
  <c r="B18" i="3" s="1"/>
  <c r="B19" i="2"/>
  <c r="B19" i="3" s="1"/>
  <c r="B20" i="2"/>
  <c r="B20" i="3" s="1"/>
  <c r="B21" i="2"/>
  <c r="B21" i="3" s="1"/>
  <c r="B22" i="2"/>
  <c r="B22" i="3" s="1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5" i="3" s="1"/>
  <c r="B46" i="2"/>
  <c r="B46" i="3" s="1"/>
  <c r="B47" i="2"/>
  <c r="B47" i="3" s="1"/>
  <c r="B48" i="2"/>
  <c r="B48" i="3" s="1"/>
  <c r="B49" i="2"/>
  <c r="B49" i="3" s="1"/>
  <c r="B50" i="2"/>
  <c r="B50" i="3" s="1"/>
  <c r="B51" i="2"/>
  <c r="B51" i="3" s="1"/>
  <c r="B52" i="2"/>
  <c r="B52" i="3" s="1"/>
  <c r="B53" i="2"/>
  <c r="B53" i="3" s="1"/>
  <c r="B54" i="2"/>
  <c r="B54" i="3" s="1"/>
  <c r="B55" i="2"/>
  <c r="B55" i="3" s="1"/>
  <c r="B58" i="2"/>
  <c r="B58" i="3" s="1"/>
  <c r="B59" i="2"/>
  <c r="B59" i="3" s="1"/>
  <c r="B60" i="2"/>
  <c r="B60" i="3" s="1"/>
  <c r="B61" i="2"/>
  <c r="B61" i="3" s="1"/>
  <c r="B62" i="2"/>
  <c r="B62" i="3" s="1"/>
  <c r="B63" i="2"/>
  <c r="B63" i="3" s="1"/>
  <c r="B64" i="2"/>
  <c r="B64" i="3" s="1"/>
  <c r="B65" i="2"/>
  <c r="B65" i="3" s="1"/>
  <c r="B66" i="2"/>
  <c r="B66" i="3" s="1"/>
  <c r="B67" i="2"/>
  <c r="B67" i="3" s="1"/>
  <c r="B68" i="2"/>
  <c r="B68" i="3" s="1"/>
  <c r="B69" i="2"/>
  <c r="B69" i="3" s="1"/>
  <c r="B70" i="2"/>
  <c r="B70" i="3" s="1"/>
  <c r="B71" i="2"/>
  <c r="B71" i="3" s="1"/>
  <c r="B72" i="2"/>
  <c r="B72" i="3" s="1"/>
  <c r="B73" i="2"/>
  <c r="B73" i="3" s="1"/>
  <c r="B74" i="2"/>
  <c r="B74" i="3" s="1"/>
  <c r="B75" i="2"/>
  <c r="B75" i="3" s="1"/>
  <c r="B76" i="2"/>
  <c r="B76" i="3" s="1"/>
  <c r="B77" i="2"/>
  <c r="B77" i="3" s="1"/>
  <c r="B78" i="2"/>
  <c r="B78" i="3" s="1"/>
  <c r="B79" i="2"/>
  <c r="B79" i="3" s="1"/>
  <c r="B80" i="2"/>
  <c r="B80" i="3" s="1"/>
  <c r="B81" i="2"/>
  <c r="B81" i="3" s="1"/>
  <c r="B82" i="2"/>
  <c r="B82" i="3" s="1"/>
  <c r="B83" i="2"/>
  <c r="B83" i="3" s="1"/>
  <c r="B87" i="2"/>
  <c r="B87" i="3" s="1"/>
  <c r="B88" i="2"/>
  <c r="B88" i="3" s="1"/>
  <c r="B89" i="2"/>
  <c r="B89" i="3" s="1"/>
  <c r="B90" i="2"/>
  <c r="B90" i="3" s="1"/>
  <c r="B91" i="2"/>
  <c r="B91" i="3" s="1"/>
  <c r="B92" i="2"/>
  <c r="B92" i="3" s="1"/>
  <c r="B93" i="2"/>
  <c r="B93" i="3" s="1"/>
  <c r="B94" i="2"/>
  <c r="B94" i="3" s="1"/>
  <c r="B95" i="2"/>
  <c r="B95" i="3" s="1"/>
  <c r="B96" i="2"/>
  <c r="B96" i="3" s="1"/>
  <c r="B97" i="2"/>
  <c r="B97" i="3" s="1"/>
  <c r="B98" i="2"/>
  <c r="B98" i="3" s="1"/>
  <c r="B99" i="2"/>
  <c r="B99" i="3" s="1"/>
  <c r="B100" i="2"/>
  <c r="B100" i="3" s="1"/>
  <c r="B101" i="2"/>
  <c r="B101" i="3" s="1"/>
  <c r="B102" i="2"/>
  <c r="B102" i="3" s="1"/>
  <c r="B103" i="2"/>
  <c r="B103" i="3" s="1"/>
  <c r="B104" i="2"/>
  <c r="B104" i="3" s="1"/>
  <c r="B105" i="2"/>
  <c r="B105" i="3" s="1"/>
  <c r="B106" i="2"/>
  <c r="B106" i="3" s="1"/>
  <c r="B107" i="2"/>
  <c r="B107" i="3" s="1"/>
  <c r="B108" i="2"/>
  <c r="B108" i="3" s="1"/>
  <c r="B109" i="2"/>
  <c r="B109" i="3" s="1"/>
  <c r="B110" i="2"/>
  <c r="B110" i="3" s="1"/>
  <c r="B111" i="2"/>
  <c r="B111" i="3" s="1"/>
  <c r="B112" i="2"/>
  <c r="B112" i="3" s="1"/>
  <c r="B113" i="2"/>
  <c r="B113" i="3" s="1"/>
  <c r="B114" i="2"/>
  <c r="B114" i="3" s="1"/>
  <c r="B117" i="2"/>
  <c r="B118" i="2"/>
  <c r="B120" i="3" s="1"/>
  <c r="B119" i="2"/>
  <c r="B118" i="3" s="1"/>
  <c r="B120" i="2"/>
  <c r="B119" i="3" s="1"/>
  <c r="B2" i="2"/>
  <c r="B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AB4DB-4917-481E-A709-0AC25C2A74DF}" keepAlive="1" name="Consulta - Organização dos dados - Projeto SRAG (2021 - 202 37ad4839f9864766bf54a5d6ba212be" description="Conexão com a consulta 'Organização dos dados - Projeto SRAG (2021 - 202 37ad4839f9864766bf54a5d6ba212be' na pasta de trabalho." type="5" refreshedVersion="0" background="1">
    <dbPr connection="Provider=Microsoft.Mashup.OleDb.1;Data Source=$Workbook$;Location=&quot;Organização dos dados - Projeto SRAG (2021 - 202 37ad4839f9864766bf54a5d6ba212be&quot;;Extended Properties=&quot;&quot;" command="SELECT * FROM [Organização dos dados - Projeto SRAG (2021 - 202 37ad4839f9864766bf54a5d6ba212be]"/>
  </connection>
</connections>
</file>

<file path=xl/sharedStrings.xml><?xml version="1.0" encoding="utf-8"?>
<sst xmlns="http://schemas.openxmlformats.org/spreadsheetml/2006/main" count="1419" uniqueCount="434">
  <si>
    <t>Colunas</t>
  </si>
  <si>
    <t>Descrição</t>
  </si>
  <si>
    <t>Colunas que serao desconsideradas</t>
  </si>
  <si>
    <t>Comentarios</t>
  </si>
  <si>
    <t>Porque sera desconsiderada</t>
  </si>
  <si>
    <t>DT_NOTIFIC</t>
  </si>
  <si>
    <t>Data de preenchimento da ficha de notificação</t>
  </si>
  <si>
    <t>Yes</t>
  </si>
  <si>
    <t/>
  </si>
  <si>
    <t>Já temos a Semana Epidemiológica referente</t>
  </si>
  <si>
    <t>SEM_NOT</t>
  </si>
  <si>
    <t>Semana Epidemiológica do preenchimento da ficha de notificação</t>
  </si>
  <si>
    <t>No</t>
  </si>
  <si>
    <t>As Semanas Epidemiológicas (SE) são contadas de um Domingo até o Sábado.
Se o ano começa em uma segunda-feira, a 1ª SE começará no domingo da mesma semana.</t>
  </si>
  <si>
    <t>DT_SIN_PRI</t>
  </si>
  <si>
    <t>Data de 1º sintomas do caso</t>
  </si>
  <si>
    <t>SEM_PRI</t>
  </si>
  <si>
    <t>Semana Epidemiológica do início dos sintomas</t>
  </si>
  <si>
    <t>SG_UF_NOT</t>
  </si>
  <si>
    <t>Unidade Federativa</t>
  </si>
  <si>
    <t>ID_MUNICIP OU
CO_MUN_NOT</t>
  </si>
  <si>
    <t>Município</t>
  </si>
  <si>
    <t>ID_REGIONA OU
CO_REGIONA</t>
  </si>
  <si>
    <t>Regional de Saúde</t>
  </si>
  <si>
    <t>ID_UNIDADE OU
CO_UNI_NOT</t>
  </si>
  <si>
    <t>Unidade que realizou o atendimento, coleta de amostra e registro do caso</t>
  </si>
  <si>
    <t>TEM_CPF</t>
  </si>
  <si>
    <t>Informa se o paciente possui Cadastro de Pessoa Física (CPF)</t>
  </si>
  <si>
    <t>1- Sim
2-Não</t>
  </si>
  <si>
    <t>Dados sensíveis</t>
  </si>
  <si>
    <t>NU_CPF</t>
  </si>
  <si>
    <t>Cadastro de Pessoa Física (CPF)</t>
  </si>
  <si>
    <t>ESTRANG</t>
  </si>
  <si>
    <t>Informa se o paciente é estrangeiro</t>
  </si>
  <si>
    <t>1-Sim
2-Não</t>
  </si>
  <si>
    <t>Já temos o país do paciente</t>
  </si>
  <si>
    <t>NU_CNS</t>
  </si>
  <si>
    <t>Número do Cartão Nacional de Saúde (CNS)</t>
  </si>
  <si>
    <t>NM_PACIENT</t>
  </si>
  <si>
    <t>Nome do paciente</t>
  </si>
  <si>
    <t>CS_SEXO</t>
  </si>
  <si>
    <t>Sexo do paciente</t>
  </si>
  <si>
    <t>1-Masculino
2-Feminino
9-Ignorado</t>
  </si>
  <si>
    <t>DT_NASC</t>
  </si>
  <si>
    <t>Data de nascimento do paciente</t>
  </si>
  <si>
    <t>Já temos a idade do paciente</t>
  </si>
  <si>
    <t>NU_IDADE_N</t>
  </si>
  <si>
    <t>Idade do paciente</t>
  </si>
  <si>
    <t>Caso tenha sido fornecida a data de nascimento esse campo é preenchido automaticamente (considerando o intervalo entre a data de nascimento e a data dos primeiros sintomas), caso não, é preenchido com a idade informada pelo paciente</t>
  </si>
  <si>
    <t>TP_IDADE</t>
  </si>
  <si>
    <t>Tipo do campo idade</t>
  </si>
  <si>
    <t>Se a diferença entre a data de nascimento e a data dos primeiros sintomas for:
Menor que 1 mês: o tipo é preenchido como 1-Dia
De 1 a 11 meses: o tipo é preenchido como 2-Mês
Maior ou igual a 12 meses: o tipo é preenchido como 3-Ano</t>
  </si>
  <si>
    <t>CS_GESTANT</t>
  </si>
  <si>
    <t xml:space="preserve">Idade gestacional da paciente.
</t>
  </si>
  <si>
    <t>1-1º Trimestre
2-2º Trimestre
3-3º Trimestre
4-Idade Gestacional Ignorada
5-Não
6-Não se aplica
9-Ignorado
Se selecionado sexo igual a Masculino ou a idade for menor ou igual a 9 anos o campo é preenchido automaticamente com 6-Não se aplica</t>
  </si>
  <si>
    <t>CS_RACA</t>
  </si>
  <si>
    <t>Cor ou raça declarada pelo paciente</t>
  </si>
  <si>
    <t>1-Branca
2-Preta
3-Amarela
4-Parda
5-Indígena
9-Ignorado</t>
  </si>
  <si>
    <t>CS_ETINIA</t>
  </si>
  <si>
    <t>Se for indígena define a etnia</t>
  </si>
  <si>
    <t>Não serão feitas analises aprofundadas a respeito da etnia</t>
  </si>
  <si>
    <t>POV_CT</t>
  </si>
  <si>
    <t>Informar se o paciente for membro de algum povo ou comunidade tradicional</t>
  </si>
  <si>
    <t>TP_POV_CT</t>
  </si>
  <si>
    <t>Se o paciente for membro de algum povo ou comunidade tradicional, define qual</t>
  </si>
  <si>
    <t>Não serão feitas analises aprofundadas a respeito do povo ou comunidade tradicional</t>
  </si>
  <si>
    <t>CS_ESCOL_N</t>
  </si>
  <si>
    <t>Nível de escolaridade do paciente</t>
  </si>
  <si>
    <t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t>
  </si>
  <si>
    <t>Ocupação profissional do paciente</t>
  </si>
  <si>
    <t>Não será relevante</t>
  </si>
  <si>
    <t>NM_MAE_PAC</t>
  </si>
  <si>
    <t>Nome da mãe do paciente</t>
  </si>
  <si>
    <t>NU_CEP</t>
  </si>
  <si>
    <t>CEP da residência</t>
  </si>
  <si>
    <t>SG_UF</t>
  </si>
  <si>
    <t>UF da residência</t>
  </si>
  <si>
    <t>ID_RG_RESI OU
CO_RG_RESI</t>
  </si>
  <si>
    <t>Regional de Saúde onde está localizado o Município de residência do paciente</t>
  </si>
  <si>
    <t>ID_MN_RESI OU
CO_MUN_RES</t>
  </si>
  <si>
    <t>Município de residência do paciente</t>
  </si>
  <si>
    <t>NM_BAIRRO</t>
  </si>
  <si>
    <t>Bairro de residência do paciente</t>
  </si>
  <si>
    <t>NM_LOGRADO</t>
  </si>
  <si>
    <t>Logradouro de residência do paciente</t>
  </si>
  <si>
    <t>NU_NUMERO</t>
  </si>
  <si>
    <t>Número de logradouro do paciente</t>
  </si>
  <si>
    <t>NM_COMPLEM</t>
  </si>
  <si>
    <t xml:space="preserve">Complemento do logradouro </t>
  </si>
  <si>
    <t>NU_DDD_TEL OU
NU_TELEFON</t>
  </si>
  <si>
    <t>Telefone com DDD</t>
  </si>
  <si>
    <t>CS_ZONA</t>
  </si>
  <si>
    <t>Zona geográfica da residência</t>
  </si>
  <si>
    <t>1-Urbana
2-Rural
3-Periurbana
9-Ignorado</t>
  </si>
  <si>
    <t>ID_PAIS OU
CO_PAIS</t>
  </si>
  <si>
    <t>País de residência do paciente</t>
  </si>
  <si>
    <t>NOSOCOMIAL</t>
  </si>
  <si>
    <t>Caso de SRAG com infecção adquirida após internação</t>
  </si>
  <si>
    <t>1-Sim
2-Não
9-Ignorado</t>
  </si>
  <si>
    <t>AVE_SUINO</t>
  </si>
  <si>
    <t>Caso com contato direto com aves ou suínos</t>
  </si>
  <si>
    <t>OUT_ANIM</t>
  </si>
  <si>
    <t>Caso contato com outro animal, o mesmo deve ser especificado</t>
  </si>
  <si>
    <t>FEBRE</t>
  </si>
  <si>
    <t>Paciente apresentou febre</t>
  </si>
  <si>
    <t>TOSSE</t>
  </si>
  <si>
    <t>Paciente apresentou tosse</t>
  </si>
  <si>
    <t>GARGANTA</t>
  </si>
  <si>
    <t>Paciente apresentou dor de garganta</t>
  </si>
  <si>
    <t>DISPNEIA</t>
  </si>
  <si>
    <t>Paciente apresentou dispneia</t>
  </si>
  <si>
    <t>DESC_RESP</t>
  </si>
  <si>
    <t>Paciente apresentou desconforto respiratório</t>
  </si>
  <si>
    <t>SATURACAO</t>
  </si>
  <si>
    <t>Paciente apresentou saturção O2 &lt; 95%</t>
  </si>
  <si>
    <t>DIARREIA</t>
  </si>
  <si>
    <t>Paciente apresentou diarreia</t>
  </si>
  <si>
    <t>VOMITO</t>
  </si>
  <si>
    <t>Paciente apresentou vômito</t>
  </si>
  <si>
    <t>DOR_ABD</t>
  </si>
  <si>
    <t>Paciente apresentou dor abdominal</t>
  </si>
  <si>
    <t>FADIGA</t>
  </si>
  <si>
    <t>Paciente apresentou fadiga</t>
  </si>
  <si>
    <t>PERD_OLFT</t>
  </si>
  <si>
    <t>Paciente apresentou perda do olfato</t>
  </si>
  <si>
    <t>PERD_PALA</t>
  </si>
  <si>
    <t>Paciente apresentou perda do paladar</t>
  </si>
  <si>
    <t>OUTRO_SIN</t>
  </si>
  <si>
    <t>Paciente apresentou outros sintomas</t>
  </si>
  <si>
    <t>OUTRO_DES</t>
  </si>
  <si>
    <t>Lista outros sintomas</t>
  </si>
  <si>
    <t>FATOR_RISC</t>
  </si>
  <si>
    <t>Paciente apresenta algum fator de risco</t>
  </si>
  <si>
    <t>PUERPERA</t>
  </si>
  <si>
    <t>Paciente é puérpera ou parturiente (até 45 dias após o parto)</t>
  </si>
  <si>
    <t>CARDIOPATI</t>
  </si>
  <si>
    <t>Paciente possui doença cardiovascular crônica</t>
  </si>
  <si>
    <t>HEMATOLOGI</t>
  </si>
  <si>
    <t>Paciente possui doença hematológica crônica</t>
  </si>
  <si>
    <t>SIND_DOWN</t>
  </si>
  <si>
    <t>Paciente possui síndrome de down</t>
  </si>
  <si>
    <t>HEPATICA</t>
  </si>
  <si>
    <t>Paciente possui doença hepática crônica</t>
  </si>
  <si>
    <t>ASMA</t>
  </si>
  <si>
    <t>Paciente possui asma</t>
  </si>
  <si>
    <t>DIABETES</t>
  </si>
  <si>
    <t>Paciente possui diabetes mellitus</t>
  </si>
  <si>
    <t>NEUROLOGIC</t>
  </si>
  <si>
    <t>Paciente possui doença neurológica</t>
  </si>
  <si>
    <t>PNEUMOPATI</t>
  </si>
  <si>
    <t>Paciente possui pneumopatia crônica</t>
  </si>
  <si>
    <t>IMUNODEPRE</t>
  </si>
  <si>
    <t>Paciente possui imunodeficiência ou imunodpressão</t>
  </si>
  <si>
    <t>RENAL</t>
  </si>
  <si>
    <t>Paciente possui doença renal crônica</t>
  </si>
  <si>
    <t>OBESIDADE</t>
  </si>
  <si>
    <t>Paciente possui obesidade</t>
  </si>
  <si>
    <t>OBES_IMC</t>
  </si>
  <si>
    <t>Se sim para obseidade, aparece com o IMC</t>
  </si>
  <si>
    <t>Já teremos o campo separando os casos de obesidade</t>
  </si>
  <si>
    <t>OUT_MORBI</t>
  </si>
  <si>
    <t>Paciente possui outro fator de risco</t>
  </si>
  <si>
    <t>MORB_DESC</t>
  </si>
  <si>
    <t>Lista outros fatores de risco do paciente</t>
  </si>
  <si>
    <t>VACINA_COV</t>
  </si>
  <si>
    <t>Paciente recebeu a vacina da COVID-19</t>
  </si>
  <si>
    <t>DOSE_1_COV</t>
  </si>
  <si>
    <t>Data que o paciente recebeu a 1a dose</t>
  </si>
  <si>
    <t>DOSE_2_COV</t>
  </si>
  <si>
    <t>Data que o paciente recebeu a 2a dose</t>
  </si>
  <si>
    <t>DOSE_REF</t>
  </si>
  <si>
    <t>Data que o paciente recebeu a dose de reforço</t>
  </si>
  <si>
    <t>DOSE_2REF</t>
  </si>
  <si>
    <t>Data que o paciente recebeu a 2a dose de reforço</t>
  </si>
  <si>
    <t>FAB_COV1</t>
  </si>
  <si>
    <t>Fabricante da vacina da 1a dose</t>
  </si>
  <si>
    <t>FAB_COV2</t>
  </si>
  <si>
    <t>Fabricante da vacina da 2a dose</t>
  </si>
  <si>
    <t>FAB_COVRF</t>
  </si>
  <si>
    <t>Fabricante da vacina da dose de reforço</t>
  </si>
  <si>
    <t>FAB_COVRF2</t>
  </si>
  <si>
    <t>Fabricante da vacina da 2a dose de reforço</t>
  </si>
  <si>
    <t>LOTE_1_COV</t>
  </si>
  <si>
    <t>Lote da 1a dose da vacina</t>
  </si>
  <si>
    <t>LOTE_2_COV</t>
  </si>
  <si>
    <t>Lote da 2a dose da vacina</t>
  </si>
  <si>
    <t>LOTE_REF</t>
  </si>
  <si>
    <t>Lote da dose de reforço da vacina</t>
  </si>
  <si>
    <t>LOTE_REF2</t>
  </si>
  <si>
    <t>Lote da 2a dose de reforço da vacina</t>
  </si>
  <si>
    <t>FNT_IN_COV</t>
  </si>
  <si>
    <t>Fonte dos dados a respeito da vacina (integração com a Base Nacional de Vacinação)</t>
  </si>
  <si>
    <t>1- Manual
2- Integração</t>
  </si>
  <si>
    <t>Todos os dados serão considerados da mesma maneira</t>
  </si>
  <si>
    <t>VACINA</t>
  </si>
  <si>
    <t>Paciente foi vacinado contra a gripe na última campanha</t>
  </si>
  <si>
    <t>DT_UT_DOSE</t>
  </si>
  <si>
    <t>Data da última dose de vacina contra a gripe</t>
  </si>
  <si>
    <t>Para as analises que serão feitas será mais importante se a vacina foi aplicada</t>
  </si>
  <si>
    <t>MAE_VAC</t>
  </si>
  <si>
    <t>Se o paciente tiver menos que 6 meses de vida, a mãe recebeu vacina</t>
  </si>
  <si>
    <t>DT_VAC_MAE</t>
  </si>
  <si>
    <t>Data que a mãe recebeu vacina</t>
  </si>
  <si>
    <t>M_AMAMENTA</t>
  </si>
  <si>
    <t>Se o paciente tiver menos que 6 meses, a mãe amamenta a criança</t>
  </si>
  <si>
    <t>DT_DOSEUNI</t>
  </si>
  <si>
    <t>Se o paciente tiver entre 6 meses e 8 anos, data da dose única para crianças vacinadas em campanhas de anos anteriores</t>
  </si>
  <si>
    <t>DT_1_DOSE</t>
  </si>
  <si>
    <t>Se o paciente tiver entre 6 meses e 8 anos, data da 1a dose para crianças vacinadas pela primeira vez</t>
  </si>
  <si>
    <t>DT_2_DOSE</t>
  </si>
  <si>
    <t>Se o paciente tiver entre 6 meses e 8 anos, data da 2a dose para crianças vacinadas pela primeira vez</t>
  </si>
  <si>
    <t>ANTIVIRAL</t>
  </si>
  <si>
    <t>Paciente usou antiviral para gripe</t>
  </si>
  <si>
    <t>TP_ANTIVIR</t>
  </si>
  <si>
    <t>Qual antiviral</t>
  </si>
  <si>
    <t>1- Oseltamivir
2- Zanamivir
3- Outro, especifique</t>
  </si>
  <si>
    <t>OUT_ANTIV</t>
  </si>
  <si>
    <t>Informar qual o outro antiviral utilizado</t>
  </si>
  <si>
    <t>Iremos agrupar os outros tipos</t>
  </si>
  <si>
    <t>DT_ANTIVIR</t>
  </si>
  <si>
    <t>Data de início do tratamento com antiviral</t>
  </si>
  <si>
    <t>TRAT_COV</t>
  </si>
  <si>
    <t>Paciente fez uso de antiviral para tratamento de COVID-19</t>
  </si>
  <si>
    <t>TIPO_TRAT</t>
  </si>
  <si>
    <t>Se TRAT_COV == 1, qual antiviral</t>
  </si>
  <si>
    <t>OUT_TRAT</t>
  </si>
  <si>
    <t>Informar qual o antiviral usado no tratamento</t>
  </si>
  <si>
    <t>DT_TRT_COV</t>
  </si>
  <si>
    <t>Data em que foi iniciado o tratamento com antiviral para COVID-19</t>
  </si>
  <si>
    <t>HOSPITAL</t>
  </si>
  <si>
    <t>Paciente foi internado</t>
  </si>
  <si>
    <t>DT_INTERNA</t>
  </si>
  <si>
    <t>Data da internação</t>
  </si>
  <si>
    <t>Iremos avaliar a quantidade de internações</t>
  </si>
  <si>
    <t>SG_UF_INTE</t>
  </si>
  <si>
    <t>UF onde o paciente foi internado</t>
  </si>
  <si>
    <t>ID_RG_INTE OU
CO_RG_INTE</t>
  </si>
  <si>
    <t>Regional de Saúde onde o paciente foi internado</t>
  </si>
  <si>
    <t>ID_MN_INTE OU
CO_MU_INTE</t>
  </si>
  <si>
    <t>Município onde o paciente foi internado</t>
  </si>
  <si>
    <t>ID_UN_INTE OU
CO_UN_INTE</t>
  </si>
  <si>
    <t>Unidade que realizou a internação do paciente</t>
  </si>
  <si>
    <t>UTI</t>
  </si>
  <si>
    <t>Paciente foi internado na UTI</t>
  </si>
  <si>
    <t>DT_ENTUTI</t>
  </si>
  <si>
    <t>Data de entrada na UTI</t>
  </si>
  <si>
    <t>DT_SAIDUTI</t>
  </si>
  <si>
    <t>Data de saída da UTI</t>
  </si>
  <si>
    <t>SUPORT_VEN</t>
  </si>
  <si>
    <t>Paciente fez uso de suporte ventilatório</t>
  </si>
  <si>
    <t>1-Sim, invasivo
2-Sim, não invasivo
3-Não
9-Ignorado</t>
  </si>
  <si>
    <t>RAIOX_RES</t>
  </si>
  <si>
    <t>Resultado Raio-X de tórax</t>
  </si>
  <si>
    <t>1-Normal_x000D_
2-Infiltrado intersticial_x000D_
3-Consolidação_x000D_
4-Misto_x000D_
5-Outro_x000D_
6-Não realizado_x000D_
9-Ignorado</t>
  </si>
  <si>
    <t>RAIOX_OUT</t>
  </si>
  <si>
    <t>Informar resultado do Raio-X de tórax se foi marcado outro</t>
  </si>
  <si>
    <t>Dados de texto serão desconsiderados considerando a grande quantidade de dados</t>
  </si>
  <si>
    <t>DT_RAIOX</t>
  </si>
  <si>
    <t>Data do Raio-X de tórax</t>
  </si>
  <si>
    <t>TOMO_RES</t>
  </si>
  <si>
    <t>Resultado da tomografia</t>
  </si>
  <si>
    <t>1-Tipico covid-19_x000D_
2- Indeterminado covid-19_x000D_
3- Atípico covid-19_x000D_
4- Negativo para Pneumonia_x000D_
5- Outro_x000D_
6-Não realizado_x000D_
9-Ignorado</t>
  </si>
  <si>
    <t>TOMO_OUT</t>
  </si>
  <si>
    <t>Informar resultado da tomografia se foi marcado outro</t>
  </si>
  <si>
    <t>DT_TOMO</t>
  </si>
  <si>
    <t>Data da tomografia</t>
  </si>
  <si>
    <t>AMOSTRA</t>
  </si>
  <si>
    <t>Foi realizado coleta de amostra na realização do teste diagnóstico</t>
  </si>
  <si>
    <t>DT_COLETA</t>
  </si>
  <si>
    <t>Data da coleta</t>
  </si>
  <si>
    <t>TP_AMOSTRA</t>
  </si>
  <si>
    <t>Tipo da amostra</t>
  </si>
  <si>
    <t>1-Secreção de Nasoorofaringe_x000D_
2-Lavado Broco-alveolar_x000D_
3-Tecido post-mortem_x000D_
4-Outra, qual?_x000D_
5-LCR_x000D_
9-Ignorado_x000D_</t>
  </si>
  <si>
    <t>OUT_AMOST</t>
  </si>
  <si>
    <t>Descrição da amostra se foi marcado outra</t>
  </si>
  <si>
    <t>REQUI_GAL</t>
  </si>
  <si>
    <t>Número da requisição de exames</t>
  </si>
  <si>
    <t>TP_TES_AN</t>
  </si>
  <si>
    <t>Tipo de teste antigênico</t>
  </si>
  <si>
    <t>1-Imunofluorescência (IF)_x000D_
2- Teste rápido antigênico</t>
  </si>
  <si>
    <t>DT_RES_AN</t>
  </si>
  <si>
    <t>Data do resultado do teste</t>
  </si>
  <si>
    <t>RES_AN</t>
  </si>
  <si>
    <t>Resultado do teste antigênico</t>
  </si>
  <si>
    <t>1-Positivo
2-Negativo
3- Inconclusivo
4-Não realizado
5-Aguardando resultado
9-Ignorado</t>
  </si>
  <si>
    <t>LAB_AN</t>
  </si>
  <si>
    <t>Laboratório que realizou o teste antigênico</t>
  </si>
  <si>
    <t>CO_LAB_AN</t>
  </si>
  <si>
    <t>Código do laboratório que realizou o teste</t>
  </si>
  <si>
    <t>POS_AN_FLU</t>
  </si>
  <si>
    <t>Resultado do teste foi positivo Influenza</t>
  </si>
  <si>
    <t>1-Sim_x000D_
2-Não_x000D_
9-Ignorado</t>
  </si>
  <si>
    <t>TP_FLU_AN</t>
  </si>
  <si>
    <t>Se influenza, tipo</t>
  </si>
  <si>
    <t>1-Influenza A
2-Influenza B</t>
  </si>
  <si>
    <t>POS_AN_OUT</t>
  </si>
  <si>
    <t>Resultado do teste positivo para outro vírus</t>
  </si>
  <si>
    <t>AN_SARS2</t>
  </si>
  <si>
    <t>Resultado do teste para SARS-CoV-2</t>
  </si>
  <si>
    <t>AN_VSR</t>
  </si>
  <si>
    <t>Resultado do teste para VSR</t>
  </si>
  <si>
    <t>AN_PARA1</t>
  </si>
  <si>
    <t>Resultado do teste para Parainfluenza 1</t>
  </si>
  <si>
    <t>AN_PARA2</t>
  </si>
  <si>
    <t>Resultado do teste para Parainfluenza 2</t>
  </si>
  <si>
    <t>AN_PARA3</t>
  </si>
  <si>
    <t>Resultado do teste para Parainfluenza 3</t>
  </si>
  <si>
    <t>AN_ADENO</t>
  </si>
  <si>
    <t>Resultado do teste para Adenovírus</t>
  </si>
  <si>
    <t>AN_OUTRO</t>
  </si>
  <si>
    <t>Resultado do teste para outro vírus respiratório</t>
  </si>
  <si>
    <t>DS_AN_OUT</t>
  </si>
  <si>
    <t>Nome do outro vírus identificado pelo teste</t>
  </si>
  <si>
    <t>PCR_RESUL</t>
  </si>
  <si>
    <t>Se for colhida amostra, resultado do teste RT-PCR ou outro método</t>
  </si>
  <si>
    <t>1-Detectável
2-Não Detectável
3-Inconclusivo
4-Não Realizado
5-Aguardando Resultado
9-Ignorado</t>
  </si>
  <si>
    <t>DT_PCR</t>
  </si>
  <si>
    <t>Data do resultado do teste RT-PCR ou outro método</t>
  </si>
  <si>
    <t>POS_PCRFLU</t>
  </si>
  <si>
    <t>Resultado do RT-PCR foi positivo para influenza</t>
  </si>
  <si>
    <t>TP_FLU_PCR</t>
  </si>
  <si>
    <t>Resultado do diagnóstico do RT-PCR para o tipo de influenza</t>
  </si>
  <si>
    <t>1-Influenza A_x000D_
2-Influenza B</t>
  </si>
  <si>
    <t>PCR_FLUASU</t>
  </si>
  <si>
    <t>Subtipo para Influenza A</t>
  </si>
  <si>
    <t>1-Influenza A(H1N1)pdm09_x000D_
2-Influenza A (H3N2)_x000D_
3-Influenza A não subtipado_x000D_
4-Influenza A não subtipável_x000D_
5-Inconclusivo_x000D_
6-Outro, especifique</t>
  </si>
  <si>
    <t>FLUASU_OUT</t>
  </si>
  <si>
    <t>Outro subtipo para influenza A</t>
  </si>
  <si>
    <t>Iremos agrupar os outros subtipos</t>
  </si>
  <si>
    <t>PCR_FLUBLI</t>
  </si>
  <si>
    <t>Linhagem da Influenza B</t>
  </si>
  <si>
    <t>1-Victoria
2-Yamagatha
3-Não realizado
4-Inconclusivo
5-Outro, especifique:</t>
  </si>
  <si>
    <t>FLUBLI_OUT</t>
  </si>
  <si>
    <t>Outra linhagem para influenza B</t>
  </si>
  <si>
    <t>Iremos agrupar as outras linhagens</t>
  </si>
  <si>
    <t>POS_PCROUT</t>
  </si>
  <si>
    <t>Resultado do RT-PCR foi positivo para outro vírus respiratório</t>
  </si>
  <si>
    <t>PCR_ SARS2</t>
  </si>
  <si>
    <t>Resultado diagnóstico do RT-PCR para SARS-CoV-2</t>
  </si>
  <si>
    <t>PCR_VSR</t>
  </si>
  <si>
    <t>Resultado diagnóstico do RT-PCR para VSR</t>
  </si>
  <si>
    <t>PCR_PARA1</t>
  </si>
  <si>
    <t>Resultado diagnóstico do RT-PCR para Parainfluenza 1</t>
  </si>
  <si>
    <t>PCR_PARA2</t>
  </si>
  <si>
    <t>Resultado diagnóstico do RT-PCR para Parainfluenza 2</t>
  </si>
  <si>
    <t>PCR_PARA3</t>
  </si>
  <si>
    <t>Resultado diagnóstico do RT-PCR para Parainfluenza 3</t>
  </si>
  <si>
    <t>PCR_PARA4</t>
  </si>
  <si>
    <t>Resultado diagnóstico do RT-PCR para Parainfluenza 4</t>
  </si>
  <si>
    <t>PCR_ADENO</t>
  </si>
  <si>
    <t>Resultado diagnóstico do RT-PCR para Adenovírus</t>
  </si>
  <si>
    <t>PCR_METAP</t>
  </si>
  <si>
    <t>Resultado diagnóstico do RT-PCR para Metapneumovírus</t>
  </si>
  <si>
    <t>PCR_BOCA</t>
  </si>
  <si>
    <t>Resultado diagnóstico do RT-PCR para Bocavírus</t>
  </si>
  <si>
    <t>PCR_RINO</t>
  </si>
  <si>
    <t>Resultado diagnóstico do RT-PCR para Rinovírus</t>
  </si>
  <si>
    <t>PCR_OUTRO</t>
  </si>
  <si>
    <t>Resultado diagnóstico do RT-PCR para outro vírus respiratório</t>
  </si>
  <si>
    <t>DS_PCR_OUT</t>
  </si>
  <si>
    <t>Nome do outro vírus respiratório</t>
  </si>
  <si>
    <t>LAB_PCR OU
CO_LAB_PCR</t>
  </si>
  <si>
    <t>Laboratório responsável pela liberação do resultado do teste diagnóstico (RT-PCR) da amostra do paciente</t>
  </si>
  <si>
    <t>TP_AM_SOR</t>
  </si>
  <si>
    <t>Tipo de amostra sorológica coletada</t>
  </si>
  <si>
    <t xml:space="preserve">1- Sangue/plasma/soro_x000D_
2-Outra, qual?_x000D_
9-Ignorado </t>
  </si>
  <si>
    <t>SOR_OUT</t>
  </si>
  <si>
    <t>Tipo de amostra caso outra</t>
  </si>
  <si>
    <t>DT_CO_SOR</t>
  </si>
  <si>
    <t>Data da coleta do material para diagnóstico por Sorologia</t>
  </si>
  <si>
    <t>TP_SOR</t>
  </si>
  <si>
    <t>Tipo do teste sorológico para SARS-CoV-2</t>
  </si>
  <si>
    <t>1-Teste rápido_x000D_
2-Elisa_x000D_
3- Quimiluminescência_x000D_
4- Outro, qual</t>
  </si>
  <si>
    <t>OUT_SOR</t>
  </si>
  <si>
    <t>Descrição do tipo de teste para SARS-CoV-2</t>
  </si>
  <si>
    <t>Outro tipo de amostra para SARS-CoV-2</t>
  </si>
  <si>
    <t>RES_IGG</t>
  </si>
  <si>
    <t>Resultado da Sorologia para SARS-CoV-2</t>
  </si>
  <si>
    <t>IgG (Imunoglobulina G)</t>
  </si>
  <si>
    <t>RES_IGM</t>
  </si>
  <si>
    <t>IgM (Imunoglobulina M)</t>
  </si>
  <si>
    <t>RES_IGA</t>
  </si>
  <si>
    <t>IgA (Imunoglobulina A)</t>
  </si>
  <si>
    <t>DT_RES</t>
  </si>
  <si>
    <t>Data do resultado do teste sorológico</t>
  </si>
  <si>
    <t>CLASSI_FIN</t>
  </si>
  <si>
    <t>Diagnóstico final do caso</t>
  </si>
  <si>
    <t>1-SRAG por influenza
2-SRAG por outro vírus respiratório
3-SRAG por outro agente etiológico, qual:
4-SRAG não especificado
5-SRAG por covid-19</t>
  </si>
  <si>
    <t>CLASSI_OUT</t>
  </si>
  <si>
    <t>Descrição de qual outro agente etiológico</t>
  </si>
  <si>
    <t>CRITERIO</t>
  </si>
  <si>
    <t>Critério de confirmação</t>
  </si>
  <si>
    <t>1. Laboratorial_x000D_
2. Clínico Epidemiológico_x000D_
3. Clínico_x000D_
4. Clínico Imagem</t>
  </si>
  <si>
    <t>EVOLUCAO</t>
  </si>
  <si>
    <t>Evolução do caso</t>
  </si>
  <si>
    <t>1-Cura
2-Óbito
3- Óbito por outras causas
9-Ignorado</t>
  </si>
  <si>
    <t>DT_EVOLUCA</t>
  </si>
  <si>
    <t>Data da alta ou óbito</t>
  </si>
  <si>
    <t>DT_ENCERRA</t>
  </si>
  <si>
    <t>Data de encerramento do caso</t>
  </si>
  <si>
    <t>NU_DO</t>
  </si>
  <si>
    <t>Número da Declaração de Óbito (DO)</t>
  </si>
  <si>
    <t>OBSERVA</t>
  </si>
  <si>
    <t>Observações pertinentes sobre o paciente</t>
  </si>
  <si>
    <t>NOME_PROF</t>
  </si>
  <si>
    <t>Nome do profissional da saúde</t>
  </si>
  <si>
    <t>REG_PROF</t>
  </si>
  <si>
    <t>Número do conselho ou matrícula do profissional da saúde</t>
  </si>
  <si>
    <t>DT_DIGITA</t>
  </si>
  <si>
    <t>Data de inclusão do registro no sistema</t>
  </si>
  <si>
    <t>PAC_COCBO OU
PAC_DSCBO</t>
  </si>
  <si>
    <t>Coluna</t>
  </si>
  <si>
    <t>ID_RG_RESI</t>
  </si>
  <si>
    <t>ID_MN_RESI</t>
  </si>
  <si>
    <t>ID_RG_INTE</t>
  </si>
  <si>
    <t>ID_MN_INTE</t>
  </si>
  <si>
    <t>HISTO_VGM</t>
  </si>
  <si>
    <t>PAIS_VGM</t>
  </si>
  <si>
    <t>PCR_SARS2</t>
  </si>
  <si>
    <t>FAB_COV_1</t>
  </si>
  <si>
    <t>FAB_COV_2</t>
  </si>
  <si>
    <t>Esta com nome FAB_COV1 no dicionário</t>
  </si>
  <si>
    <t>Esta com nome FAB_COV2 no dicionário</t>
  </si>
  <si>
    <t>ID_REGIONA</t>
  </si>
  <si>
    <t>ID_MUNICIP</t>
  </si>
  <si>
    <t>ID_UNIDADE</t>
  </si>
  <si>
    <t>ID_PAIS</t>
  </si>
  <si>
    <t>FAB_COVREF no dataframe</t>
  </si>
  <si>
    <t>Resultado diagnóstico do RT-PCR para SARS2</t>
  </si>
  <si>
    <t>Histórico de viagem do paciente</t>
  </si>
  <si>
    <t>País de viagem do paciente</t>
  </si>
  <si>
    <t>FAB_COVREF</t>
  </si>
  <si>
    <t>1-Nirmatrevir/ritonavir(Paxlovid ®)
2- Molnupiravir(Lagevrio®)
3- Baricitinibe (Olumiant®)
4- Outro, especifique</t>
  </si>
  <si>
    <t>Esta com nome FAB_COVRF no dicionário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</si>
</sst>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3C35E-69DB-49C3-8782-A477CA4F7916}" name="Tabela2" displayName="Tabela2" ref="A1:E180" totalsRowShown="0" headerRowDxfId="19" dataDxfId="18" tableBorderDxfId="17">
  <autoFilter ref="A1:E180" xr:uid="{15A3C35E-69DB-49C3-8782-A477CA4F7916}"/>
  <tableColumns count="5">
    <tableColumn id="1" xr3:uid="{1CF15E86-3FDE-4FFA-9334-2AEBB16457FE}" name="Colunas" dataDxfId="16"/>
    <tableColumn id="2" xr3:uid="{0CEBB635-FD59-43DF-B13A-7590569F95EA}" name="Descrição" dataDxfId="15"/>
    <tableColumn id="3" xr3:uid="{7AA778D0-3214-431F-8677-07FA74A3315A}" name="Colunas que serao desconsideradas" dataDxfId="14"/>
    <tableColumn id="4" xr3:uid="{519AB8D9-E9F1-42C7-99BD-27E35607C102}" name="Comentarios" dataDxfId="13"/>
    <tableColumn id="5" xr3:uid="{09C524F9-C1AA-4C82-8E7C-4791DD8BBFB7}" name="Porque sera desconsiderada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710EE-F857-4ED5-AD97-1D4A264D9A60}" name="Tabela1" displayName="Tabela1" ref="A1:C120" totalsRowShown="0">
  <autoFilter ref="A1:C120" xr:uid="{3F0710EE-F857-4ED5-AD97-1D4A264D9A60}"/>
  <tableColumns count="3">
    <tableColumn id="1" xr3:uid="{C689C462-CF9A-4A49-9651-2D11B10EBFDA}" name="Coluna" dataDxfId="11"/>
    <tableColumn id="2" xr3:uid="{17816C4B-1900-4889-B6B8-D193E59A1621}" name="Descrição" dataDxfId="10">
      <calculatedColumnFormula>VLOOKUP(A2,Tabela2[#All], 2, FALSE)</calculatedColumnFormula>
    </tableColumn>
    <tableColumn id="3" xr3:uid="{BAFED104-51D5-4C6B-AEE2-A7443C1CD690}" name="Comentarios" dataDxfId="9">
      <calculatedColumnFormula>VLOOKUP(A2,Tabela2[#All], 4, FALSE)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DCAE45-34F3-43DA-ABB2-A390DE9C0B09}" name="Tabela5" displayName="Tabela5" ref="A1:C125" totalsRowShown="0">
  <autoFilter ref="A1:C125" xr:uid="{22DCAE45-34F3-43DA-ABB2-A390DE9C0B09}"/>
  <tableColumns count="3">
    <tableColumn id="1" xr3:uid="{C12E8AFF-7332-431B-B8AB-E18936ED34F4}" name="Coluna" dataDxfId="8"/>
    <tableColumn id="2" xr3:uid="{C5A45C42-4987-4EBE-8150-FAD68D1402CA}" name="Descrição" dataDxfId="7">
      <calculatedColumnFormula>VLOOKUP(A2,Tabela2[#All], 2, FALSE)</calculatedColumnFormula>
    </tableColumn>
    <tableColumn id="3" xr3:uid="{AFDD444F-E3D6-46B1-A5BB-F2EB0B5AA68A}" name="Comentarios" dataDxfId="6">
      <calculatedColumnFormula>VLOOKUP(A2,Tabela2[#All], 4, FALSE)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AEF83-3897-421C-B19E-79F681C89CAB}" name="Tabela6" displayName="Tabela6" ref="A1:C125" totalsRowShown="0">
  <autoFilter ref="A1:C125" xr:uid="{9CDAEF83-3897-421C-B19E-79F681C89CAB}"/>
  <tableColumns count="3">
    <tableColumn id="1" xr3:uid="{6E824EEE-4D3E-4A4C-ACD4-C34FDF2222D5}" name="Coluna" dataDxfId="5"/>
    <tableColumn id="2" xr3:uid="{8AAE18F0-819B-4B63-8472-85486D0525E0}" name="Descrição" dataDxfId="4">
      <calculatedColumnFormula>VLOOKUP(A2,Tabela5[#All], 2, FALSE)</calculatedColumnFormula>
    </tableColumn>
    <tableColumn id="3" xr3:uid="{9FD068A1-84AC-4310-AB9F-BC9543236C1A}" name="Comentarios" dataDxfId="3">
      <calculatedColumnFormula>VLOOKUP(A2,Tabela5[#All], 3, FALSE)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1FAB62-AB79-4AB3-8EEC-365C678C2793}" name="Tabela7" displayName="Tabela7" ref="A1:C125" totalsRowShown="0">
  <autoFilter ref="A1:C125" xr:uid="{561FAB62-AB79-4AB3-8EEC-365C678C2793}"/>
  <tableColumns count="3">
    <tableColumn id="1" xr3:uid="{29DDBFA6-7126-42C5-9764-54F2BDC4C510}" name="Coluna" dataDxfId="2"/>
    <tableColumn id="2" xr3:uid="{14196F86-282F-4B24-A4A8-A40447E3C3AD}" name="Descrição" dataDxfId="1"/>
    <tableColumn id="3" xr3:uid="{236846AE-49F3-497C-846E-1659994C4E5A}" name="Comentarios" dataDxfId="0">
      <calculatedColumnFormula>VLOOKUP(A2,Tabela6[#All], 3, 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F6EA-A12F-46F3-B86A-ED578ABDB804}">
  <dimension ref="A1:E180"/>
  <sheetViews>
    <sheetView topLeftCell="A15" workbookViewId="0">
      <selection activeCell="B21" sqref="B21"/>
    </sheetView>
  </sheetViews>
  <sheetFormatPr defaultRowHeight="15" x14ac:dyDescent="0.25"/>
  <cols>
    <col min="1" max="1" width="32.28515625" style="1" customWidth="1"/>
    <col min="2" max="2" width="55" style="1" customWidth="1"/>
    <col min="3" max="3" width="38.140625" style="2" customWidth="1"/>
    <col min="4" max="4" width="80.5703125" style="1" customWidth="1"/>
    <col min="5" max="5" width="48.28515625" style="1" customWidth="1"/>
  </cols>
  <sheetData>
    <row r="1" spans="1: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2" t="s">
        <v>7</v>
      </c>
      <c r="D2" s="1" t="s">
        <v>8</v>
      </c>
      <c r="E2" s="1" t="s">
        <v>9</v>
      </c>
    </row>
    <row r="3" spans="1:5" ht="45" x14ac:dyDescent="0.25">
      <c r="A3" s="1" t="s">
        <v>10</v>
      </c>
      <c r="B3" s="1" t="s">
        <v>11</v>
      </c>
      <c r="C3" s="2" t="s">
        <v>12</v>
      </c>
      <c r="D3" s="1" t="s">
        <v>13</v>
      </c>
      <c r="E3" s="1" t="s">
        <v>8</v>
      </c>
    </row>
    <row r="4" spans="1:5" x14ac:dyDescent="0.25">
      <c r="A4" s="1" t="s">
        <v>14</v>
      </c>
      <c r="B4" s="1" t="s">
        <v>15</v>
      </c>
      <c r="C4" s="2" t="s">
        <v>7</v>
      </c>
      <c r="D4" s="1" t="s">
        <v>8</v>
      </c>
      <c r="E4" s="1" t="s">
        <v>9</v>
      </c>
    </row>
    <row r="5" spans="1:5" x14ac:dyDescent="0.25">
      <c r="A5" s="1" t="s">
        <v>16</v>
      </c>
      <c r="B5" s="1" t="s">
        <v>17</v>
      </c>
      <c r="C5" s="2" t="s">
        <v>12</v>
      </c>
      <c r="D5" s="1" t="s">
        <v>8</v>
      </c>
      <c r="E5" s="1" t="s">
        <v>8</v>
      </c>
    </row>
    <row r="6" spans="1:5" x14ac:dyDescent="0.25">
      <c r="A6" s="1" t="s">
        <v>18</v>
      </c>
      <c r="B6" s="1" t="s">
        <v>19</v>
      </c>
      <c r="C6" s="2" t="s">
        <v>12</v>
      </c>
      <c r="D6" s="1" t="s">
        <v>8</v>
      </c>
      <c r="E6" s="1" t="s">
        <v>8</v>
      </c>
    </row>
    <row r="7" spans="1:5" ht="30" x14ac:dyDescent="0.25">
      <c r="A7" s="1" t="s">
        <v>20</v>
      </c>
      <c r="B7" s="1" t="s">
        <v>21</v>
      </c>
      <c r="C7" s="2" t="s">
        <v>12</v>
      </c>
      <c r="D7" s="1" t="s">
        <v>8</v>
      </c>
      <c r="E7" s="1" t="s">
        <v>8</v>
      </c>
    </row>
    <row r="8" spans="1:5" ht="30" x14ac:dyDescent="0.25">
      <c r="A8" s="1" t="s">
        <v>22</v>
      </c>
      <c r="B8" s="1" t="s">
        <v>23</v>
      </c>
      <c r="C8" s="2" t="s">
        <v>12</v>
      </c>
      <c r="D8" s="1" t="s">
        <v>8</v>
      </c>
      <c r="E8" s="1" t="s">
        <v>8</v>
      </c>
    </row>
    <row r="9" spans="1:5" ht="30" x14ac:dyDescent="0.25">
      <c r="A9" s="1" t="s">
        <v>24</v>
      </c>
      <c r="B9" s="1" t="s">
        <v>25</v>
      </c>
      <c r="C9" s="2" t="s">
        <v>12</v>
      </c>
      <c r="D9" s="1" t="s">
        <v>8</v>
      </c>
      <c r="E9" s="1" t="s">
        <v>8</v>
      </c>
    </row>
    <row r="10" spans="1:5" ht="30" x14ac:dyDescent="0.25">
      <c r="A10" s="1" t="s">
        <v>26</v>
      </c>
      <c r="B10" s="1" t="s">
        <v>27</v>
      </c>
      <c r="C10" s="2" t="s">
        <v>7</v>
      </c>
      <c r="D10" s="1" t="s">
        <v>28</v>
      </c>
      <c r="E10" s="1" t="s">
        <v>29</v>
      </c>
    </row>
    <row r="11" spans="1:5" x14ac:dyDescent="0.25">
      <c r="A11" s="1" t="s">
        <v>30</v>
      </c>
      <c r="B11" s="1" t="s">
        <v>31</v>
      </c>
      <c r="C11" s="2" t="s">
        <v>7</v>
      </c>
      <c r="D11" s="1" t="s">
        <v>8</v>
      </c>
      <c r="E11" s="1" t="s">
        <v>29</v>
      </c>
    </row>
    <row r="12" spans="1:5" ht="30" x14ac:dyDescent="0.25">
      <c r="A12" s="1" t="s">
        <v>32</v>
      </c>
      <c r="B12" s="1" t="s">
        <v>33</v>
      </c>
      <c r="C12" s="2" t="s">
        <v>7</v>
      </c>
      <c r="D12" s="1" t="s">
        <v>34</v>
      </c>
      <c r="E12" s="1" t="s">
        <v>35</v>
      </c>
    </row>
    <row r="13" spans="1:5" x14ac:dyDescent="0.25">
      <c r="A13" s="1" t="s">
        <v>36</v>
      </c>
      <c r="B13" s="1" t="s">
        <v>37</v>
      </c>
      <c r="C13" s="2" t="s">
        <v>7</v>
      </c>
      <c r="D13" s="1" t="s">
        <v>8</v>
      </c>
      <c r="E13" s="1" t="s">
        <v>29</v>
      </c>
    </row>
    <row r="14" spans="1:5" x14ac:dyDescent="0.25">
      <c r="A14" s="1" t="s">
        <v>38</v>
      </c>
      <c r="B14" s="1" t="s">
        <v>39</v>
      </c>
      <c r="C14" s="2" t="s">
        <v>7</v>
      </c>
      <c r="D14" s="1" t="s">
        <v>8</v>
      </c>
      <c r="E14" s="1" t="s">
        <v>29</v>
      </c>
    </row>
    <row r="15" spans="1:5" ht="45" x14ac:dyDescent="0.25">
      <c r="A15" s="1" t="s">
        <v>40</v>
      </c>
      <c r="B15" s="1" t="s">
        <v>41</v>
      </c>
      <c r="C15" s="2" t="s">
        <v>12</v>
      </c>
      <c r="D15" s="1" t="s">
        <v>42</v>
      </c>
      <c r="E15" s="1" t="s">
        <v>8</v>
      </c>
    </row>
    <row r="16" spans="1:5" x14ac:dyDescent="0.25">
      <c r="A16" s="1" t="s">
        <v>43</v>
      </c>
      <c r="B16" s="1" t="s">
        <v>44</v>
      </c>
      <c r="C16" s="2" t="s">
        <v>7</v>
      </c>
      <c r="D16" s="1" t="s">
        <v>8</v>
      </c>
      <c r="E16" s="1" t="s">
        <v>45</v>
      </c>
    </row>
    <row r="17" spans="1:5" ht="45" x14ac:dyDescent="0.25">
      <c r="A17" s="1" t="s">
        <v>46</v>
      </c>
      <c r="B17" s="1" t="s">
        <v>47</v>
      </c>
      <c r="C17" s="2" t="s">
        <v>12</v>
      </c>
      <c r="D17" s="1" t="s">
        <v>48</v>
      </c>
      <c r="E17" s="1" t="s">
        <v>8</v>
      </c>
    </row>
    <row r="18" spans="1:5" ht="75" x14ac:dyDescent="0.25">
      <c r="A18" s="1" t="s">
        <v>49</v>
      </c>
      <c r="B18" s="1" t="s">
        <v>50</v>
      </c>
      <c r="C18" s="2" t="s">
        <v>12</v>
      </c>
      <c r="D18" s="1" t="s">
        <v>51</v>
      </c>
      <c r="E18" s="1" t="s">
        <v>8</v>
      </c>
    </row>
    <row r="19" spans="1:5" ht="150" x14ac:dyDescent="0.25">
      <c r="A19" s="1" t="s">
        <v>52</v>
      </c>
      <c r="B19" s="1" t="s">
        <v>53</v>
      </c>
      <c r="C19" s="2" t="s">
        <v>12</v>
      </c>
      <c r="D19" s="1" t="s">
        <v>54</v>
      </c>
      <c r="E19" s="1" t="s">
        <v>8</v>
      </c>
    </row>
    <row r="20" spans="1:5" ht="90" x14ac:dyDescent="0.25">
      <c r="A20" s="1" t="s">
        <v>55</v>
      </c>
      <c r="B20" s="1" t="s">
        <v>56</v>
      </c>
      <c r="C20" s="2" t="s">
        <v>12</v>
      </c>
      <c r="D20" s="1" t="s">
        <v>57</v>
      </c>
      <c r="E20" s="1" t="s">
        <v>8</v>
      </c>
    </row>
    <row r="21" spans="1:5" ht="30" x14ac:dyDescent="0.25">
      <c r="A21" s="1" t="s">
        <v>58</v>
      </c>
      <c r="B21" s="1" t="s">
        <v>59</v>
      </c>
      <c r="C21" s="2" t="s">
        <v>7</v>
      </c>
      <c r="D21" s="1" t="s">
        <v>8</v>
      </c>
      <c r="E21" s="1" t="s">
        <v>60</v>
      </c>
    </row>
    <row r="22" spans="1:5" ht="30" x14ac:dyDescent="0.25">
      <c r="A22" s="1" t="s">
        <v>61</v>
      </c>
      <c r="B22" s="1" t="s">
        <v>62</v>
      </c>
      <c r="C22" s="2" t="s">
        <v>12</v>
      </c>
      <c r="D22" s="1" t="s">
        <v>34</v>
      </c>
      <c r="E22" s="1" t="s">
        <v>8</v>
      </c>
    </row>
    <row r="23" spans="1:5" ht="30" x14ac:dyDescent="0.25">
      <c r="A23" s="1" t="s">
        <v>63</v>
      </c>
      <c r="B23" s="1" t="s">
        <v>64</v>
      </c>
      <c r="C23" s="2" t="s">
        <v>7</v>
      </c>
      <c r="D23" s="1" t="s">
        <v>8</v>
      </c>
      <c r="E23" s="1" t="s">
        <v>65</v>
      </c>
    </row>
    <row r="24" spans="1:5" ht="150" x14ac:dyDescent="0.25">
      <c r="A24" s="1" t="s">
        <v>66</v>
      </c>
      <c r="B24" s="1" t="s">
        <v>67</v>
      </c>
      <c r="C24" s="2" t="s">
        <v>12</v>
      </c>
      <c r="D24" s="1" t="s">
        <v>68</v>
      </c>
      <c r="E24" s="1" t="s">
        <v>8</v>
      </c>
    </row>
    <row r="25" spans="1:5" ht="30" x14ac:dyDescent="0.25">
      <c r="A25" s="1" t="s">
        <v>410</v>
      </c>
      <c r="B25" s="1" t="s">
        <v>69</v>
      </c>
      <c r="C25" s="2" t="s">
        <v>7</v>
      </c>
      <c r="D25" s="1" t="s">
        <v>8</v>
      </c>
      <c r="E25" s="1" t="s">
        <v>70</v>
      </c>
    </row>
    <row r="26" spans="1:5" x14ac:dyDescent="0.25">
      <c r="A26" s="1" t="s">
        <v>71</v>
      </c>
      <c r="B26" s="1" t="s">
        <v>72</v>
      </c>
      <c r="C26" s="2" t="s">
        <v>7</v>
      </c>
      <c r="D26" s="1" t="s">
        <v>8</v>
      </c>
      <c r="E26" s="1" t="s">
        <v>29</v>
      </c>
    </row>
    <row r="27" spans="1:5" x14ac:dyDescent="0.25">
      <c r="A27" s="1" t="s">
        <v>73</v>
      </c>
      <c r="B27" s="1" t="s">
        <v>74</v>
      </c>
      <c r="C27" s="2" t="s">
        <v>7</v>
      </c>
      <c r="D27" s="1" t="s">
        <v>8</v>
      </c>
      <c r="E27" s="1" t="s">
        <v>29</v>
      </c>
    </row>
    <row r="28" spans="1:5" x14ac:dyDescent="0.25">
      <c r="A28" s="1" t="s">
        <v>75</v>
      </c>
      <c r="B28" s="1" t="s">
        <v>76</v>
      </c>
      <c r="C28" s="2" t="s">
        <v>12</v>
      </c>
      <c r="D28" s="1" t="s">
        <v>8</v>
      </c>
      <c r="E28" s="1" t="s">
        <v>8</v>
      </c>
    </row>
    <row r="29" spans="1:5" ht="30" x14ac:dyDescent="0.25">
      <c r="A29" s="1" t="s">
        <v>77</v>
      </c>
      <c r="B29" s="1" t="s">
        <v>78</v>
      </c>
      <c r="C29" s="2" t="s">
        <v>12</v>
      </c>
      <c r="D29" s="1" t="s">
        <v>8</v>
      </c>
      <c r="E29" s="1" t="s">
        <v>8</v>
      </c>
    </row>
    <row r="30" spans="1:5" ht="30" x14ac:dyDescent="0.25">
      <c r="A30" s="1" t="s">
        <v>79</v>
      </c>
      <c r="B30" s="1" t="s">
        <v>80</v>
      </c>
      <c r="C30" s="2" t="s">
        <v>12</v>
      </c>
      <c r="D30" s="1" t="s">
        <v>8</v>
      </c>
      <c r="E30" s="1" t="s">
        <v>8</v>
      </c>
    </row>
    <row r="31" spans="1:5" x14ac:dyDescent="0.25">
      <c r="A31" s="1" t="s">
        <v>81</v>
      </c>
      <c r="B31" s="1" t="s">
        <v>82</v>
      </c>
      <c r="C31" s="2" t="s">
        <v>7</v>
      </c>
      <c r="D31" s="1" t="s">
        <v>8</v>
      </c>
      <c r="E31" s="1" t="s">
        <v>29</v>
      </c>
    </row>
    <row r="32" spans="1:5" x14ac:dyDescent="0.25">
      <c r="A32" s="1" t="s">
        <v>83</v>
      </c>
      <c r="B32" s="1" t="s">
        <v>84</v>
      </c>
      <c r="C32" s="2" t="s">
        <v>7</v>
      </c>
      <c r="D32" s="1" t="s">
        <v>8</v>
      </c>
      <c r="E32" s="1" t="s">
        <v>29</v>
      </c>
    </row>
    <row r="33" spans="1:5" x14ac:dyDescent="0.25">
      <c r="A33" s="1" t="s">
        <v>85</v>
      </c>
      <c r="B33" s="1" t="s">
        <v>86</v>
      </c>
      <c r="C33" s="2" t="s">
        <v>7</v>
      </c>
      <c r="D33" s="1" t="s">
        <v>8</v>
      </c>
      <c r="E33" s="1" t="s">
        <v>29</v>
      </c>
    </row>
    <row r="34" spans="1:5" x14ac:dyDescent="0.25">
      <c r="A34" s="1" t="s">
        <v>87</v>
      </c>
      <c r="B34" s="1" t="s">
        <v>88</v>
      </c>
      <c r="C34" s="2" t="s">
        <v>7</v>
      </c>
      <c r="D34" s="1" t="s">
        <v>8</v>
      </c>
      <c r="E34" s="1" t="s">
        <v>29</v>
      </c>
    </row>
    <row r="35" spans="1:5" ht="30" x14ac:dyDescent="0.25">
      <c r="A35" s="1" t="s">
        <v>89</v>
      </c>
      <c r="B35" s="1" t="s">
        <v>90</v>
      </c>
      <c r="C35" s="2" t="s">
        <v>7</v>
      </c>
      <c r="D35" s="1" t="s">
        <v>8</v>
      </c>
      <c r="E35" s="1" t="s">
        <v>29</v>
      </c>
    </row>
    <row r="36" spans="1:5" ht="60" x14ac:dyDescent="0.25">
      <c r="A36" s="1" t="s">
        <v>91</v>
      </c>
      <c r="B36" s="1" t="s">
        <v>92</v>
      </c>
      <c r="C36" s="2" t="s">
        <v>12</v>
      </c>
      <c r="D36" s="1" t="s">
        <v>93</v>
      </c>
      <c r="E36" s="1" t="s">
        <v>8</v>
      </c>
    </row>
    <row r="37" spans="1:5" ht="30" x14ac:dyDescent="0.25">
      <c r="A37" s="1" t="s">
        <v>94</v>
      </c>
      <c r="B37" s="1" t="s">
        <v>95</v>
      </c>
      <c r="C37" s="2" t="s">
        <v>12</v>
      </c>
      <c r="D37" s="1" t="s">
        <v>8</v>
      </c>
      <c r="E37" s="1" t="s">
        <v>8</v>
      </c>
    </row>
    <row r="38" spans="1:5" ht="45" x14ac:dyDescent="0.25">
      <c r="A38" s="1" t="s">
        <v>96</v>
      </c>
      <c r="B38" s="1" t="s">
        <v>97</v>
      </c>
      <c r="C38" s="2" t="s">
        <v>12</v>
      </c>
      <c r="D38" s="1" t="s">
        <v>98</v>
      </c>
      <c r="E38" s="1" t="s">
        <v>8</v>
      </c>
    </row>
    <row r="39" spans="1:5" ht="45" x14ac:dyDescent="0.25">
      <c r="A39" s="1" t="s">
        <v>99</v>
      </c>
      <c r="B39" s="1" t="s">
        <v>100</v>
      </c>
      <c r="C39" s="2" t="s">
        <v>12</v>
      </c>
      <c r="D39" s="1" t="s">
        <v>98</v>
      </c>
      <c r="E39" s="1" t="s">
        <v>8</v>
      </c>
    </row>
    <row r="40" spans="1:5" ht="30" x14ac:dyDescent="0.25">
      <c r="A40" s="1" t="s">
        <v>101</v>
      </c>
      <c r="B40" s="1" t="s">
        <v>102</v>
      </c>
      <c r="C40" s="2" t="s">
        <v>12</v>
      </c>
      <c r="D40" s="1" t="s">
        <v>8</v>
      </c>
      <c r="E40" s="1" t="s">
        <v>8</v>
      </c>
    </row>
    <row r="41" spans="1:5" ht="45" x14ac:dyDescent="0.25">
      <c r="A41" s="1" t="s">
        <v>103</v>
      </c>
      <c r="B41" s="1" t="s">
        <v>104</v>
      </c>
      <c r="C41" s="2" t="s">
        <v>12</v>
      </c>
      <c r="D41" s="1" t="s">
        <v>98</v>
      </c>
      <c r="E41" s="1" t="s">
        <v>8</v>
      </c>
    </row>
    <row r="42" spans="1:5" ht="45" x14ac:dyDescent="0.25">
      <c r="A42" s="1" t="s">
        <v>105</v>
      </c>
      <c r="B42" s="1" t="s">
        <v>106</v>
      </c>
      <c r="C42" s="2" t="s">
        <v>12</v>
      </c>
      <c r="D42" s="1" t="s">
        <v>98</v>
      </c>
      <c r="E42" s="1" t="s">
        <v>8</v>
      </c>
    </row>
    <row r="43" spans="1:5" ht="45" x14ac:dyDescent="0.25">
      <c r="A43" s="1" t="s">
        <v>107</v>
      </c>
      <c r="B43" s="1" t="s">
        <v>108</v>
      </c>
      <c r="C43" s="2" t="s">
        <v>12</v>
      </c>
      <c r="D43" s="1" t="s">
        <v>98</v>
      </c>
      <c r="E43" s="1" t="s">
        <v>8</v>
      </c>
    </row>
    <row r="44" spans="1:5" ht="45" x14ac:dyDescent="0.25">
      <c r="A44" s="1" t="s">
        <v>109</v>
      </c>
      <c r="B44" s="1" t="s">
        <v>110</v>
      </c>
      <c r="C44" s="2" t="s">
        <v>12</v>
      </c>
      <c r="D44" s="1" t="s">
        <v>98</v>
      </c>
      <c r="E44" s="1" t="s">
        <v>8</v>
      </c>
    </row>
    <row r="45" spans="1:5" ht="45" x14ac:dyDescent="0.25">
      <c r="A45" s="1" t="s">
        <v>111</v>
      </c>
      <c r="B45" s="1" t="s">
        <v>112</v>
      </c>
      <c r="C45" s="2" t="s">
        <v>12</v>
      </c>
      <c r="D45" s="1" t="s">
        <v>98</v>
      </c>
      <c r="E45" s="1" t="s">
        <v>8</v>
      </c>
    </row>
    <row r="46" spans="1:5" ht="45" x14ac:dyDescent="0.25">
      <c r="A46" s="1" t="s">
        <v>113</v>
      </c>
      <c r="B46" s="1" t="s">
        <v>114</v>
      </c>
      <c r="C46" s="2" t="s">
        <v>12</v>
      </c>
      <c r="D46" s="1" t="s">
        <v>98</v>
      </c>
      <c r="E46" s="1" t="s">
        <v>8</v>
      </c>
    </row>
    <row r="47" spans="1:5" ht="45" x14ac:dyDescent="0.25">
      <c r="A47" s="1" t="s">
        <v>115</v>
      </c>
      <c r="B47" s="1" t="s">
        <v>116</v>
      </c>
      <c r="C47" s="2" t="s">
        <v>12</v>
      </c>
      <c r="D47" s="1" t="s">
        <v>98</v>
      </c>
      <c r="E47" s="1" t="s">
        <v>8</v>
      </c>
    </row>
    <row r="48" spans="1:5" ht="45" x14ac:dyDescent="0.25">
      <c r="A48" s="1" t="s">
        <v>117</v>
      </c>
      <c r="B48" s="1" t="s">
        <v>118</v>
      </c>
      <c r="C48" s="2" t="s">
        <v>12</v>
      </c>
      <c r="D48" s="1" t="s">
        <v>98</v>
      </c>
      <c r="E48" s="1" t="s">
        <v>8</v>
      </c>
    </row>
    <row r="49" spans="1:5" ht="45" x14ac:dyDescent="0.25">
      <c r="A49" s="1" t="s">
        <v>119</v>
      </c>
      <c r="B49" s="1" t="s">
        <v>120</v>
      </c>
      <c r="C49" s="2" t="s">
        <v>12</v>
      </c>
      <c r="D49" s="1" t="s">
        <v>98</v>
      </c>
      <c r="E49" s="1" t="s">
        <v>8</v>
      </c>
    </row>
    <row r="50" spans="1:5" ht="45" x14ac:dyDescent="0.25">
      <c r="A50" s="1" t="s">
        <v>121</v>
      </c>
      <c r="B50" s="1" t="s">
        <v>122</v>
      </c>
      <c r="C50" s="2" t="s">
        <v>12</v>
      </c>
      <c r="D50" s="1" t="s">
        <v>98</v>
      </c>
      <c r="E50" s="1" t="s">
        <v>8</v>
      </c>
    </row>
    <row r="51" spans="1:5" ht="45" x14ac:dyDescent="0.25">
      <c r="A51" s="1" t="s">
        <v>123</v>
      </c>
      <c r="B51" s="1" t="s">
        <v>124</v>
      </c>
      <c r="C51" s="2" t="s">
        <v>12</v>
      </c>
      <c r="D51" s="1" t="s">
        <v>98</v>
      </c>
      <c r="E51" s="1" t="s">
        <v>8</v>
      </c>
    </row>
    <row r="52" spans="1:5" ht="45" x14ac:dyDescent="0.25">
      <c r="A52" s="1" t="s">
        <v>125</v>
      </c>
      <c r="B52" s="1" t="s">
        <v>126</v>
      </c>
      <c r="C52" s="2" t="s">
        <v>12</v>
      </c>
      <c r="D52" s="1" t="s">
        <v>98</v>
      </c>
      <c r="E52" s="1" t="s">
        <v>8</v>
      </c>
    </row>
    <row r="53" spans="1:5" ht="45" x14ac:dyDescent="0.25">
      <c r="A53" s="1" t="s">
        <v>127</v>
      </c>
      <c r="B53" s="1" t="s">
        <v>128</v>
      </c>
      <c r="C53" s="2" t="s">
        <v>12</v>
      </c>
      <c r="D53" s="1" t="s">
        <v>98</v>
      </c>
      <c r="E53" s="1" t="s">
        <v>8</v>
      </c>
    </row>
    <row r="54" spans="1:5" x14ac:dyDescent="0.25">
      <c r="A54" s="1" t="s">
        <v>129</v>
      </c>
      <c r="B54" s="1" t="s">
        <v>130</v>
      </c>
      <c r="C54" s="2" t="s">
        <v>12</v>
      </c>
      <c r="D54" s="1" t="s">
        <v>8</v>
      </c>
      <c r="E54" s="1" t="s">
        <v>8</v>
      </c>
    </row>
    <row r="55" spans="1:5" ht="45" x14ac:dyDescent="0.25">
      <c r="A55" s="1" t="s">
        <v>131</v>
      </c>
      <c r="B55" s="1" t="s">
        <v>132</v>
      </c>
      <c r="C55" s="2" t="s">
        <v>12</v>
      </c>
      <c r="D55" s="1" t="s">
        <v>98</v>
      </c>
      <c r="E55" s="1" t="s">
        <v>8</v>
      </c>
    </row>
    <row r="56" spans="1:5" ht="45" x14ac:dyDescent="0.25">
      <c r="A56" s="1" t="s">
        <v>133</v>
      </c>
      <c r="B56" s="1" t="s">
        <v>134</v>
      </c>
      <c r="C56" s="2" t="s">
        <v>12</v>
      </c>
      <c r="D56" s="1" t="s">
        <v>98</v>
      </c>
      <c r="E56" s="1" t="s">
        <v>8</v>
      </c>
    </row>
    <row r="57" spans="1:5" ht="45" x14ac:dyDescent="0.25">
      <c r="A57" s="1" t="s">
        <v>135</v>
      </c>
      <c r="B57" s="1" t="s">
        <v>136</v>
      </c>
      <c r="C57" s="2" t="s">
        <v>12</v>
      </c>
      <c r="D57" s="1" t="s">
        <v>98</v>
      </c>
      <c r="E57" s="1" t="s">
        <v>8</v>
      </c>
    </row>
    <row r="58" spans="1:5" ht="45" x14ac:dyDescent="0.25">
      <c r="A58" s="1" t="s">
        <v>137</v>
      </c>
      <c r="B58" s="1" t="s">
        <v>138</v>
      </c>
      <c r="C58" s="2" t="s">
        <v>12</v>
      </c>
      <c r="D58" s="1" t="s">
        <v>98</v>
      </c>
      <c r="E58" s="1" t="s">
        <v>8</v>
      </c>
    </row>
    <row r="59" spans="1:5" ht="45" x14ac:dyDescent="0.25">
      <c r="A59" s="1" t="s">
        <v>139</v>
      </c>
      <c r="B59" s="1" t="s">
        <v>140</v>
      </c>
      <c r="C59" s="2" t="s">
        <v>12</v>
      </c>
      <c r="D59" s="1" t="s">
        <v>98</v>
      </c>
      <c r="E59" s="1" t="s">
        <v>8</v>
      </c>
    </row>
    <row r="60" spans="1:5" ht="45" x14ac:dyDescent="0.25">
      <c r="A60" s="1" t="s">
        <v>141</v>
      </c>
      <c r="B60" s="1" t="s">
        <v>142</v>
      </c>
      <c r="C60" s="2" t="s">
        <v>12</v>
      </c>
      <c r="D60" s="1" t="s">
        <v>98</v>
      </c>
      <c r="E60" s="1" t="s">
        <v>8</v>
      </c>
    </row>
    <row r="61" spans="1:5" ht="45" x14ac:dyDescent="0.25">
      <c r="A61" s="1" t="s">
        <v>143</v>
      </c>
      <c r="B61" s="1" t="s">
        <v>144</v>
      </c>
      <c r="C61" s="2" t="s">
        <v>12</v>
      </c>
      <c r="D61" s="1" t="s">
        <v>98</v>
      </c>
      <c r="E61" s="1" t="s">
        <v>8</v>
      </c>
    </row>
    <row r="62" spans="1:5" ht="45" x14ac:dyDescent="0.25">
      <c r="A62" s="1" t="s">
        <v>145</v>
      </c>
      <c r="B62" s="1" t="s">
        <v>146</v>
      </c>
      <c r="C62" s="2" t="s">
        <v>12</v>
      </c>
      <c r="D62" s="1" t="s">
        <v>98</v>
      </c>
      <c r="E62" s="1" t="s">
        <v>8</v>
      </c>
    </row>
    <row r="63" spans="1:5" ht="45" x14ac:dyDescent="0.25">
      <c r="A63" s="1" t="s">
        <v>147</v>
      </c>
      <c r="B63" s="1" t="s">
        <v>148</v>
      </c>
      <c r="C63" s="2" t="s">
        <v>12</v>
      </c>
      <c r="D63" s="1" t="s">
        <v>98</v>
      </c>
      <c r="E63" s="1" t="s">
        <v>8</v>
      </c>
    </row>
    <row r="64" spans="1:5" ht="45" x14ac:dyDescent="0.25">
      <c r="A64" s="1" t="s">
        <v>149</v>
      </c>
      <c r="B64" s="1" t="s">
        <v>150</v>
      </c>
      <c r="C64" s="2" t="s">
        <v>12</v>
      </c>
      <c r="D64" s="1" t="s">
        <v>98</v>
      </c>
      <c r="E64" s="1" t="s">
        <v>8</v>
      </c>
    </row>
    <row r="65" spans="1:5" ht="45" x14ac:dyDescent="0.25">
      <c r="A65" s="1" t="s">
        <v>151</v>
      </c>
      <c r="B65" s="1" t="s">
        <v>152</v>
      </c>
      <c r="C65" s="2" t="s">
        <v>12</v>
      </c>
      <c r="D65" s="1" t="s">
        <v>98</v>
      </c>
      <c r="E65" s="1" t="s">
        <v>8</v>
      </c>
    </row>
    <row r="66" spans="1:5" ht="45" x14ac:dyDescent="0.25">
      <c r="A66" s="1" t="s">
        <v>153</v>
      </c>
      <c r="B66" s="1" t="s">
        <v>154</v>
      </c>
      <c r="C66" s="2" t="s">
        <v>12</v>
      </c>
      <c r="D66" s="1" t="s">
        <v>98</v>
      </c>
      <c r="E66" s="1" t="s">
        <v>8</v>
      </c>
    </row>
    <row r="67" spans="1:5" ht="45" x14ac:dyDescent="0.25">
      <c r="A67" s="1" t="s">
        <v>155</v>
      </c>
      <c r="B67" s="1" t="s">
        <v>156</v>
      </c>
      <c r="C67" s="2" t="s">
        <v>12</v>
      </c>
      <c r="D67" s="1" t="s">
        <v>98</v>
      </c>
      <c r="E67" s="1" t="s">
        <v>8</v>
      </c>
    </row>
    <row r="68" spans="1:5" ht="30" x14ac:dyDescent="0.25">
      <c r="A68" s="1" t="s">
        <v>157</v>
      </c>
      <c r="B68" s="1" t="s">
        <v>158</v>
      </c>
      <c r="C68" s="2" t="s">
        <v>7</v>
      </c>
      <c r="D68" s="1" t="s">
        <v>8</v>
      </c>
      <c r="E68" s="1" t="s">
        <v>159</v>
      </c>
    </row>
    <row r="69" spans="1:5" ht="45" x14ac:dyDescent="0.25">
      <c r="A69" s="1" t="s">
        <v>160</v>
      </c>
      <c r="B69" s="1" t="s">
        <v>161</v>
      </c>
      <c r="C69" s="2" t="s">
        <v>12</v>
      </c>
      <c r="D69" s="1" t="s">
        <v>98</v>
      </c>
      <c r="E69" s="1" t="s">
        <v>8</v>
      </c>
    </row>
    <row r="70" spans="1:5" x14ac:dyDescent="0.25">
      <c r="A70" s="1" t="s">
        <v>162</v>
      </c>
      <c r="B70" s="1" t="s">
        <v>163</v>
      </c>
      <c r="C70" s="2" t="s">
        <v>12</v>
      </c>
      <c r="D70" s="1" t="s">
        <v>8</v>
      </c>
      <c r="E70" s="1" t="s">
        <v>8</v>
      </c>
    </row>
    <row r="71" spans="1:5" ht="45" x14ac:dyDescent="0.25">
      <c r="A71" s="1" t="s">
        <v>164</v>
      </c>
      <c r="B71" s="1" t="s">
        <v>165</v>
      </c>
      <c r="C71" s="2" t="s">
        <v>12</v>
      </c>
      <c r="D71" s="1" t="s">
        <v>98</v>
      </c>
      <c r="E71" s="1" t="s">
        <v>8</v>
      </c>
    </row>
    <row r="72" spans="1:5" x14ac:dyDescent="0.25">
      <c r="A72" s="1" t="s">
        <v>166</v>
      </c>
      <c r="B72" s="1" t="s">
        <v>167</v>
      </c>
      <c r="C72" s="2" t="s">
        <v>12</v>
      </c>
      <c r="D72" s="1" t="s">
        <v>8</v>
      </c>
      <c r="E72" s="1" t="s">
        <v>8</v>
      </c>
    </row>
    <row r="73" spans="1:5" x14ac:dyDescent="0.25">
      <c r="A73" s="1" t="s">
        <v>168</v>
      </c>
      <c r="B73" s="1" t="s">
        <v>169</v>
      </c>
      <c r="C73" s="2" t="s">
        <v>12</v>
      </c>
      <c r="D73" s="1" t="s">
        <v>8</v>
      </c>
      <c r="E73" s="1" t="s">
        <v>8</v>
      </c>
    </row>
    <row r="74" spans="1:5" x14ac:dyDescent="0.25">
      <c r="A74" s="1" t="s">
        <v>170</v>
      </c>
      <c r="B74" s="1" t="s">
        <v>171</v>
      </c>
      <c r="C74" s="2" t="s">
        <v>12</v>
      </c>
      <c r="D74" s="1" t="s">
        <v>8</v>
      </c>
      <c r="E74" s="1" t="s">
        <v>8</v>
      </c>
    </row>
    <row r="75" spans="1:5" x14ac:dyDescent="0.25">
      <c r="A75" s="1" t="s">
        <v>172</v>
      </c>
      <c r="B75" s="1" t="s">
        <v>173</v>
      </c>
      <c r="C75" s="2" t="s">
        <v>12</v>
      </c>
      <c r="D75" s="1" t="s">
        <v>8</v>
      </c>
      <c r="E75" s="1" t="s">
        <v>8</v>
      </c>
    </row>
    <row r="76" spans="1:5" x14ac:dyDescent="0.25">
      <c r="A76" s="1" t="s">
        <v>174</v>
      </c>
      <c r="B76" s="1" t="s">
        <v>175</v>
      </c>
      <c r="C76" s="2" t="s">
        <v>12</v>
      </c>
      <c r="D76" s="1" t="s">
        <v>8</v>
      </c>
      <c r="E76" s="1" t="s">
        <v>8</v>
      </c>
    </row>
    <row r="77" spans="1:5" x14ac:dyDescent="0.25">
      <c r="A77" s="1" t="s">
        <v>176</v>
      </c>
      <c r="B77" s="1" t="s">
        <v>177</v>
      </c>
      <c r="C77" s="2" t="s">
        <v>12</v>
      </c>
      <c r="D77" s="1" t="s">
        <v>8</v>
      </c>
      <c r="E77" s="1" t="s">
        <v>8</v>
      </c>
    </row>
    <row r="78" spans="1:5" x14ac:dyDescent="0.25">
      <c r="A78" s="1" t="s">
        <v>178</v>
      </c>
      <c r="B78" s="1" t="s">
        <v>179</v>
      </c>
      <c r="C78" s="2" t="s">
        <v>12</v>
      </c>
      <c r="D78" s="1" t="s">
        <v>8</v>
      </c>
      <c r="E78" s="1" t="s">
        <v>8</v>
      </c>
    </row>
    <row r="79" spans="1:5" x14ac:dyDescent="0.25">
      <c r="A79" s="1" t="s">
        <v>180</v>
      </c>
      <c r="B79" s="1" t="s">
        <v>181</v>
      </c>
      <c r="C79" s="2" t="s">
        <v>12</v>
      </c>
      <c r="D79" s="1" t="s">
        <v>8</v>
      </c>
      <c r="E79" s="1" t="s">
        <v>8</v>
      </c>
    </row>
    <row r="80" spans="1:5" x14ac:dyDescent="0.25">
      <c r="A80" s="1" t="s">
        <v>182</v>
      </c>
      <c r="B80" s="1" t="s">
        <v>183</v>
      </c>
      <c r="C80" s="2" t="s">
        <v>12</v>
      </c>
      <c r="D80" s="1" t="s">
        <v>8</v>
      </c>
      <c r="E80" s="1" t="s">
        <v>8</v>
      </c>
    </row>
    <row r="81" spans="1:5" x14ac:dyDescent="0.25">
      <c r="A81" s="1" t="s">
        <v>184</v>
      </c>
      <c r="B81" s="1" t="s">
        <v>185</v>
      </c>
      <c r="C81" s="2" t="s">
        <v>12</v>
      </c>
      <c r="D81" s="1" t="s">
        <v>8</v>
      </c>
      <c r="E81" s="1" t="s">
        <v>8</v>
      </c>
    </row>
    <row r="82" spans="1:5" x14ac:dyDescent="0.25">
      <c r="A82" s="1" t="s">
        <v>186</v>
      </c>
      <c r="B82" s="1" t="s">
        <v>187</v>
      </c>
      <c r="C82" s="2" t="s">
        <v>12</v>
      </c>
      <c r="D82" s="1" t="s">
        <v>8</v>
      </c>
      <c r="E82" s="1" t="s">
        <v>8</v>
      </c>
    </row>
    <row r="83" spans="1:5" x14ac:dyDescent="0.25">
      <c r="A83" s="1" t="s">
        <v>188</v>
      </c>
      <c r="B83" s="1" t="s">
        <v>189</v>
      </c>
      <c r="C83" s="2" t="s">
        <v>12</v>
      </c>
      <c r="D83" s="1" t="s">
        <v>8</v>
      </c>
      <c r="E83" s="1" t="s">
        <v>8</v>
      </c>
    </row>
    <row r="84" spans="1:5" ht="30" x14ac:dyDescent="0.25">
      <c r="A84" s="1" t="s">
        <v>190</v>
      </c>
      <c r="B84" s="1" t="s">
        <v>191</v>
      </c>
      <c r="C84" s="2" t="s">
        <v>7</v>
      </c>
      <c r="D84" s="1" t="s">
        <v>192</v>
      </c>
      <c r="E84" s="1" t="s">
        <v>193</v>
      </c>
    </row>
    <row r="85" spans="1:5" ht="45" x14ac:dyDescent="0.25">
      <c r="A85" s="1" t="s">
        <v>194</v>
      </c>
      <c r="B85" s="1" t="s">
        <v>195</v>
      </c>
      <c r="C85" s="2" t="s">
        <v>12</v>
      </c>
      <c r="D85" s="1" t="s">
        <v>98</v>
      </c>
      <c r="E85" s="1" t="s">
        <v>8</v>
      </c>
    </row>
    <row r="86" spans="1:5" ht="30" x14ac:dyDescent="0.25">
      <c r="A86" s="1" t="s">
        <v>196</v>
      </c>
      <c r="B86" s="1" t="s">
        <v>197</v>
      </c>
      <c r="C86" s="2" t="s">
        <v>7</v>
      </c>
      <c r="D86" s="1" t="s">
        <v>8</v>
      </c>
      <c r="E86" s="1" t="s">
        <v>198</v>
      </c>
    </row>
    <row r="87" spans="1:5" ht="45" x14ac:dyDescent="0.25">
      <c r="A87" s="1" t="s">
        <v>199</v>
      </c>
      <c r="B87" s="1" t="s">
        <v>200</v>
      </c>
      <c r="C87" s="2" t="s">
        <v>12</v>
      </c>
      <c r="D87" s="1" t="s">
        <v>98</v>
      </c>
      <c r="E87" s="1" t="s">
        <v>8</v>
      </c>
    </row>
    <row r="88" spans="1:5" ht="30" x14ac:dyDescent="0.25">
      <c r="A88" s="1" t="s">
        <v>201</v>
      </c>
      <c r="B88" s="1" t="s">
        <v>202</v>
      </c>
      <c r="C88" s="2" t="s">
        <v>7</v>
      </c>
      <c r="D88" s="1" t="s">
        <v>8</v>
      </c>
      <c r="E88" s="1" t="s">
        <v>198</v>
      </c>
    </row>
    <row r="89" spans="1:5" ht="45" x14ac:dyDescent="0.25">
      <c r="A89" s="1" t="s">
        <v>203</v>
      </c>
      <c r="B89" s="1" t="s">
        <v>204</v>
      </c>
      <c r="C89" s="2" t="s">
        <v>12</v>
      </c>
      <c r="D89" s="1" t="s">
        <v>98</v>
      </c>
      <c r="E89" s="1" t="s">
        <v>8</v>
      </c>
    </row>
    <row r="90" spans="1:5" ht="45" x14ac:dyDescent="0.25">
      <c r="A90" s="1" t="s">
        <v>205</v>
      </c>
      <c r="B90" s="1" t="s">
        <v>206</v>
      </c>
      <c r="C90" s="2" t="s">
        <v>12</v>
      </c>
      <c r="D90" s="1" t="s">
        <v>8</v>
      </c>
      <c r="E90" s="1" t="s">
        <v>8</v>
      </c>
    </row>
    <row r="91" spans="1:5" ht="30" x14ac:dyDescent="0.25">
      <c r="A91" s="1" t="s">
        <v>207</v>
      </c>
      <c r="B91" s="1" t="s">
        <v>208</v>
      </c>
      <c r="C91" s="2" t="s">
        <v>12</v>
      </c>
      <c r="D91" s="1" t="s">
        <v>8</v>
      </c>
      <c r="E91" s="1" t="s">
        <v>8</v>
      </c>
    </row>
    <row r="92" spans="1:5" ht="30" x14ac:dyDescent="0.25">
      <c r="A92" s="1" t="s">
        <v>209</v>
      </c>
      <c r="B92" s="1" t="s">
        <v>210</v>
      </c>
      <c r="C92" s="2" t="s">
        <v>12</v>
      </c>
      <c r="D92" s="1" t="s">
        <v>8</v>
      </c>
      <c r="E92" s="1" t="s">
        <v>8</v>
      </c>
    </row>
    <row r="93" spans="1:5" ht="45" x14ac:dyDescent="0.25">
      <c r="A93" s="1" t="s">
        <v>211</v>
      </c>
      <c r="B93" s="1" t="s">
        <v>212</v>
      </c>
      <c r="C93" s="2" t="s">
        <v>12</v>
      </c>
      <c r="D93" s="1" t="s">
        <v>98</v>
      </c>
      <c r="E93" s="1" t="s">
        <v>8</v>
      </c>
    </row>
    <row r="94" spans="1:5" ht="45" x14ac:dyDescent="0.25">
      <c r="A94" s="1" t="s">
        <v>213</v>
      </c>
      <c r="B94" s="1" t="s">
        <v>214</v>
      </c>
      <c r="C94" s="2" t="s">
        <v>12</v>
      </c>
      <c r="D94" s="1" t="s">
        <v>215</v>
      </c>
      <c r="E94" s="1" t="s">
        <v>8</v>
      </c>
    </row>
    <row r="95" spans="1:5" x14ac:dyDescent="0.25">
      <c r="A95" s="1" t="s">
        <v>216</v>
      </c>
      <c r="B95" s="1" t="s">
        <v>217</v>
      </c>
      <c r="C95" s="2" t="s">
        <v>7</v>
      </c>
      <c r="D95" s="1" t="s">
        <v>8</v>
      </c>
      <c r="E95" s="1" t="s">
        <v>218</v>
      </c>
    </row>
    <row r="96" spans="1:5" x14ac:dyDescent="0.25">
      <c r="A96" s="1" t="s">
        <v>219</v>
      </c>
      <c r="B96" s="1" t="s">
        <v>220</v>
      </c>
      <c r="C96" s="2" t="s">
        <v>7</v>
      </c>
      <c r="D96" s="1" t="s">
        <v>8</v>
      </c>
      <c r="E96" s="1" t="s">
        <v>70</v>
      </c>
    </row>
    <row r="97" spans="1:5" ht="45" x14ac:dyDescent="0.25">
      <c r="A97" s="1" t="s">
        <v>221</v>
      </c>
      <c r="B97" s="1" t="s">
        <v>222</v>
      </c>
      <c r="C97" s="2" t="s">
        <v>12</v>
      </c>
      <c r="D97" s="1" t="s">
        <v>98</v>
      </c>
      <c r="E97" s="1" t="s">
        <v>8</v>
      </c>
    </row>
    <row r="98" spans="1:5" ht="60" x14ac:dyDescent="0.25">
      <c r="A98" s="1" t="s">
        <v>223</v>
      </c>
      <c r="B98" s="1" t="s">
        <v>224</v>
      </c>
      <c r="C98" s="2" t="s">
        <v>12</v>
      </c>
      <c r="D98" s="1" t="s">
        <v>432</v>
      </c>
      <c r="E98" s="1" t="s">
        <v>8</v>
      </c>
    </row>
    <row r="99" spans="1:5" x14ac:dyDescent="0.25">
      <c r="A99" s="1" t="s">
        <v>225</v>
      </c>
      <c r="B99" s="1" t="s">
        <v>226</v>
      </c>
      <c r="C99" s="2" t="s">
        <v>7</v>
      </c>
      <c r="D99" s="1" t="s">
        <v>8</v>
      </c>
      <c r="E99" s="1" t="s">
        <v>218</v>
      </c>
    </row>
    <row r="100" spans="1:5" ht="30" x14ac:dyDescent="0.25">
      <c r="A100" s="1" t="s">
        <v>227</v>
      </c>
      <c r="B100" s="1" t="s">
        <v>228</v>
      </c>
      <c r="C100" s="2" t="s">
        <v>7</v>
      </c>
      <c r="D100" s="1" t="s">
        <v>8</v>
      </c>
      <c r="E100" s="1" t="s">
        <v>70</v>
      </c>
    </row>
    <row r="101" spans="1:5" ht="45" x14ac:dyDescent="0.25">
      <c r="A101" s="1" t="s">
        <v>229</v>
      </c>
      <c r="B101" s="1" t="s">
        <v>230</v>
      </c>
      <c r="C101" s="2" t="s">
        <v>12</v>
      </c>
      <c r="D101" s="1" t="s">
        <v>98</v>
      </c>
      <c r="E101" s="1" t="s">
        <v>8</v>
      </c>
    </row>
    <row r="102" spans="1:5" x14ac:dyDescent="0.25">
      <c r="A102" s="1" t="s">
        <v>231</v>
      </c>
      <c r="B102" s="1" t="s">
        <v>232</v>
      </c>
      <c r="C102" s="2" t="s">
        <v>7</v>
      </c>
      <c r="D102" s="1" t="s">
        <v>8</v>
      </c>
      <c r="E102" s="1" t="s">
        <v>233</v>
      </c>
    </row>
    <row r="103" spans="1:5" x14ac:dyDescent="0.25">
      <c r="A103" s="1" t="s">
        <v>234</v>
      </c>
      <c r="B103" s="1" t="s">
        <v>235</v>
      </c>
      <c r="C103" s="2" t="s">
        <v>12</v>
      </c>
      <c r="D103" s="1" t="s">
        <v>8</v>
      </c>
      <c r="E103" s="1" t="s">
        <v>8</v>
      </c>
    </row>
    <row r="104" spans="1:5" ht="30" x14ac:dyDescent="0.25">
      <c r="A104" s="1" t="s">
        <v>236</v>
      </c>
      <c r="B104" s="1" t="s">
        <v>237</v>
      </c>
      <c r="C104" s="2" t="s">
        <v>12</v>
      </c>
      <c r="D104" s="1" t="s">
        <v>8</v>
      </c>
      <c r="E104" s="1" t="s">
        <v>8</v>
      </c>
    </row>
    <row r="105" spans="1:5" ht="30" x14ac:dyDescent="0.25">
      <c r="A105" s="1" t="s">
        <v>238</v>
      </c>
      <c r="B105" s="1" t="s">
        <v>239</v>
      </c>
      <c r="C105" s="2" t="s">
        <v>12</v>
      </c>
      <c r="D105" s="1" t="s">
        <v>8</v>
      </c>
      <c r="E105" s="1" t="s">
        <v>8</v>
      </c>
    </row>
    <row r="106" spans="1:5" ht="30" x14ac:dyDescent="0.25">
      <c r="A106" s="1" t="s">
        <v>240</v>
      </c>
      <c r="B106" s="1" t="s">
        <v>241</v>
      </c>
      <c r="C106" s="2" t="s">
        <v>12</v>
      </c>
      <c r="D106" s="1" t="s">
        <v>8</v>
      </c>
      <c r="E106" s="1" t="s">
        <v>8</v>
      </c>
    </row>
    <row r="107" spans="1:5" ht="45" x14ac:dyDescent="0.25">
      <c r="A107" s="1" t="s">
        <v>242</v>
      </c>
      <c r="B107" s="1" t="s">
        <v>243</v>
      </c>
      <c r="C107" s="2" t="s">
        <v>12</v>
      </c>
      <c r="D107" s="1" t="s">
        <v>98</v>
      </c>
      <c r="E107" s="1" t="s">
        <v>8</v>
      </c>
    </row>
    <row r="108" spans="1:5" x14ac:dyDescent="0.25">
      <c r="A108" s="1" t="s">
        <v>244</v>
      </c>
      <c r="B108" s="1" t="s">
        <v>245</v>
      </c>
      <c r="C108" s="2" t="s">
        <v>12</v>
      </c>
      <c r="D108" s="1" t="s">
        <v>8</v>
      </c>
      <c r="E108" s="1" t="s">
        <v>8</v>
      </c>
    </row>
    <row r="109" spans="1:5" x14ac:dyDescent="0.25">
      <c r="A109" s="1" t="s">
        <v>246</v>
      </c>
      <c r="B109" s="1" t="s">
        <v>247</v>
      </c>
      <c r="C109" s="2" t="s">
        <v>12</v>
      </c>
      <c r="D109" s="1" t="s">
        <v>8</v>
      </c>
      <c r="E109" s="1" t="s">
        <v>8</v>
      </c>
    </row>
    <row r="110" spans="1:5" ht="60" x14ac:dyDescent="0.25">
      <c r="A110" s="1" t="s">
        <v>248</v>
      </c>
      <c r="B110" s="1" t="s">
        <v>249</v>
      </c>
      <c r="C110" s="2" t="s">
        <v>12</v>
      </c>
      <c r="D110" s="1" t="s">
        <v>250</v>
      </c>
      <c r="E110" s="1" t="s">
        <v>8</v>
      </c>
    </row>
    <row r="111" spans="1:5" ht="105" x14ac:dyDescent="0.25">
      <c r="A111" s="1" t="s">
        <v>251</v>
      </c>
      <c r="B111" s="1" t="s">
        <v>252</v>
      </c>
      <c r="C111" s="2" t="s">
        <v>12</v>
      </c>
      <c r="D111" s="1" t="s">
        <v>253</v>
      </c>
      <c r="E111" s="1" t="s">
        <v>8</v>
      </c>
    </row>
    <row r="112" spans="1:5" ht="30" x14ac:dyDescent="0.25">
      <c r="A112" s="1" t="s">
        <v>254</v>
      </c>
      <c r="B112" s="1" t="s">
        <v>255</v>
      </c>
      <c r="C112" s="2" t="s">
        <v>7</v>
      </c>
      <c r="D112" s="1" t="s">
        <v>8</v>
      </c>
      <c r="E112" s="1" t="s">
        <v>256</v>
      </c>
    </row>
    <row r="113" spans="1:5" x14ac:dyDescent="0.25">
      <c r="A113" s="1" t="s">
        <v>257</v>
      </c>
      <c r="B113" s="1" t="s">
        <v>258</v>
      </c>
      <c r="C113" s="2" t="s">
        <v>7</v>
      </c>
      <c r="D113" s="1" t="s">
        <v>8</v>
      </c>
      <c r="E113" s="1" t="s">
        <v>70</v>
      </c>
    </row>
    <row r="114" spans="1:5" ht="105" x14ac:dyDescent="0.25">
      <c r="A114" s="1" t="s">
        <v>259</v>
      </c>
      <c r="B114" s="1" t="s">
        <v>260</v>
      </c>
      <c r="C114" s="2" t="s">
        <v>12</v>
      </c>
      <c r="D114" s="1" t="s">
        <v>261</v>
      </c>
      <c r="E114" s="1" t="s">
        <v>8</v>
      </c>
    </row>
    <row r="115" spans="1:5" ht="30" x14ac:dyDescent="0.25">
      <c r="A115" s="1" t="s">
        <v>262</v>
      </c>
      <c r="B115" s="1" t="s">
        <v>263</v>
      </c>
      <c r="C115" s="2" t="s">
        <v>7</v>
      </c>
      <c r="D115" s="1" t="s">
        <v>8</v>
      </c>
      <c r="E115" s="1" t="s">
        <v>256</v>
      </c>
    </row>
    <row r="116" spans="1:5" x14ac:dyDescent="0.25">
      <c r="A116" s="1" t="s">
        <v>264</v>
      </c>
      <c r="B116" s="1" t="s">
        <v>265</v>
      </c>
      <c r="C116" s="2" t="s">
        <v>7</v>
      </c>
      <c r="D116" s="1" t="s">
        <v>8</v>
      </c>
      <c r="E116" s="1" t="s">
        <v>70</v>
      </c>
    </row>
    <row r="117" spans="1:5" ht="45" x14ac:dyDescent="0.25">
      <c r="A117" s="1" t="s">
        <v>266</v>
      </c>
      <c r="B117" s="1" t="s">
        <v>267</v>
      </c>
      <c r="C117" s="2" t="s">
        <v>12</v>
      </c>
      <c r="D117" s="1" t="s">
        <v>98</v>
      </c>
      <c r="E117" s="1" t="s">
        <v>8</v>
      </c>
    </row>
    <row r="118" spans="1:5" x14ac:dyDescent="0.25">
      <c r="A118" s="1" t="s">
        <v>268</v>
      </c>
      <c r="B118" s="1" t="s">
        <v>269</v>
      </c>
      <c r="C118" s="2" t="s">
        <v>7</v>
      </c>
      <c r="D118" s="1" t="s">
        <v>8</v>
      </c>
      <c r="E118" s="1" t="s">
        <v>70</v>
      </c>
    </row>
    <row r="119" spans="1:5" ht="90" x14ac:dyDescent="0.25">
      <c r="A119" s="1" t="s">
        <v>270</v>
      </c>
      <c r="B119" s="1" t="s">
        <v>271</v>
      </c>
      <c r="C119" s="2" t="s">
        <v>12</v>
      </c>
      <c r="D119" s="1" t="s">
        <v>272</v>
      </c>
      <c r="E119" s="1" t="s">
        <v>8</v>
      </c>
    </row>
    <row r="120" spans="1:5" ht="30" x14ac:dyDescent="0.25">
      <c r="A120" s="1" t="s">
        <v>273</v>
      </c>
      <c r="B120" s="1" t="s">
        <v>274</v>
      </c>
      <c r="C120" s="2" t="s">
        <v>7</v>
      </c>
      <c r="D120" s="1" t="s">
        <v>8</v>
      </c>
      <c r="E120" s="1" t="s">
        <v>256</v>
      </c>
    </row>
    <row r="121" spans="1:5" x14ac:dyDescent="0.25">
      <c r="A121" s="1" t="s">
        <v>275</v>
      </c>
      <c r="B121" s="1" t="s">
        <v>276</v>
      </c>
      <c r="C121" s="2" t="s">
        <v>7</v>
      </c>
      <c r="D121" s="1" t="s">
        <v>8</v>
      </c>
      <c r="E121" s="1" t="s">
        <v>70</v>
      </c>
    </row>
    <row r="122" spans="1:5" ht="30" x14ac:dyDescent="0.25">
      <c r="A122" s="1" t="s">
        <v>277</v>
      </c>
      <c r="B122" s="1" t="s">
        <v>278</v>
      </c>
      <c r="C122" s="2" t="s">
        <v>12</v>
      </c>
      <c r="D122" s="1" t="s">
        <v>279</v>
      </c>
      <c r="E122" s="1" t="s">
        <v>8</v>
      </c>
    </row>
    <row r="123" spans="1:5" x14ac:dyDescent="0.25">
      <c r="A123" s="1" t="s">
        <v>280</v>
      </c>
      <c r="B123" s="1" t="s">
        <v>281</v>
      </c>
      <c r="C123" s="2" t="s">
        <v>7</v>
      </c>
      <c r="D123" s="1" t="s">
        <v>8</v>
      </c>
      <c r="E123" s="1" t="s">
        <v>70</v>
      </c>
    </row>
    <row r="124" spans="1:5" ht="90" x14ac:dyDescent="0.25">
      <c r="A124" s="1" t="s">
        <v>282</v>
      </c>
      <c r="B124" s="1" t="s">
        <v>283</v>
      </c>
      <c r="C124" s="2" t="s">
        <v>12</v>
      </c>
      <c r="D124" s="1" t="s">
        <v>284</v>
      </c>
      <c r="E124" s="1" t="s">
        <v>8</v>
      </c>
    </row>
    <row r="125" spans="1:5" x14ac:dyDescent="0.25">
      <c r="A125" s="1" t="s">
        <v>285</v>
      </c>
      <c r="B125" s="1" t="s">
        <v>286</v>
      </c>
      <c r="C125" s="2" t="s">
        <v>12</v>
      </c>
      <c r="D125" s="1" t="s">
        <v>8</v>
      </c>
      <c r="E125" s="1" t="s">
        <v>8</v>
      </c>
    </row>
    <row r="126" spans="1:5" x14ac:dyDescent="0.25">
      <c r="A126" s="1" t="s">
        <v>287</v>
      </c>
      <c r="B126" s="1" t="s">
        <v>288</v>
      </c>
      <c r="C126" s="2" t="s">
        <v>7</v>
      </c>
      <c r="D126" s="1" t="s">
        <v>8</v>
      </c>
      <c r="E126" s="1" t="s">
        <v>70</v>
      </c>
    </row>
    <row r="127" spans="1:5" ht="45" x14ac:dyDescent="0.25">
      <c r="A127" s="1" t="s">
        <v>289</v>
      </c>
      <c r="B127" s="1" t="s">
        <v>290</v>
      </c>
      <c r="C127" s="2" t="s">
        <v>12</v>
      </c>
      <c r="D127" s="1" t="s">
        <v>291</v>
      </c>
      <c r="E127" s="1" t="s">
        <v>8</v>
      </c>
    </row>
    <row r="128" spans="1:5" ht="30" x14ac:dyDescent="0.25">
      <c r="A128" s="1" t="s">
        <v>292</v>
      </c>
      <c r="B128" s="1" t="s">
        <v>293</v>
      </c>
      <c r="C128" s="2" t="s">
        <v>12</v>
      </c>
      <c r="D128" s="1" t="s">
        <v>294</v>
      </c>
      <c r="E128" s="1" t="s">
        <v>8</v>
      </c>
    </row>
    <row r="129" spans="1:5" ht="45" x14ac:dyDescent="0.25">
      <c r="A129" s="1" t="s">
        <v>295</v>
      </c>
      <c r="B129" s="1" t="s">
        <v>296</v>
      </c>
      <c r="C129" s="2" t="s">
        <v>12</v>
      </c>
      <c r="D129" s="1" t="s">
        <v>291</v>
      </c>
      <c r="E129" s="1" t="s">
        <v>8</v>
      </c>
    </row>
    <row r="130" spans="1:5" x14ac:dyDescent="0.25">
      <c r="A130" s="1" t="s">
        <v>297</v>
      </c>
      <c r="B130" s="1" t="s">
        <v>298</v>
      </c>
      <c r="C130" s="2" t="s">
        <v>12</v>
      </c>
      <c r="D130" s="1" t="s">
        <v>8</v>
      </c>
      <c r="E130" s="1" t="s">
        <v>8</v>
      </c>
    </row>
    <row r="131" spans="1:5" x14ac:dyDescent="0.25">
      <c r="A131" s="1" t="s">
        <v>299</v>
      </c>
      <c r="B131" s="1" t="s">
        <v>300</v>
      </c>
      <c r="C131" s="2" t="s">
        <v>12</v>
      </c>
      <c r="D131" s="1" t="s">
        <v>8</v>
      </c>
      <c r="E131" s="1" t="s">
        <v>8</v>
      </c>
    </row>
    <row r="132" spans="1:5" x14ac:dyDescent="0.25">
      <c r="A132" s="1" t="s">
        <v>301</v>
      </c>
      <c r="B132" s="1" t="s">
        <v>302</v>
      </c>
      <c r="C132" s="2" t="s">
        <v>12</v>
      </c>
      <c r="D132" s="1" t="s">
        <v>8</v>
      </c>
      <c r="E132" s="1" t="s">
        <v>8</v>
      </c>
    </row>
    <row r="133" spans="1:5" x14ac:dyDescent="0.25">
      <c r="A133" s="1" t="s">
        <v>303</v>
      </c>
      <c r="B133" s="1" t="s">
        <v>304</v>
      </c>
      <c r="C133" s="2" t="s">
        <v>12</v>
      </c>
      <c r="D133" s="1" t="s">
        <v>8</v>
      </c>
      <c r="E133" s="1" t="s">
        <v>8</v>
      </c>
    </row>
    <row r="134" spans="1:5" x14ac:dyDescent="0.25">
      <c r="A134" s="1" t="s">
        <v>305</v>
      </c>
      <c r="B134" s="1" t="s">
        <v>306</v>
      </c>
      <c r="C134" s="2" t="s">
        <v>12</v>
      </c>
      <c r="D134" s="1" t="s">
        <v>8</v>
      </c>
      <c r="E134" s="1" t="s">
        <v>8</v>
      </c>
    </row>
    <row r="135" spans="1:5" x14ac:dyDescent="0.25">
      <c r="A135" s="1" t="s">
        <v>307</v>
      </c>
      <c r="B135" s="1" t="s">
        <v>308</v>
      </c>
      <c r="C135" s="2" t="s">
        <v>12</v>
      </c>
      <c r="D135" s="1" t="s">
        <v>8</v>
      </c>
      <c r="E135" s="1" t="s">
        <v>8</v>
      </c>
    </row>
    <row r="136" spans="1:5" x14ac:dyDescent="0.25">
      <c r="A136" s="1" t="s">
        <v>309</v>
      </c>
      <c r="B136" s="1" t="s">
        <v>310</v>
      </c>
      <c r="C136" s="2" t="s">
        <v>12</v>
      </c>
      <c r="D136" s="1" t="s">
        <v>8</v>
      </c>
      <c r="E136" s="1" t="s">
        <v>8</v>
      </c>
    </row>
    <row r="137" spans="1:5" x14ac:dyDescent="0.25">
      <c r="A137" s="1" t="s">
        <v>311</v>
      </c>
      <c r="B137" s="1" t="s">
        <v>312</v>
      </c>
      <c r="C137" s="2" t="s">
        <v>12</v>
      </c>
      <c r="D137" s="1" t="s">
        <v>8</v>
      </c>
      <c r="E137" s="1" t="s">
        <v>8</v>
      </c>
    </row>
    <row r="138" spans="1:5" ht="90" x14ac:dyDescent="0.25">
      <c r="A138" s="1" t="s">
        <v>313</v>
      </c>
      <c r="B138" s="1" t="s">
        <v>314</v>
      </c>
      <c r="C138" s="2" t="s">
        <v>12</v>
      </c>
      <c r="D138" s="1" t="s">
        <v>315</v>
      </c>
      <c r="E138" s="1" t="s">
        <v>8</v>
      </c>
    </row>
    <row r="139" spans="1:5" x14ac:dyDescent="0.25">
      <c r="A139" s="1" t="s">
        <v>316</v>
      </c>
      <c r="B139" s="1" t="s">
        <v>317</v>
      </c>
      <c r="C139" s="2" t="s">
        <v>7</v>
      </c>
      <c r="D139" s="1" t="s">
        <v>8</v>
      </c>
      <c r="E139" s="1" t="s">
        <v>70</v>
      </c>
    </row>
    <row r="140" spans="1:5" ht="45" x14ac:dyDescent="0.25">
      <c r="A140" s="1" t="s">
        <v>318</v>
      </c>
      <c r="B140" s="1" t="s">
        <v>319</v>
      </c>
      <c r="C140" s="2" t="s">
        <v>12</v>
      </c>
      <c r="D140" s="1" t="s">
        <v>291</v>
      </c>
      <c r="E140" s="1" t="s">
        <v>8</v>
      </c>
    </row>
    <row r="141" spans="1:5" ht="30" x14ac:dyDescent="0.25">
      <c r="A141" s="1" t="s">
        <v>320</v>
      </c>
      <c r="B141" s="1" t="s">
        <v>321</v>
      </c>
      <c r="C141" s="2" t="s">
        <v>12</v>
      </c>
      <c r="D141" s="1" t="s">
        <v>322</v>
      </c>
      <c r="E141" s="1" t="s">
        <v>8</v>
      </c>
    </row>
    <row r="142" spans="1:5" ht="90" x14ac:dyDescent="0.25">
      <c r="A142" s="1" t="s">
        <v>323</v>
      </c>
      <c r="B142" s="1" t="s">
        <v>324</v>
      </c>
      <c r="C142" s="2" t="s">
        <v>12</v>
      </c>
      <c r="D142" s="1" t="s">
        <v>325</v>
      </c>
      <c r="E142" s="1" t="s">
        <v>8</v>
      </c>
    </row>
    <row r="143" spans="1:5" x14ac:dyDescent="0.25">
      <c r="A143" s="1" t="s">
        <v>326</v>
      </c>
      <c r="B143" s="1" t="s">
        <v>327</v>
      </c>
      <c r="C143" s="2" t="s">
        <v>7</v>
      </c>
      <c r="D143" s="1" t="s">
        <v>8</v>
      </c>
      <c r="E143" s="1" t="s">
        <v>328</v>
      </c>
    </row>
    <row r="144" spans="1:5" ht="75" x14ac:dyDescent="0.25">
      <c r="A144" s="1" t="s">
        <v>329</v>
      </c>
      <c r="B144" s="1" t="s">
        <v>330</v>
      </c>
      <c r="C144" s="2" t="s">
        <v>12</v>
      </c>
      <c r="D144" s="1" t="s">
        <v>331</v>
      </c>
      <c r="E144" s="1" t="s">
        <v>8</v>
      </c>
    </row>
    <row r="145" spans="1:5" x14ac:dyDescent="0.25">
      <c r="A145" s="1" t="s">
        <v>332</v>
      </c>
      <c r="B145" s="1" t="s">
        <v>333</v>
      </c>
      <c r="C145" s="2" t="s">
        <v>7</v>
      </c>
      <c r="D145" s="1" t="s">
        <v>8</v>
      </c>
      <c r="E145" s="1" t="s">
        <v>334</v>
      </c>
    </row>
    <row r="146" spans="1:5" ht="45" x14ac:dyDescent="0.25">
      <c r="A146" s="1" t="s">
        <v>335</v>
      </c>
      <c r="B146" s="1" t="s">
        <v>336</v>
      </c>
      <c r="C146" s="2" t="s">
        <v>12</v>
      </c>
      <c r="D146" s="1" t="s">
        <v>98</v>
      </c>
      <c r="E146" s="1" t="s">
        <v>8</v>
      </c>
    </row>
    <row r="147" spans="1:5" x14ac:dyDescent="0.25">
      <c r="A147" s="1" t="s">
        <v>337</v>
      </c>
      <c r="B147" s="1" t="s">
        <v>338</v>
      </c>
      <c r="C147" s="2" t="s">
        <v>12</v>
      </c>
      <c r="D147" s="1" t="s">
        <v>8</v>
      </c>
      <c r="E147" s="1" t="s">
        <v>8</v>
      </c>
    </row>
    <row r="148" spans="1:5" x14ac:dyDescent="0.25">
      <c r="A148" s="1" t="s">
        <v>339</v>
      </c>
      <c r="B148" s="1" t="s">
        <v>340</v>
      </c>
      <c r="C148" s="2" t="s">
        <v>12</v>
      </c>
      <c r="D148" s="1" t="s">
        <v>8</v>
      </c>
      <c r="E148" s="1" t="s">
        <v>8</v>
      </c>
    </row>
    <row r="149" spans="1:5" x14ac:dyDescent="0.25">
      <c r="A149" s="1" t="s">
        <v>341</v>
      </c>
      <c r="B149" s="1" t="s">
        <v>342</v>
      </c>
      <c r="C149" s="2" t="s">
        <v>12</v>
      </c>
      <c r="D149" s="1" t="s">
        <v>8</v>
      </c>
      <c r="E149" s="1" t="s">
        <v>8</v>
      </c>
    </row>
    <row r="150" spans="1:5" x14ac:dyDescent="0.25">
      <c r="A150" s="1" t="s">
        <v>343</v>
      </c>
      <c r="B150" s="1" t="s">
        <v>344</v>
      </c>
      <c r="C150" s="2" t="s">
        <v>12</v>
      </c>
      <c r="D150" s="1" t="s">
        <v>8</v>
      </c>
      <c r="E150" s="1" t="s">
        <v>8</v>
      </c>
    </row>
    <row r="151" spans="1:5" x14ac:dyDescent="0.25">
      <c r="A151" s="1" t="s">
        <v>345</v>
      </c>
      <c r="B151" s="1" t="s">
        <v>346</v>
      </c>
      <c r="C151" s="2" t="s">
        <v>12</v>
      </c>
      <c r="D151" s="1" t="s">
        <v>8</v>
      </c>
      <c r="E151" s="1" t="s">
        <v>8</v>
      </c>
    </row>
    <row r="152" spans="1:5" x14ac:dyDescent="0.25">
      <c r="A152" s="1" t="s">
        <v>347</v>
      </c>
      <c r="B152" s="1" t="s">
        <v>348</v>
      </c>
      <c r="C152" s="2" t="s">
        <v>12</v>
      </c>
      <c r="D152" s="1" t="s">
        <v>8</v>
      </c>
      <c r="E152" s="1" t="s">
        <v>8</v>
      </c>
    </row>
    <row r="153" spans="1:5" x14ac:dyDescent="0.25">
      <c r="A153" s="1" t="s">
        <v>349</v>
      </c>
      <c r="B153" s="1" t="s">
        <v>350</v>
      </c>
      <c r="C153" s="2" t="s">
        <v>12</v>
      </c>
      <c r="D153" s="1" t="s">
        <v>8</v>
      </c>
      <c r="E153" s="1" t="s">
        <v>8</v>
      </c>
    </row>
    <row r="154" spans="1:5" x14ac:dyDescent="0.25">
      <c r="A154" s="1" t="s">
        <v>351</v>
      </c>
      <c r="B154" s="1" t="s">
        <v>352</v>
      </c>
      <c r="C154" s="2" t="s">
        <v>12</v>
      </c>
      <c r="D154" s="1" t="s">
        <v>8</v>
      </c>
      <c r="E154" s="1" t="s">
        <v>8</v>
      </c>
    </row>
    <row r="155" spans="1:5" x14ac:dyDescent="0.25">
      <c r="A155" s="1" t="s">
        <v>353</v>
      </c>
      <c r="B155" s="1" t="s">
        <v>354</v>
      </c>
      <c r="C155" s="2" t="s">
        <v>12</v>
      </c>
      <c r="D155" s="1" t="s">
        <v>8</v>
      </c>
      <c r="E155" s="1" t="s">
        <v>8</v>
      </c>
    </row>
    <row r="156" spans="1:5" x14ac:dyDescent="0.25">
      <c r="A156" s="1" t="s">
        <v>355</v>
      </c>
      <c r="B156" s="1" t="s">
        <v>356</v>
      </c>
      <c r="C156" s="2" t="s">
        <v>12</v>
      </c>
      <c r="D156" s="1" t="s">
        <v>8</v>
      </c>
      <c r="E156" s="1" t="s">
        <v>8</v>
      </c>
    </row>
    <row r="157" spans="1:5" ht="30" x14ac:dyDescent="0.25">
      <c r="A157" s="1" t="s">
        <v>357</v>
      </c>
      <c r="B157" s="1" t="s">
        <v>358</v>
      </c>
      <c r="C157" s="2" t="s">
        <v>12</v>
      </c>
      <c r="D157" s="1" t="s">
        <v>8</v>
      </c>
      <c r="E157" s="1" t="s">
        <v>8</v>
      </c>
    </row>
    <row r="158" spans="1:5" x14ac:dyDescent="0.25">
      <c r="A158" s="1" t="s">
        <v>359</v>
      </c>
      <c r="B158" s="1" t="s">
        <v>360</v>
      </c>
      <c r="C158" s="2" t="s">
        <v>7</v>
      </c>
      <c r="D158" s="1" t="s">
        <v>8</v>
      </c>
      <c r="E158" s="1" t="s">
        <v>328</v>
      </c>
    </row>
    <row r="159" spans="1:5" ht="30" x14ac:dyDescent="0.25">
      <c r="A159" s="1" t="s">
        <v>361</v>
      </c>
      <c r="B159" s="1" t="s">
        <v>362</v>
      </c>
      <c r="C159" s="2" t="s">
        <v>12</v>
      </c>
      <c r="D159" s="1" t="s">
        <v>8</v>
      </c>
      <c r="E159" s="1" t="s">
        <v>8</v>
      </c>
    </row>
    <row r="160" spans="1:5" ht="45" x14ac:dyDescent="0.25">
      <c r="A160" s="1" t="s">
        <v>363</v>
      </c>
      <c r="B160" s="1" t="s">
        <v>364</v>
      </c>
      <c r="C160" s="2" t="s">
        <v>12</v>
      </c>
      <c r="D160" s="1" t="s">
        <v>365</v>
      </c>
      <c r="E160" s="1" t="s">
        <v>8</v>
      </c>
    </row>
    <row r="161" spans="1:5" x14ac:dyDescent="0.25">
      <c r="A161" s="1" t="s">
        <v>366</v>
      </c>
      <c r="B161" s="1" t="s">
        <v>367</v>
      </c>
      <c r="C161" s="2" t="s">
        <v>12</v>
      </c>
      <c r="D161" s="1" t="s">
        <v>8</v>
      </c>
      <c r="E161" s="1" t="s">
        <v>8</v>
      </c>
    </row>
    <row r="162" spans="1:5" x14ac:dyDescent="0.25">
      <c r="A162" s="1" t="s">
        <v>368</v>
      </c>
      <c r="B162" s="1" t="s">
        <v>369</v>
      </c>
      <c r="C162" s="2" t="s">
        <v>7</v>
      </c>
      <c r="D162" s="1" t="s">
        <v>8</v>
      </c>
      <c r="E162" s="1" t="s">
        <v>70</v>
      </c>
    </row>
    <row r="163" spans="1:5" ht="60" x14ac:dyDescent="0.25">
      <c r="A163" s="1" t="s">
        <v>370</v>
      </c>
      <c r="B163" s="1" t="s">
        <v>371</v>
      </c>
      <c r="C163" s="2" t="s">
        <v>12</v>
      </c>
      <c r="D163" s="1" t="s">
        <v>372</v>
      </c>
      <c r="E163" s="1" t="s">
        <v>8</v>
      </c>
    </row>
    <row r="164" spans="1:5" ht="30" x14ac:dyDescent="0.25">
      <c r="A164" s="1" t="s">
        <v>373</v>
      </c>
      <c r="B164" s="1" t="s">
        <v>374</v>
      </c>
      <c r="C164" s="2" t="s">
        <v>7</v>
      </c>
      <c r="D164" s="1" t="s">
        <v>8</v>
      </c>
      <c r="E164" s="1" t="s">
        <v>256</v>
      </c>
    </row>
    <row r="165" spans="1:5" ht="30" x14ac:dyDescent="0.25">
      <c r="A165" s="1" t="s">
        <v>366</v>
      </c>
      <c r="B165" s="1" t="s">
        <v>375</v>
      </c>
      <c r="C165" s="2" t="s">
        <v>7</v>
      </c>
      <c r="D165" s="1" t="s">
        <v>8</v>
      </c>
      <c r="E165" s="1" t="s">
        <v>256</v>
      </c>
    </row>
    <row r="166" spans="1:5" x14ac:dyDescent="0.25">
      <c r="A166" s="1" t="s">
        <v>376</v>
      </c>
      <c r="B166" s="1" t="s">
        <v>377</v>
      </c>
      <c r="C166" s="2" t="s">
        <v>12</v>
      </c>
      <c r="D166" s="1" t="s">
        <v>378</v>
      </c>
      <c r="E166" s="1" t="s">
        <v>8</v>
      </c>
    </row>
    <row r="167" spans="1:5" x14ac:dyDescent="0.25">
      <c r="A167" s="1" t="s">
        <v>379</v>
      </c>
      <c r="B167" s="1" t="s">
        <v>377</v>
      </c>
      <c r="C167" s="2" t="s">
        <v>12</v>
      </c>
      <c r="D167" s="1" t="s">
        <v>380</v>
      </c>
      <c r="E167" s="1" t="s">
        <v>8</v>
      </c>
    </row>
    <row r="168" spans="1:5" x14ac:dyDescent="0.25">
      <c r="A168" s="1" t="s">
        <v>381</v>
      </c>
      <c r="B168" s="1" t="s">
        <v>377</v>
      </c>
      <c r="C168" s="2" t="s">
        <v>12</v>
      </c>
      <c r="D168" s="1" t="s">
        <v>382</v>
      </c>
      <c r="E168" s="1" t="s">
        <v>8</v>
      </c>
    </row>
    <row r="169" spans="1:5" x14ac:dyDescent="0.25">
      <c r="A169" s="1" t="s">
        <v>383</v>
      </c>
      <c r="B169" s="1" t="s">
        <v>384</v>
      </c>
      <c r="C169" s="2" t="s">
        <v>7</v>
      </c>
      <c r="D169" s="1" t="s">
        <v>8</v>
      </c>
      <c r="E169" s="1" t="s">
        <v>70</v>
      </c>
    </row>
    <row r="170" spans="1:5" ht="75" x14ac:dyDescent="0.25">
      <c r="A170" s="1" t="s">
        <v>385</v>
      </c>
      <c r="B170" s="1" t="s">
        <v>386</v>
      </c>
      <c r="C170" s="2" t="s">
        <v>12</v>
      </c>
      <c r="D170" s="1" t="s">
        <v>387</v>
      </c>
      <c r="E170" s="1" t="s">
        <v>8</v>
      </c>
    </row>
    <row r="171" spans="1:5" ht="30" x14ac:dyDescent="0.25">
      <c r="A171" s="1" t="s">
        <v>388</v>
      </c>
      <c r="B171" s="1" t="s">
        <v>389</v>
      </c>
      <c r="C171" s="2" t="s">
        <v>7</v>
      </c>
      <c r="D171" s="1" t="s">
        <v>8</v>
      </c>
      <c r="E171" s="1" t="s">
        <v>256</v>
      </c>
    </row>
    <row r="172" spans="1:5" ht="60" x14ac:dyDescent="0.25">
      <c r="A172" s="1" t="s">
        <v>390</v>
      </c>
      <c r="B172" s="1" t="s">
        <v>391</v>
      </c>
      <c r="C172" s="2" t="s">
        <v>12</v>
      </c>
      <c r="D172" s="1" t="s">
        <v>392</v>
      </c>
      <c r="E172" s="1" t="s">
        <v>8</v>
      </c>
    </row>
    <row r="173" spans="1:5" ht="60" x14ac:dyDescent="0.25">
      <c r="A173" s="1" t="s">
        <v>393</v>
      </c>
      <c r="B173" s="1" t="s">
        <v>394</v>
      </c>
      <c r="C173" s="2" t="s">
        <v>12</v>
      </c>
      <c r="D173" s="1" t="s">
        <v>395</v>
      </c>
      <c r="E173" s="1" t="s">
        <v>8</v>
      </c>
    </row>
    <row r="174" spans="1:5" x14ac:dyDescent="0.25">
      <c r="A174" s="1" t="s">
        <v>396</v>
      </c>
      <c r="B174" s="1" t="s">
        <v>397</v>
      </c>
      <c r="C174" s="2" t="s">
        <v>7</v>
      </c>
      <c r="D174" s="1" t="s">
        <v>8</v>
      </c>
      <c r="E174" s="1" t="s">
        <v>70</v>
      </c>
    </row>
    <row r="175" spans="1:5" x14ac:dyDescent="0.25">
      <c r="A175" s="1" t="s">
        <v>398</v>
      </c>
      <c r="B175" s="1" t="s">
        <v>399</v>
      </c>
      <c r="C175" s="2" t="s">
        <v>7</v>
      </c>
      <c r="D175" s="1" t="s">
        <v>8</v>
      </c>
      <c r="E175" s="1" t="s">
        <v>70</v>
      </c>
    </row>
    <row r="176" spans="1:5" x14ac:dyDescent="0.25">
      <c r="A176" s="1" t="s">
        <v>400</v>
      </c>
      <c r="B176" s="1" t="s">
        <v>401</v>
      </c>
      <c r="C176" s="2" t="s">
        <v>7</v>
      </c>
      <c r="D176" s="1" t="s">
        <v>8</v>
      </c>
      <c r="E176" s="1" t="s">
        <v>70</v>
      </c>
    </row>
    <row r="177" spans="1:5" ht="30" x14ac:dyDescent="0.25">
      <c r="A177" s="1" t="s">
        <v>402</v>
      </c>
      <c r="B177" s="1" t="s">
        <v>403</v>
      </c>
      <c r="C177" s="2" t="s">
        <v>7</v>
      </c>
      <c r="D177" s="1" t="s">
        <v>8</v>
      </c>
      <c r="E177" s="1" t="s">
        <v>256</v>
      </c>
    </row>
    <row r="178" spans="1:5" x14ac:dyDescent="0.25">
      <c r="A178" s="1" t="s">
        <v>404</v>
      </c>
      <c r="B178" s="1" t="s">
        <v>405</v>
      </c>
      <c r="C178" s="2" t="s">
        <v>7</v>
      </c>
      <c r="D178" s="1" t="s">
        <v>8</v>
      </c>
      <c r="E178" s="1" t="s">
        <v>70</v>
      </c>
    </row>
    <row r="179" spans="1:5" ht="30" x14ac:dyDescent="0.25">
      <c r="A179" s="1" t="s">
        <v>406</v>
      </c>
      <c r="B179" s="1" t="s">
        <v>407</v>
      </c>
      <c r="C179" s="2" t="s">
        <v>7</v>
      </c>
      <c r="D179" s="1" t="s">
        <v>8</v>
      </c>
      <c r="E179" s="1" t="s">
        <v>70</v>
      </c>
    </row>
    <row r="180" spans="1:5" x14ac:dyDescent="0.25">
      <c r="A180" s="1" t="s">
        <v>408</v>
      </c>
      <c r="B180" s="1" t="s">
        <v>409</v>
      </c>
      <c r="C180" s="2" t="s">
        <v>7</v>
      </c>
      <c r="D180" s="1" t="s">
        <v>8</v>
      </c>
      <c r="E180" s="1" t="s">
        <v>70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88C-6AFE-43DD-B607-144D5438B390}">
  <dimension ref="A1:G120"/>
  <sheetViews>
    <sheetView tabSelected="1" topLeftCell="A97" workbookViewId="0">
      <selection activeCell="D11" sqref="D11"/>
    </sheetView>
  </sheetViews>
  <sheetFormatPr defaultRowHeight="15" x14ac:dyDescent="0.25"/>
  <cols>
    <col min="1" max="1" width="22.42578125" style="4" customWidth="1"/>
    <col min="2" max="2" width="47.85546875" style="1" customWidth="1"/>
    <col min="3" max="3" width="75.140625" style="1" customWidth="1"/>
  </cols>
  <sheetData>
    <row r="1" spans="1:7" x14ac:dyDescent="0.25">
      <c r="A1" s="4" t="s">
        <v>411</v>
      </c>
      <c r="B1" s="1" t="s">
        <v>1</v>
      </c>
      <c r="C1" s="1" t="s">
        <v>3</v>
      </c>
    </row>
    <row r="2" spans="1:7" ht="45" x14ac:dyDescent="0.25">
      <c r="A2" s="4" t="s">
        <v>10</v>
      </c>
      <c r="B2" s="1" t="str">
        <f>VLOOKUP(A2,Tabela2[#All], 2, FALSE)</f>
        <v>Semana Epidemiológica do preenchimento da ficha de notificação</v>
      </c>
      <c r="C2" s="1" t="str">
        <f>VLOOKUP(A2,Tabela2[#All], 4, FALSE)</f>
        <v>As Semanas Epidemiológicas (SE) são contadas de um Domingo até o Sábado.
Se o ano começa em uma segunda-feira, a 1ª SE começará no domingo da mesma semana.</v>
      </c>
    </row>
    <row r="3" spans="1:7" x14ac:dyDescent="0.25">
      <c r="A3" s="4" t="s">
        <v>16</v>
      </c>
      <c r="B3" s="1" t="str">
        <f>VLOOKUP(A3,Tabela2[#All], 2, FALSE)</f>
        <v>Semana Epidemiológica do início dos sintomas</v>
      </c>
      <c r="C3" s="1" t="str">
        <f>VLOOKUP(A3,Tabela2[#All], 4, FALSE)</f>
        <v/>
      </c>
    </row>
    <row r="4" spans="1:7" x14ac:dyDescent="0.25">
      <c r="A4" s="4" t="s">
        <v>18</v>
      </c>
      <c r="B4" s="1" t="str">
        <f>VLOOKUP(A4,Tabela2[#All], 2, FALSE)</f>
        <v>Unidade Federativa</v>
      </c>
      <c r="C4" s="1" t="str">
        <f>VLOOKUP(A4,Tabela2[#All], 4, FALSE)</f>
        <v/>
      </c>
    </row>
    <row r="5" spans="1:7" x14ac:dyDescent="0.25">
      <c r="A5" s="1" t="s">
        <v>423</v>
      </c>
      <c r="B5" s="1" t="s">
        <v>23</v>
      </c>
    </row>
    <row r="6" spans="1:7" x14ac:dyDescent="0.25">
      <c r="A6" s="1" t="s">
        <v>424</v>
      </c>
      <c r="B6" s="1" t="s">
        <v>21</v>
      </c>
    </row>
    <row r="7" spans="1:7" ht="30" x14ac:dyDescent="0.25">
      <c r="A7" s="1" t="s">
        <v>425</v>
      </c>
      <c r="B7" s="1" t="s">
        <v>25</v>
      </c>
    </row>
    <row r="8" spans="1:7" ht="45" x14ac:dyDescent="0.25">
      <c r="A8" s="4" t="s">
        <v>40</v>
      </c>
      <c r="B8" s="1" t="str">
        <f>VLOOKUP(A8,Tabela2[#All], 2, FALSE)</f>
        <v>Sexo do paciente</v>
      </c>
      <c r="C8" s="1" t="str">
        <f>VLOOKUP(A8,Tabela2[#All], 4, FALSE)</f>
        <v>1-Masculino
2-Feminino
9-Ignorado</v>
      </c>
      <c r="G8" s="5"/>
    </row>
    <row r="9" spans="1:7" ht="60" x14ac:dyDescent="0.25">
      <c r="A9" s="4" t="s">
        <v>46</v>
      </c>
      <c r="B9" s="1" t="str">
        <f>VLOOKUP(A9,Tabela2[#All], 2, FALSE)</f>
        <v>Idade do paciente</v>
      </c>
      <c r="C9" s="1" t="str">
        <f>VLOOKUP(A9,Tabela2[#All], 4,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7" ht="75" x14ac:dyDescent="0.25">
      <c r="A10" s="4" t="s">
        <v>49</v>
      </c>
      <c r="B10" s="1" t="str">
        <f>VLOOKUP(A10,Tabela2[#All], 2, FALSE)</f>
        <v>Tipo do campo idade</v>
      </c>
      <c r="C10" s="1" t="str">
        <f>VLOOKUP(A10,Tabela2[#All], 4,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7" ht="150" x14ac:dyDescent="0.25">
      <c r="A11" s="4" t="s">
        <v>52</v>
      </c>
      <c r="B11" s="1" t="str">
        <f>VLOOKUP(A11,Tabela2[#All], 2, FALSE)</f>
        <v xml:space="preserve">Idade gestacional da paciente.
</v>
      </c>
      <c r="C11" s="1" t="str">
        <f>VLOOKUP(A11,Tabela2[#All], 4,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7" ht="90" x14ac:dyDescent="0.25">
      <c r="A12" s="4" t="s">
        <v>55</v>
      </c>
      <c r="B12" s="1" t="str">
        <f>VLOOKUP(A12,Tabela2[#All], 2, FALSE)</f>
        <v>Cor ou raça declarada pelo paciente</v>
      </c>
      <c r="C12" s="1" t="str">
        <f>VLOOKUP(A12,Tabela2[#All], 4, FALSE)</f>
        <v>1-Branca
2-Preta
3-Amarela
4-Parda
5-Indígena
9-Ignorado</v>
      </c>
    </row>
    <row r="13" spans="1:7" ht="150" x14ac:dyDescent="0.25">
      <c r="A13" s="4" t="s">
        <v>66</v>
      </c>
      <c r="B13" s="1" t="str">
        <f>VLOOKUP(A13,Tabela2[#All], 2, FALSE)</f>
        <v>Nível de escolaridade do paciente</v>
      </c>
      <c r="C13" s="1" t="str">
        <f>VLOOKUP(A13,Tabela2[#All], 4,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7" x14ac:dyDescent="0.25">
      <c r="A14" s="1" t="s">
        <v>426</v>
      </c>
      <c r="B14" s="1" t="s">
        <v>95</v>
      </c>
    </row>
    <row r="15" spans="1:7" x14ac:dyDescent="0.25">
      <c r="A15" s="4" t="s">
        <v>75</v>
      </c>
      <c r="B15" s="1" t="str">
        <f>VLOOKUP(A15,Tabela2[#All], 2, FALSE)</f>
        <v>UF da residência</v>
      </c>
      <c r="C15" s="1" t="str">
        <f>VLOOKUP(A15,Tabela2[#All], 4, FALSE)</f>
        <v/>
      </c>
    </row>
    <row r="16" spans="1:7" ht="30" x14ac:dyDescent="0.25">
      <c r="A16" s="1" t="s">
        <v>412</v>
      </c>
      <c r="B16" s="1" t="s">
        <v>78</v>
      </c>
    </row>
    <row r="17" spans="1:3" x14ac:dyDescent="0.25">
      <c r="A17" s="1" t="s">
        <v>413</v>
      </c>
      <c r="B17" s="1" t="s">
        <v>80</v>
      </c>
    </row>
    <row r="18" spans="1:3" ht="60" x14ac:dyDescent="0.25">
      <c r="A18" s="4" t="s">
        <v>91</v>
      </c>
      <c r="B18" s="1" t="str">
        <f>VLOOKUP(A18,Tabela2[#All], 2, FALSE)</f>
        <v>Zona geográfica da residência</v>
      </c>
      <c r="C18" s="1" t="str">
        <f>VLOOKUP(A18,Tabela2[#All], 4, FALSE)</f>
        <v>1-Urbana
2-Rural
3-Periurbana
9-Ignorado</v>
      </c>
    </row>
    <row r="19" spans="1:3" ht="45" x14ac:dyDescent="0.25">
      <c r="A19" s="4" t="s">
        <v>96</v>
      </c>
      <c r="B19" s="1" t="str">
        <f>VLOOKUP(A19,Tabela2[#All], 2, FALSE)</f>
        <v>Caso de SRAG com infecção adquirida após internação</v>
      </c>
      <c r="C19" s="1" t="str">
        <f>VLOOKUP(A19,Tabela2[#All], 4, FALSE)</f>
        <v>1-Sim
2-Não
9-Ignorado</v>
      </c>
    </row>
    <row r="20" spans="1:3" ht="45" x14ac:dyDescent="0.25">
      <c r="A20" s="4" t="s">
        <v>99</v>
      </c>
      <c r="B20" s="1" t="str">
        <f>VLOOKUP(A20,Tabela2[#All], 2, FALSE)</f>
        <v>Caso com contato direto com aves ou suínos</v>
      </c>
      <c r="C20" s="1" t="str">
        <f>VLOOKUP(A20,Tabela2[#All], 4, FALSE)</f>
        <v>1-Sim
2-Não
9-Ignorado</v>
      </c>
    </row>
    <row r="21" spans="1:3" ht="45" x14ac:dyDescent="0.25">
      <c r="A21" s="4" t="s">
        <v>103</v>
      </c>
      <c r="B21" s="1" t="str">
        <f>VLOOKUP(A21,Tabela2[#All], 2, FALSE)</f>
        <v>Paciente apresentou febre</v>
      </c>
      <c r="C21" s="1" t="str">
        <f>VLOOKUP(A21,Tabela2[#All], 4, FALSE)</f>
        <v>1-Sim
2-Não
9-Ignorado</v>
      </c>
    </row>
    <row r="22" spans="1:3" ht="45" x14ac:dyDescent="0.25">
      <c r="A22" s="4" t="s">
        <v>105</v>
      </c>
      <c r="B22" s="1" t="str">
        <f>VLOOKUP(A22,Tabela2[#All], 2, FALSE)</f>
        <v>Paciente apresentou tosse</v>
      </c>
      <c r="C22" s="1" t="str">
        <f>VLOOKUP(A22,Tabela2[#All], 4, FALSE)</f>
        <v>1-Sim
2-Não
9-Ignorado</v>
      </c>
    </row>
    <row r="23" spans="1:3" ht="45" x14ac:dyDescent="0.25">
      <c r="A23" s="4" t="s">
        <v>107</v>
      </c>
      <c r="B23" s="1" t="str">
        <f>VLOOKUP(A23,Tabela2[#All], 2, FALSE)</f>
        <v>Paciente apresentou dor de garganta</v>
      </c>
      <c r="C23" s="1" t="str">
        <f>VLOOKUP(A23,Tabela2[#All], 4, FALSE)</f>
        <v>1-Sim
2-Não
9-Ignorado</v>
      </c>
    </row>
    <row r="24" spans="1:3" ht="45" x14ac:dyDescent="0.25">
      <c r="A24" s="4" t="s">
        <v>109</v>
      </c>
      <c r="B24" s="1" t="str">
        <f>VLOOKUP(A24,Tabela2[#All], 2, FALSE)</f>
        <v>Paciente apresentou dispneia</v>
      </c>
      <c r="C24" s="1" t="str">
        <f>VLOOKUP(A24,Tabela2[#All], 4, FALSE)</f>
        <v>1-Sim
2-Não
9-Ignorado</v>
      </c>
    </row>
    <row r="25" spans="1:3" ht="45" x14ac:dyDescent="0.25">
      <c r="A25" s="4" t="s">
        <v>111</v>
      </c>
      <c r="B25" s="1" t="str">
        <f>VLOOKUP(A25,Tabela2[#All], 2, FALSE)</f>
        <v>Paciente apresentou desconforto respiratório</v>
      </c>
      <c r="C25" s="1" t="str">
        <f>VLOOKUP(A25,Tabela2[#All], 4, FALSE)</f>
        <v>1-Sim
2-Não
9-Ignorado</v>
      </c>
    </row>
    <row r="26" spans="1:3" ht="45" x14ac:dyDescent="0.25">
      <c r="A26" s="4" t="s">
        <v>113</v>
      </c>
      <c r="B26" s="1" t="str">
        <f>VLOOKUP(A26,Tabela2[#All], 2, FALSE)</f>
        <v>Paciente apresentou saturção O2 &lt; 95%</v>
      </c>
      <c r="C26" s="1" t="str">
        <f>VLOOKUP(A26,Tabela2[#All], 4, FALSE)</f>
        <v>1-Sim
2-Não
9-Ignorado</v>
      </c>
    </row>
    <row r="27" spans="1:3" ht="45" x14ac:dyDescent="0.25">
      <c r="A27" s="4" t="s">
        <v>115</v>
      </c>
      <c r="B27" s="1" t="str">
        <f>VLOOKUP(A27,Tabela2[#All], 2, FALSE)</f>
        <v>Paciente apresentou diarreia</v>
      </c>
      <c r="C27" s="1" t="str">
        <f>VLOOKUP(A27,Tabela2[#All], 4, FALSE)</f>
        <v>1-Sim
2-Não
9-Ignorado</v>
      </c>
    </row>
    <row r="28" spans="1:3" ht="45" x14ac:dyDescent="0.25">
      <c r="A28" s="4" t="s">
        <v>117</v>
      </c>
      <c r="B28" s="1" t="str">
        <f>VLOOKUP(A28,Tabela2[#All], 2, FALSE)</f>
        <v>Paciente apresentou vômito</v>
      </c>
      <c r="C28" s="1" t="str">
        <f>VLOOKUP(A28,Tabela2[#All], 4, FALSE)</f>
        <v>1-Sim
2-Não
9-Ignorado</v>
      </c>
    </row>
    <row r="29" spans="1:3" ht="45" x14ac:dyDescent="0.25">
      <c r="A29" s="4" t="s">
        <v>127</v>
      </c>
      <c r="B29" s="1" t="str">
        <f>VLOOKUP(A29,Tabela2[#All], 2, FALSE)</f>
        <v>Paciente apresentou outros sintomas</v>
      </c>
      <c r="C29" s="1" t="str">
        <f>VLOOKUP(A29,Tabela2[#All], 4, FALSE)</f>
        <v>1-Sim
2-Não
9-Ignorado</v>
      </c>
    </row>
    <row r="30" spans="1:3" x14ac:dyDescent="0.25">
      <c r="A30" s="4" t="s">
        <v>129</v>
      </c>
      <c r="B30" s="1" t="str">
        <f>VLOOKUP(A30,Tabela2[#All], 2, FALSE)</f>
        <v>Lista outros sintomas</v>
      </c>
      <c r="C30" s="1" t="str">
        <f>VLOOKUP(A30,Tabela2[#All], 4, FALSE)</f>
        <v/>
      </c>
    </row>
    <row r="31" spans="1:3" ht="45" x14ac:dyDescent="0.25">
      <c r="A31" s="4" t="s">
        <v>133</v>
      </c>
      <c r="B31" s="1" t="str">
        <f>VLOOKUP(A31,Tabela2[#All], 2, FALSE)</f>
        <v>Paciente é puérpera ou parturiente (até 45 dias após o parto)</v>
      </c>
      <c r="C31" s="1" t="str">
        <f>VLOOKUP(A31,Tabela2[#All], 4, FALSE)</f>
        <v>1-Sim
2-Não
9-Ignorado</v>
      </c>
    </row>
    <row r="32" spans="1:3" ht="45" x14ac:dyDescent="0.25">
      <c r="A32" s="4" t="s">
        <v>131</v>
      </c>
      <c r="B32" s="1" t="str">
        <f>VLOOKUP(A32,Tabela2[#All], 2, FALSE)</f>
        <v>Paciente apresenta algum fator de risco</v>
      </c>
      <c r="C32" s="1" t="str">
        <f>VLOOKUP(A32,Tabela2[#All], 4, FALSE)</f>
        <v>1-Sim
2-Não
9-Ignorado</v>
      </c>
    </row>
    <row r="33" spans="1:3" ht="45" x14ac:dyDescent="0.25">
      <c r="A33" s="4" t="s">
        <v>135</v>
      </c>
      <c r="B33" s="1" t="str">
        <f>VLOOKUP(A33,Tabela2[#All], 2, FALSE)</f>
        <v>Paciente possui doença cardiovascular crônica</v>
      </c>
      <c r="C33" s="1" t="str">
        <f>VLOOKUP(A33,Tabela2[#All], 4, FALSE)</f>
        <v>1-Sim
2-Não
9-Ignorado</v>
      </c>
    </row>
    <row r="34" spans="1:3" ht="45" x14ac:dyDescent="0.25">
      <c r="A34" s="4" t="s">
        <v>137</v>
      </c>
      <c r="B34" s="1" t="str">
        <f>VLOOKUP(A34,Tabela2[#All], 2, FALSE)</f>
        <v>Paciente possui doença hematológica crônica</v>
      </c>
      <c r="C34" s="1" t="str">
        <f>VLOOKUP(A34,Tabela2[#All], 4, FALSE)</f>
        <v>1-Sim
2-Não
9-Ignorado</v>
      </c>
    </row>
    <row r="35" spans="1:3" ht="45" x14ac:dyDescent="0.25">
      <c r="A35" s="4" t="s">
        <v>139</v>
      </c>
      <c r="B35" s="1" t="str">
        <f>VLOOKUP(A35,Tabela2[#All], 2, FALSE)</f>
        <v>Paciente possui síndrome de down</v>
      </c>
      <c r="C35" s="1" t="str">
        <f>VLOOKUP(A35,Tabela2[#All], 4, FALSE)</f>
        <v>1-Sim
2-Não
9-Ignorado</v>
      </c>
    </row>
    <row r="36" spans="1:3" ht="45" x14ac:dyDescent="0.25">
      <c r="A36" s="4" t="s">
        <v>141</v>
      </c>
      <c r="B36" s="1" t="str">
        <f>VLOOKUP(A36,Tabela2[#All], 2, FALSE)</f>
        <v>Paciente possui doença hepática crônica</v>
      </c>
      <c r="C36" s="1" t="str">
        <f>VLOOKUP(A36,Tabela2[#All], 4, FALSE)</f>
        <v>1-Sim
2-Não
9-Ignorado</v>
      </c>
    </row>
    <row r="37" spans="1:3" ht="45" x14ac:dyDescent="0.25">
      <c r="A37" s="4" t="s">
        <v>143</v>
      </c>
      <c r="B37" s="1" t="str">
        <f>VLOOKUP(A37,Tabela2[#All], 2, FALSE)</f>
        <v>Paciente possui asma</v>
      </c>
      <c r="C37" s="1" t="str">
        <f>VLOOKUP(A37,Tabela2[#All], 4, FALSE)</f>
        <v>1-Sim
2-Não
9-Ignorado</v>
      </c>
    </row>
    <row r="38" spans="1:3" ht="45" x14ac:dyDescent="0.25">
      <c r="A38" s="4" t="s">
        <v>145</v>
      </c>
      <c r="B38" s="1" t="str">
        <f>VLOOKUP(A38,Tabela2[#All], 2, FALSE)</f>
        <v>Paciente possui diabetes mellitus</v>
      </c>
      <c r="C38" s="1" t="str">
        <f>VLOOKUP(A38,Tabela2[#All], 4, FALSE)</f>
        <v>1-Sim
2-Não
9-Ignorado</v>
      </c>
    </row>
    <row r="39" spans="1:3" ht="45" x14ac:dyDescent="0.25">
      <c r="A39" s="4" t="s">
        <v>147</v>
      </c>
      <c r="B39" s="1" t="str">
        <f>VLOOKUP(A39,Tabela2[#All], 2, FALSE)</f>
        <v>Paciente possui doença neurológica</v>
      </c>
      <c r="C39" s="1" t="str">
        <f>VLOOKUP(A39,Tabela2[#All], 4, FALSE)</f>
        <v>1-Sim
2-Não
9-Ignorado</v>
      </c>
    </row>
    <row r="40" spans="1:3" ht="45" x14ac:dyDescent="0.25">
      <c r="A40" s="4" t="s">
        <v>149</v>
      </c>
      <c r="B40" s="1" t="str">
        <f>VLOOKUP(A40,Tabela2[#All], 2, FALSE)</f>
        <v>Paciente possui pneumopatia crônica</v>
      </c>
      <c r="C40" s="1" t="str">
        <f>VLOOKUP(A40,Tabela2[#All], 4, FALSE)</f>
        <v>1-Sim
2-Não
9-Ignorado</v>
      </c>
    </row>
    <row r="41" spans="1:3" ht="45" x14ac:dyDescent="0.25">
      <c r="A41" s="4" t="s">
        <v>151</v>
      </c>
      <c r="B41" s="1" t="str">
        <f>VLOOKUP(A41,Tabela2[#All], 2, FALSE)</f>
        <v>Paciente possui imunodeficiência ou imunodpressão</v>
      </c>
      <c r="C41" s="1" t="str">
        <f>VLOOKUP(A41,Tabela2[#All], 4, FALSE)</f>
        <v>1-Sim
2-Não
9-Ignorado</v>
      </c>
    </row>
    <row r="42" spans="1:3" ht="45" x14ac:dyDescent="0.25">
      <c r="A42" s="4" t="s">
        <v>153</v>
      </c>
      <c r="B42" s="1" t="str">
        <f>VLOOKUP(A42,Tabela2[#All], 2, FALSE)</f>
        <v>Paciente possui doença renal crônica</v>
      </c>
      <c r="C42" s="1" t="str">
        <f>VLOOKUP(A42,Tabela2[#All], 4, FALSE)</f>
        <v>1-Sim
2-Não
9-Ignorado</v>
      </c>
    </row>
    <row r="43" spans="1:3" ht="45" x14ac:dyDescent="0.25">
      <c r="A43" s="4" t="s">
        <v>155</v>
      </c>
      <c r="B43" s="1" t="str">
        <f>VLOOKUP(A43,Tabela2[#All], 2, FALSE)</f>
        <v>Paciente possui obesidade</v>
      </c>
      <c r="C43" s="1" t="str">
        <f>VLOOKUP(A43,Tabela2[#All], 4, FALSE)</f>
        <v>1-Sim
2-Não
9-Ignorado</v>
      </c>
    </row>
    <row r="44" spans="1:3" ht="45" x14ac:dyDescent="0.25">
      <c r="A44" s="4" t="s">
        <v>160</v>
      </c>
      <c r="B44" s="1" t="str">
        <f>VLOOKUP(A44,Tabela2[#All], 2, FALSE)</f>
        <v>Paciente possui outro fator de risco</v>
      </c>
      <c r="C44" s="1" t="str">
        <f>VLOOKUP(A44,Tabela2[#All], 4, FALSE)</f>
        <v>1-Sim
2-Não
9-Ignorado</v>
      </c>
    </row>
    <row r="45" spans="1:3" x14ac:dyDescent="0.25">
      <c r="A45" s="4" t="s">
        <v>162</v>
      </c>
      <c r="B45" s="1" t="str">
        <f>VLOOKUP(A45,Tabela2[#All], 2, FALSE)</f>
        <v>Lista outros fatores de risco do paciente</v>
      </c>
      <c r="C45" s="1" t="str">
        <f>VLOOKUP(A45,Tabela2[#All], 4, FALSE)</f>
        <v/>
      </c>
    </row>
    <row r="46" spans="1:3" ht="45" x14ac:dyDescent="0.25">
      <c r="A46" s="4" t="s">
        <v>194</v>
      </c>
      <c r="B46" s="1" t="str">
        <f>VLOOKUP(A46,Tabela2[#All], 2, FALSE)</f>
        <v>Paciente foi vacinado contra a gripe na última campanha</v>
      </c>
      <c r="C46" s="1" t="str">
        <f>VLOOKUP(A46,Tabela2[#All], 4, FALSE)</f>
        <v>1-Sim
2-Não
9-Ignorado</v>
      </c>
    </row>
    <row r="47" spans="1:3" ht="45" x14ac:dyDescent="0.25">
      <c r="A47" s="4" t="s">
        <v>199</v>
      </c>
      <c r="B47" s="1" t="str">
        <f>VLOOKUP(A47,Tabela2[#All], 2, FALSE)</f>
        <v>Se o paciente tiver menos que 6 meses de vida, a mãe recebeu vacina</v>
      </c>
      <c r="C47" s="1" t="str">
        <f>VLOOKUP(A47,Tabela2[#All], 4, FALSE)</f>
        <v>1-Sim
2-Não
9-Ignorado</v>
      </c>
    </row>
    <row r="48" spans="1:3" ht="45" x14ac:dyDescent="0.25">
      <c r="A48" s="4" t="s">
        <v>203</v>
      </c>
      <c r="B48" s="1" t="str">
        <f>VLOOKUP(A48,Tabela2[#All], 2, FALSE)</f>
        <v>Se o paciente tiver menos que 6 meses, a mãe amamenta a criança</v>
      </c>
      <c r="C48" s="1" t="str">
        <f>VLOOKUP(A48,Tabela2[#All], 4, FALSE)</f>
        <v>1-Sim
2-Não
9-Ignorado</v>
      </c>
    </row>
    <row r="49" spans="1:3" ht="45" x14ac:dyDescent="0.25">
      <c r="A49" s="4" t="s">
        <v>205</v>
      </c>
      <c r="B49" s="1" t="str">
        <f>VLOOKUP(A49,Tabela2[#All], 2, FALSE)</f>
        <v>Se o paciente tiver entre 6 meses e 8 anos, data da dose única para crianças vacinadas em campanhas de anos anteriores</v>
      </c>
      <c r="C49" s="1" t="str">
        <f>VLOOKUP(A49,Tabela2[#All], 4, FALSE)</f>
        <v/>
      </c>
    </row>
    <row r="50" spans="1:3" ht="30" x14ac:dyDescent="0.25">
      <c r="A50" s="4" t="s">
        <v>207</v>
      </c>
      <c r="B50" s="1" t="str">
        <f>VLOOKUP(A50,Tabela2[#All], 2, FALSE)</f>
        <v>Se o paciente tiver entre 6 meses e 8 anos, data da 1a dose para crianças vacinadas pela primeira vez</v>
      </c>
      <c r="C50" s="1" t="str">
        <f>VLOOKUP(A50,Tabela2[#All], 4, FALSE)</f>
        <v/>
      </c>
    </row>
    <row r="51" spans="1:3" ht="30" x14ac:dyDescent="0.25">
      <c r="A51" s="4" t="s">
        <v>209</v>
      </c>
      <c r="B51" s="1" t="str">
        <f>VLOOKUP(A51,Tabela2[#All], 2, FALSE)</f>
        <v>Se o paciente tiver entre 6 meses e 8 anos, data da 2a dose para crianças vacinadas pela primeira vez</v>
      </c>
      <c r="C51" s="1" t="str">
        <f>VLOOKUP(A51,Tabela2[#All], 4, FALSE)</f>
        <v/>
      </c>
    </row>
    <row r="52" spans="1:3" ht="45" x14ac:dyDescent="0.25">
      <c r="A52" s="4" t="s">
        <v>211</v>
      </c>
      <c r="B52" s="1" t="str">
        <f>VLOOKUP(A52,Tabela2[#All], 2, FALSE)</f>
        <v>Paciente usou antiviral para gripe</v>
      </c>
      <c r="C52" s="1" t="str">
        <f>VLOOKUP(A52,Tabela2[#All], 4, FALSE)</f>
        <v>1-Sim
2-Não
9-Ignorado</v>
      </c>
    </row>
    <row r="53" spans="1:3" ht="45" x14ac:dyDescent="0.25">
      <c r="A53" s="4" t="s">
        <v>213</v>
      </c>
      <c r="B53" s="1" t="str">
        <f>VLOOKUP(A53,Tabela2[#All], 2, FALSE)</f>
        <v>Qual antiviral</v>
      </c>
      <c r="C53" s="1" t="str">
        <f>VLOOKUP(A53,Tabela2[#All], 4,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VLOOKUP(A54,Tabela2[#All], 2, FALSE)</f>
        <v>Paciente foi internado</v>
      </c>
      <c r="C54" s="1" t="str">
        <f>VLOOKUP(A54,Tabela2[#All], 4, FALSE)</f>
        <v>1-Sim
2-Não
9-Ignorado</v>
      </c>
    </row>
    <row r="55" spans="1:3" x14ac:dyDescent="0.25">
      <c r="A55" s="4" t="s">
        <v>234</v>
      </c>
      <c r="B55" s="1" t="str">
        <f>VLOOKUP(A55,Tabela2[#All], 2, FALSE)</f>
        <v>UF onde o paciente foi internado</v>
      </c>
      <c r="C55" s="1" t="str">
        <f>VLOOKUP(A55,Tabela2[#All], 4, FALSE)</f>
        <v/>
      </c>
    </row>
    <row r="56" spans="1:3" x14ac:dyDescent="0.25">
      <c r="A56" s="1" t="s">
        <v>414</v>
      </c>
      <c r="B56" s="1" t="s">
        <v>237</v>
      </c>
    </row>
    <row r="57" spans="1:3" x14ac:dyDescent="0.25">
      <c r="A57" s="1" t="s">
        <v>415</v>
      </c>
      <c r="B57" s="1" t="s">
        <v>239</v>
      </c>
    </row>
    <row r="58" spans="1:3" ht="45" x14ac:dyDescent="0.25">
      <c r="A58" s="4" t="s">
        <v>242</v>
      </c>
      <c r="B58" s="1" t="str">
        <f>VLOOKUP(A58,Tabela2[#All], 2, FALSE)</f>
        <v>Paciente foi internado na UTI</v>
      </c>
      <c r="C58" s="1" t="str">
        <f>VLOOKUP(A58,Tabela2[#All], 4, FALSE)</f>
        <v>1-Sim
2-Não
9-Ignorado</v>
      </c>
    </row>
    <row r="59" spans="1:3" x14ac:dyDescent="0.25">
      <c r="A59" s="4" t="s">
        <v>244</v>
      </c>
      <c r="B59" s="1" t="str">
        <f>VLOOKUP(A59,Tabela2[#All], 2, FALSE)</f>
        <v>Data de entrada na UTI</v>
      </c>
      <c r="C59" s="1" t="str">
        <f>VLOOKUP(A59,Tabela2[#All], 4, FALSE)</f>
        <v/>
      </c>
    </row>
    <row r="60" spans="1:3" x14ac:dyDescent="0.25">
      <c r="A60" s="4" t="s">
        <v>246</v>
      </c>
      <c r="B60" s="1" t="str">
        <f>VLOOKUP(A60,Tabela2[#All], 2, FALSE)</f>
        <v>Data de saída da UTI</v>
      </c>
      <c r="C60" s="1" t="str">
        <f>VLOOKUP(A60,Tabela2[#All], 4, FALSE)</f>
        <v/>
      </c>
    </row>
    <row r="61" spans="1:3" ht="60" x14ac:dyDescent="0.25">
      <c r="A61" s="4" t="s">
        <v>248</v>
      </c>
      <c r="B61" s="1" t="str">
        <f>VLOOKUP(A61,Tabela2[#All], 2, FALSE)</f>
        <v>Paciente fez uso de suporte ventilatório</v>
      </c>
      <c r="C61" s="1" t="str">
        <f>VLOOKUP(A61,Tabela2[#All], 4,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VLOOKUP(A62,Tabela2[#All], 2, FALSE)</f>
        <v>Resultado Raio-X de tórax</v>
      </c>
      <c r="C62" s="1" t="str">
        <f>VLOOKUP(A62,Tabela2[#All], 4,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VLOOKUP(A63,Tabela2[#All], 2, FALSE)</f>
        <v>Foi realizado coleta de amostra na realização do teste diagnóstico</v>
      </c>
      <c r="C63" s="1" t="str">
        <f>VLOOKUP(A63,Tabela2[#All], 4, FALSE)</f>
        <v>1-Sim
2-Não
9-Ignorado</v>
      </c>
    </row>
    <row r="64" spans="1:3" ht="90" x14ac:dyDescent="0.25">
      <c r="A64" s="4" t="s">
        <v>270</v>
      </c>
      <c r="B64" s="1" t="str">
        <f>VLOOKUP(A64,Tabela2[#All], 2, FALSE)</f>
        <v>Tipo da amostra</v>
      </c>
      <c r="C64" s="1" t="str">
        <f>VLOOKUP(A64,Tabela2[#All], 4,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VLOOKUP(A65,Tabela2[#All], 2, FALSE)</f>
        <v>Se for colhida amostra, resultado do teste RT-PCR ou outro método</v>
      </c>
      <c r="C65" s="1" t="str">
        <f>VLOOKUP(A65,Tabela2[#All], 4,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VLOOKUP(A66,Tabela2[#All], 2, FALSE)</f>
        <v>Resultado do RT-PCR foi positivo para influenza</v>
      </c>
      <c r="C66" s="1" t="str">
        <f>VLOOKUP(A66,Tabela2[#All], 4, FALSE)</f>
        <v>1-Sim_x000D_
2-Não_x000D_
9-Ignorado</v>
      </c>
    </row>
    <row r="67" spans="1:3" ht="30" x14ac:dyDescent="0.25">
      <c r="A67" s="4" t="s">
        <v>320</v>
      </c>
      <c r="B67" s="1" t="str">
        <f>VLOOKUP(A67,Tabela2[#All], 2, FALSE)</f>
        <v>Resultado do diagnóstico do RT-PCR para o tipo de influenza</v>
      </c>
      <c r="C67" s="1" t="str">
        <f>VLOOKUP(A67,Tabela2[#All], 4, FALSE)</f>
        <v>1-Influenza A_x000D_
2-Influenza B</v>
      </c>
    </row>
    <row r="68" spans="1:3" ht="90" x14ac:dyDescent="0.25">
      <c r="A68" s="4" t="s">
        <v>323</v>
      </c>
      <c r="B68" s="1" t="str">
        <f>VLOOKUP(A68,Tabela2[#All], 2, FALSE)</f>
        <v>Subtipo para Influenza A</v>
      </c>
      <c r="C68" s="1" t="str">
        <f>VLOOKUP(A68,Tabela2[#All], 4,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VLOOKUP(A69,Tabela2[#All], 2, FALSE)</f>
        <v>Linhagem da Influenza B</v>
      </c>
      <c r="C69" s="1" t="str">
        <f>VLOOKUP(A69,Tabela2[#All], 4,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VLOOKUP(A70,Tabela2[#All], 2, FALSE)</f>
        <v>Resultado do RT-PCR foi positivo para outro vírus respiratório</v>
      </c>
      <c r="C70" s="1" t="str">
        <f>VLOOKUP(A70,Tabela2[#All], 4, FALSE)</f>
        <v>1-Sim
2-Não
9-Ignorado</v>
      </c>
    </row>
    <row r="71" spans="1:3" x14ac:dyDescent="0.25">
      <c r="A71" s="4" t="s">
        <v>339</v>
      </c>
      <c r="B71" s="1" t="str">
        <f>VLOOKUP(A71,Tabela2[#All], 2, FALSE)</f>
        <v>Resultado diagnóstico do RT-PCR para VSR</v>
      </c>
      <c r="C71" s="1" t="str">
        <f>VLOOKUP(A71,Tabela2[#All], 4, FALSE)</f>
        <v/>
      </c>
    </row>
    <row r="72" spans="1:3" ht="30" x14ac:dyDescent="0.25">
      <c r="A72" s="4" t="s">
        <v>341</v>
      </c>
      <c r="B72" s="1" t="str">
        <f>VLOOKUP(A72,Tabela2[#All], 2, FALSE)</f>
        <v>Resultado diagnóstico do RT-PCR para Parainfluenza 1</v>
      </c>
      <c r="C72" s="1" t="str">
        <f>VLOOKUP(A72,Tabela2[#All], 4, FALSE)</f>
        <v/>
      </c>
    </row>
    <row r="73" spans="1:3" ht="30" x14ac:dyDescent="0.25">
      <c r="A73" s="4" t="s">
        <v>343</v>
      </c>
      <c r="B73" s="1" t="str">
        <f>VLOOKUP(A73,Tabela2[#All], 2, FALSE)</f>
        <v>Resultado diagnóstico do RT-PCR para Parainfluenza 2</v>
      </c>
      <c r="C73" s="1" t="str">
        <f>VLOOKUP(A73,Tabela2[#All], 4, FALSE)</f>
        <v/>
      </c>
    </row>
    <row r="74" spans="1:3" ht="30" x14ac:dyDescent="0.25">
      <c r="A74" s="4" t="s">
        <v>345</v>
      </c>
      <c r="B74" s="1" t="str">
        <f>VLOOKUP(A74,Tabela2[#All], 2, FALSE)</f>
        <v>Resultado diagnóstico do RT-PCR para Parainfluenza 3</v>
      </c>
      <c r="C74" s="1" t="str">
        <f>VLOOKUP(A74,Tabela2[#All], 4, FALSE)</f>
        <v/>
      </c>
    </row>
    <row r="75" spans="1:3" ht="30" x14ac:dyDescent="0.25">
      <c r="A75" s="4" t="s">
        <v>347</v>
      </c>
      <c r="B75" s="1" t="str">
        <f>VLOOKUP(A75,Tabela2[#All], 2, FALSE)</f>
        <v>Resultado diagnóstico do RT-PCR para Parainfluenza 4</v>
      </c>
      <c r="C75" s="1" t="str">
        <f>VLOOKUP(A75,Tabela2[#All], 4, FALSE)</f>
        <v/>
      </c>
    </row>
    <row r="76" spans="1:3" x14ac:dyDescent="0.25">
      <c r="A76" s="4" t="s">
        <v>349</v>
      </c>
      <c r="B76" s="1" t="str">
        <f>VLOOKUP(A76,Tabela2[#All], 2, FALSE)</f>
        <v>Resultado diagnóstico do RT-PCR para Adenovírus</v>
      </c>
      <c r="C76" s="1" t="str">
        <f>VLOOKUP(A76,Tabela2[#All], 4, FALSE)</f>
        <v/>
      </c>
    </row>
    <row r="77" spans="1:3" ht="30" x14ac:dyDescent="0.25">
      <c r="A77" s="4" t="s">
        <v>351</v>
      </c>
      <c r="B77" s="1" t="str">
        <f>VLOOKUP(A77,Tabela2[#All], 2, FALSE)</f>
        <v>Resultado diagnóstico do RT-PCR para Metapneumovírus</v>
      </c>
      <c r="C77" s="1" t="str">
        <f>VLOOKUP(A77,Tabela2[#All], 4, FALSE)</f>
        <v/>
      </c>
    </row>
    <row r="78" spans="1:3" x14ac:dyDescent="0.25">
      <c r="A78" s="4" t="s">
        <v>353</v>
      </c>
      <c r="B78" s="1" t="str">
        <f>VLOOKUP(A78,Tabela2[#All], 2, FALSE)</f>
        <v>Resultado diagnóstico do RT-PCR para Bocavírus</v>
      </c>
      <c r="C78" s="1" t="str">
        <f>VLOOKUP(A78,Tabela2[#All], 4, FALSE)</f>
        <v/>
      </c>
    </row>
    <row r="79" spans="1:3" x14ac:dyDescent="0.25">
      <c r="A79" s="4" t="s">
        <v>355</v>
      </c>
      <c r="B79" s="1" t="str">
        <f>VLOOKUP(A79,Tabela2[#All], 2, FALSE)</f>
        <v>Resultado diagnóstico do RT-PCR para Rinovírus</v>
      </c>
      <c r="C79" s="1" t="str">
        <f>VLOOKUP(A79,Tabela2[#All], 4, FALSE)</f>
        <v/>
      </c>
    </row>
    <row r="80" spans="1:3" ht="30" x14ac:dyDescent="0.25">
      <c r="A80" s="4" t="s">
        <v>357</v>
      </c>
      <c r="B80" s="1" t="str">
        <f>VLOOKUP(A80,Tabela2[#All], 2, FALSE)</f>
        <v>Resultado diagnóstico do RT-PCR para outro vírus respiratório</v>
      </c>
      <c r="C80" s="1" t="str">
        <f>VLOOKUP(A80,Tabela2[#All], 4, FALSE)</f>
        <v/>
      </c>
    </row>
    <row r="81" spans="1:3" ht="75" x14ac:dyDescent="0.25">
      <c r="A81" s="4" t="s">
        <v>385</v>
      </c>
      <c r="B81" s="1" t="str">
        <f>VLOOKUP(A81,Tabela2[#All], 2, FALSE)</f>
        <v>Diagnóstico final do caso</v>
      </c>
      <c r="C81" s="1" t="str">
        <f>VLOOKUP(A81,Tabela2[#All], 4,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VLOOKUP(A82,Tabela2[#All], 2, FALSE)</f>
        <v>Critério de confirmação</v>
      </c>
      <c r="C82" s="1" t="str">
        <f>VLOOKUP(A82,Tabela2[#All], 4,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VLOOKUP(A83,Tabela2[#All], 2, FALSE)</f>
        <v>Evolução do caso</v>
      </c>
      <c r="C83" s="1" t="str">
        <f>VLOOKUP(A83,Tabela2[#All], 4, FALSE)</f>
        <v>1-Cura
2-Óbito
3- Óbito por outras causas
9-Ignorado</v>
      </c>
    </row>
    <row r="84" spans="1:3" ht="45" x14ac:dyDescent="0.25">
      <c r="A84" s="4" t="s">
        <v>416</v>
      </c>
      <c r="B84" s="1" t="s">
        <v>429</v>
      </c>
      <c r="C84" s="1" t="s">
        <v>98</v>
      </c>
    </row>
    <row r="85" spans="1:3" x14ac:dyDescent="0.25">
      <c r="A85" s="4" t="s">
        <v>417</v>
      </c>
      <c r="B85" s="1" t="s">
        <v>430</v>
      </c>
    </row>
    <row r="86" spans="1:3" x14ac:dyDescent="0.25">
      <c r="A86" s="4" t="s">
        <v>418</v>
      </c>
      <c r="B86" s="1" t="s">
        <v>428</v>
      </c>
    </row>
    <row r="87" spans="1:3" ht="30" x14ac:dyDescent="0.25">
      <c r="A87" s="4" t="s">
        <v>101</v>
      </c>
      <c r="B87" s="1" t="str">
        <f>VLOOKUP(A87,Tabela2[#All], 2, FALSE)</f>
        <v>Caso contato com outro animal, o mesmo deve ser especificado</v>
      </c>
      <c r="C87" s="1" t="str">
        <f>VLOOKUP(A87,Tabela2[#All], 4, FALSE)</f>
        <v/>
      </c>
    </row>
    <row r="88" spans="1:3" ht="45" x14ac:dyDescent="0.25">
      <c r="A88" s="4" t="s">
        <v>119</v>
      </c>
      <c r="B88" s="1" t="str">
        <f>VLOOKUP(A88,Tabela2[#All], 2, FALSE)</f>
        <v>Paciente apresentou dor abdominal</v>
      </c>
      <c r="C88" s="1" t="str">
        <f>VLOOKUP(A88,Tabela2[#All], 4, FALSE)</f>
        <v>1-Sim
2-Não
9-Ignorado</v>
      </c>
    </row>
    <row r="89" spans="1:3" ht="45" x14ac:dyDescent="0.25">
      <c r="A89" s="4" t="s">
        <v>121</v>
      </c>
      <c r="B89" s="1" t="str">
        <f>VLOOKUP(A89,Tabela2[#All], 2, FALSE)</f>
        <v>Paciente apresentou fadiga</v>
      </c>
      <c r="C89" s="1" t="str">
        <f>VLOOKUP(A89,Tabela2[#All], 4, FALSE)</f>
        <v>1-Sim
2-Não
9-Ignorado</v>
      </c>
    </row>
    <row r="90" spans="1:3" ht="45" x14ac:dyDescent="0.25">
      <c r="A90" s="4" t="s">
        <v>123</v>
      </c>
      <c r="B90" s="1" t="str">
        <f>VLOOKUP(A90,Tabela2[#All], 2, FALSE)</f>
        <v>Paciente apresentou perda do olfato</v>
      </c>
      <c r="C90" s="1" t="str">
        <f>VLOOKUP(A90,Tabela2[#All], 4, FALSE)</f>
        <v>1-Sim
2-Não
9-Ignorado</v>
      </c>
    </row>
    <row r="91" spans="1:3" ht="45" x14ac:dyDescent="0.25">
      <c r="A91" s="4" t="s">
        <v>125</v>
      </c>
      <c r="B91" s="1" t="str">
        <f>VLOOKUP(A91,Tabela2[#All], 2, FALSE)</f>
        <v>Paciente apresentou perda do paladar</v>
      </c>
      <c r="C91" s="1" t="str">
        <f>VLOOKUP(A91,Tabela2[#All], 4, FALSE)</f>
        <v>1-Sim
2-Não
9-Ignorado</v>
      </c>
    </row>
    <row r="92" spans="1:3" ht="105" x14ac:dyDescent="0.25">
      <c r="A92" s="4" t="s">
        <v>259</v>
      </c>
      <c r="B92" s="1" t="str">
        <f>VLOOKUP(A92,Tabela2[#All], 2, FALSE)</f>
        <v>Resultado da tomografia</v>
      </c>
      <c r="C92" s="1" t="str">
        <f>VLOOKUP(A92,Tabela2[#All], 4,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VLOOKUP(A93,Tabela2[#All], 2, FALSE)</f>
        <v>Tipo de teste antigênico</v>
      </c>
      <c r="C93" s="1" t="str">
        <f>VLOOKUP(A93,Tabela2[#All], 4,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VLOOKUP(A94,Tabela2[#All], 2, FALSE)</f>
        <v>Resultado do teste antigênico</v>
      </c>
      <c r="C94" s="1" t="str">
        <f>VLOOKUP(A94,Tabela2[#All], 4,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VLOOKUP(A95,Tabela2[#All], 2, FALSE)</f>
        <v>Resultado do teste foi positivo Influenza</v>
      </c>
      <c r="C95" s="1" t="str">
        <f>VLOOKUP(A95,Tabela2[#All], 4, FALSE)</f>
        <v>1-Sim_x000D_
2-Não_x000D_
9-Ignorado</v>
      </c>
    </row>
    <row r="96" spans="1:3" ht="30" x14ac:dyDescent="0.25">
      <c r="A96" s="4" t="s">
        <v>292</v>
      </c>
      <c r="B96" s="1" t="str">
        <f>VLOOKUP(A96,Tabela2[#All], 2, FALSE)</f>
        <v>Se influenza, tipo</v>
      </c>
      <c r="C96" s="1" t="str">
        <f>VLOOKUP(A96,Tabela2[#All], 4, FALSE)</f>
        <v>1-Influenza A
2-Influenza B</v>
      </c>
    </row>
    <row r="97" spans="1:3" ht="45" x14ac:dyDescent="0.25">
      <c r="A97" s="4" t="s">
        <v>295</v>
      </c>
      <c r="B97" s="1" t="str">
        <f>VLOOKUP(A97,Tabela2[#All], 2, FALSE)</f>
        <v>Resultado do teste positivo para outro vírus</v>
      </c>
      <c r="C97" s="1" t="str">
        <f>VLOOKUP(A97,Tabela2[#All], 4, FALSE)</f>
        <v>1-Sim_x000D_
2-Não_x000D_
9-Ignorado</v>
      </c>
    </row>
    <row r="98" spans="1:3" x14ac:dyDescent="0.25">
      <c r="A98" s="4" t="s">
        <v>297</v>
      </c>
      <c r="B98" s="1" t="str">
        <f>VLOOKUP(A98,Tabela2[#All], 2, FALSE)</f>
        <v>Resultado do teste para SARS-CoV-2</v>
      </c>
      <c r="C98" s="1" t="str">
        <f>VLOOKUP(A98,Tabela2[#All], 4, FALSE)</f>
        <v/>
      </c>
    </row>
    <row r="99" spans="1:3" x14ac:dyDescent="0.25">
      <c r="A99" s="4" t="s">
        <v>299</v>
      </c>
      <c r="B99" s="1" t="str">
        <f>VLOOKUP(A99,Tabela2[#All], 2, FALSE)</f>
        <v>Resultado do teste para VSR</v>
      </c>
      <c r="C99" s="1" t="str">
        <f>VLOOKUP(A99,Tabela2[#All], 4, FALSE)</f>
        <v/>
      </c>
    </row>
    <row r="100" spans="1:3" x14ac:dyDescent="0.25">
      <c r="A100" s="4" t="s">
        <v>301</v>
      </c>
      <c r="B100" s="1" t="str">
        <f>VLOOKUP(A100,Tabela2[#All], 2, FALSE)</f>
        <v>Resultado do teste para Parainfluenza 1</v>
      </c>
      <c r="C100" s="1" t="str">
        <f>VLOOKUP(A100,Tabela2[#All], 4, FALSE)</f>
        <v/>
      </c>
    </row>
    <row r="101" spans="1:3" x14ac:dyDescent="0.25">
      <c r="A101" s="4" t="s">
        <v>303</v>
      </c>
      <c r="B101" s="1" t="str">
        <f>VLOOKUP(A101,Tabela2[#All], 2, FALSE)</f>
        <v>Resultado do teste para Parainfluenza 2</v>
      </c>
      <c r="C101" s="1" t="str">
        <f>VLOOKUP(A101,Tabela2[#All], 4, FALSE)</f>
        <v/>
      </c>
    </row>
    <row r="102" spans="1:3" x14ac:dyDescent="0.25">
      <c r="A102" s="4" t="s">
        <v>305</v>
      </c>
      <c r="B102" s="1" t="str">
        <f>VLOOKUP(A102,Tabela2[#All], 2, FALSE)</f>
        <v>Resultado do teste para Parainfluenza 3</v>
      </c>
      <c r="C102" s="1" t="str">
        <f>VLOOKUP(A102,Tabela2[#All], 4, FALSE)</f>
        <v/>
      </c>
    </row>
    <row r="103" spans="1:3" x14ac:dyDescent="0.25">
      <c r="A103" s="4" t="s">
        <v>307</v>
      </c>
      <c r="B103" s="1" t="str">
        <f>VLOOKUP(A103,Tabela2[#All], 2, FALSE)</f>
        <v>Resultado do teste para Adenovírus</v>
      </c>
      <c r="C103" s="1" t="str">
        <f>VLOOKUP(A103,Tabela2[#All], 4, FALSE)</f>
        <v/>
      </c>
    </row>
    <row r="104" spans="1:3" x14ac:dyDescent="0.25">
      <c r="A104" s="4" t="s">
        <v>309</v>
      </c>
      <c r="B104" s="1" t="str">
        <f>VLOOKUP(A104,Tabela2[#All], 2, FALSE)</f>
        <v>Resultado do teste para outro vírus respiratório</v>
      </c>
      <c r="C104" s="1" t="str">
        <f>VLOOKUP(A104,Tabela2[#All], 4, FALSE)</f>
        <v/>
      </c>
    </row>
    <row r="105" spans="1:3" x14ac:dyDescent="0.25">
      <c r="A105" s="4" t="s">
        <v>311</v>
      </c>
      <c r="B105" s="1" t="str">
        <f>VLOOKUP(A105,Tabela2[#All], 2, FALSE)</f>
        <v>Nome do outro vírus identificado pelo teste</v>
      </c>
      <c r="C105" s="1" t="str">
        <f>VLOOKUP(A105,Tabela2[#All], 4, FALSE)</f>
        <v/>
      </c>
    </row>
    <row r="106" spans="1:3" ht="45" x14ac:dyDescent="0.25">
      <c r="A106" s="4" t="s">
        <v>363</v>
      </c>
      <c r="B106" s="1" t="str">
        <f>VLOOKUP(A106,Tabela2[#All], 2, FALSE)</f>
        <v>Tipo de amostra sorológica coletada</v>
      </c>
      <c r="C106" s="1" t="str">
        <f>VLOOKUP(A106,Tabela2[#All], 4,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VLOOKUP(A107,Tabela2[#All], 2, FALSE)</f>
        <v>Tipo do teste sorológico para SARS-CoV-2</v>
      </c>
      <c r="C107" s="1" t="str">
        <f>VLOOKUP(A107,Tabela2[#All], 4,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VLOOKUP(A108,Tabela2[#All], 2, FALSE)</f>
        <v>Resultado da Sorologia para SARS-CoV-2</v>
      </c>
      <c r="C108" s="1" t="str">
        <f>VLOOKUP(A108,Tabela2[#All], 4, FALSE)</f>
        <v>IgG (Imunoglobulina G)</v>
      </c>
    </row>
    <row r="109" spans="1:3" x14ac:dyDescent="0.25">
      <c r="A109" s="4" t="s">
        <v>379</v>
      </c>
      <c r="B109" s="1" t="str">
        <f>VLOOKUP(A109,Tabela2[#All], 2, FALSE)</f>
        <v>Resultado da Sorologia para SARS-CoV-2</v>
      </c>
      <c r="C109" s="1" t="str">
        <f>VLOOKUP(A109,Tabela2[#All], 4, FALSE)</f>
        <v>IgM (Imunoglobulina M)</v>
      </c>
    </row>
    <row r="110" spans="1:3" x14ac:dyDescent="0.25">
      <c r="A110" s="4" t="s">
        <v>381</v>
      </c>
      <c r="B110" s="1" t="str">
        <f>VLOOKUP(A110,Tabela2[#All], 2, FALSE)</f>
        <v>Resultado da Sorologia para SARS-CoV-2</v>
      </c>
      <c r="C110" s="1" t="str">
        <f>VLOOKUP(A110,Tabela2[#All], 4, FALSE)</f>
        <v>IgA (Imunoglobulina A)</v>
      </c>
    </row>
    <row r="111" spans="1:3" ht="45" x14ac:dyDescent="0.25">
      <c r="A111" s="4" t="s">
        <v>164</v>
      </c>
      <c r="B111" s="1" t="str">
        <f>VLOOKUP(A111,Tabela2[#All], 2, FALSE)</f>
        <v>Paciente recebeu a vacina da COVID-19</v>
      </c>
      <c r="C111" s="1" t="str">
        <f>VLOOKUP(A111,Tabela2[#All], 4, FALSE)</f>
        <v>1-Sim
2-Não
9-Ignorado</v>
      </c>
    </row>
    <row r="112" spans="1:3" x14ac:dyDescent="0.25">
      <c r="A112" s="4" t="s">
        <v>166</v>
      </c>
      <c r="B112" s="1" t="str">
        <f>VLOOKUP(A112,Tabela2[#All], 2, FALSE)</f>
        <v>Data que o paciente recebeu a 1a dose</v>
      </c>
      <c r="C112" s="1" t="str">
        <f>VLOOKUP(A112,Tabela2[#All], 4, FALSE)</f>
        <v/>
      </c>
    </row>
    <row r="113" spans="1:3" x14ac:dyDescent="0.25">
      <c r="A113" s="4" t="s">
        <v>168</v>
      </c>
      <c r="B113" s="1" t="str">
        <f>VLOOKUP(A113,Tabela2[#All], 2, FALSE)</f>
        <v>Data que o paciente recebeu a 2a dose</v>
      </c>
      <c r="C113" s="1" t="str">
        <f>VLOOKUP(A113,Tabela2[#All], 4, FALSE)</f>
        <v/>
      </c>
    </row>
    <row r="114" spans="1:3" x14ac:dyDescent="0.25">
      <c r="A114" s="4" t="s">
        <v>170</v>
      </c>
      <c r="B114" s="1" t="str">
        <f>VLOOKUP(A114,Tabela2[#All], 2, FALSE)</f>
        <v>Data que o paciente recebeu a dose de reforço</v>
      </c>
      <c r="C114" s="1" t="str">
        <f>VLOOKUP(A114,Tabela2[#All], 4, FALSE)</f>
        <v/>
      </c>
    </row>
    <row r="115" spans="1:3" x14ac:dyDescent="0.25">
      <c r="A115" s="4" t="s">
        <v>419</v>
      </c>
      <c r="B115" s="1" t="str">
        <f>VLOOKUP("FAB_COV1",Tabela2[#All], 2, FALSE)</f>
        <v>Fabricante da vacina da 1a dose</v>
      </c>
      <c r="C115" s="1" t="s">
        <v>421</v>
      </c>
    </row>
    <row r="116" spans="1:3" x14ac:dyDescent="0.25">
      <c r="A116" s="4" t="s">
        <v>420</v>
      </c>
      <c r="B116" s="1" t="str">
        <f>VLOOKUP("FAB_COV2",Tabela2[#All], 2, FALSE)</f>
        <v>Fabricante da vacina da 2a dose</v>
      </c>
      <c r="C116" s="1" t="s">
        <v>422</v>
      </c>
    </row>
    <row r="117" spans="1:3" x14ac:dyDescent="0.25">
      <c r="A117" s="4" t="s">
        <v>178</v>
      </c>
      <c r="B117" s="1" t="str">
        <f>VLOOKUP(A117,Tabela2[#All], 2, FALSE)</f>
        <v>Fabricante da vacina da dose de reforço</v>
      </c>
      <c r="C117" s="1" t="s">
        <v>427</v>
      </c>
    </row>
    <row r="118" spans="1:3" x14ac:dyDescent="0.25">
      <c r="A118" s="4" t="s">
        <v>186</v>
      </c>
      <c r="B118" s="1" t="str">
        <f>VLOOKUP(A118,Tabela2[#All], 2, FALSE)</f>
        <v>Lote da dose de reforço da vacina</v>
      </c>
      <c r="C118" s="1" t="str">
        <f>VLOOKUP(A118,Tabela2[#All], 4, FALSE)</f>
        <v/>
      </c>
    </row>
    <row r="119" spans="1:3" x14ac:dyDescent="0.25">
      <c r="A119" s="4" t="s">
        <v>182</v>
      </c>
      <c r="B119" s="1" t="str">
        <f>VLOOKUP(A119,Tabela2[#All], 2, FALSE)</f>
        <v>Lote da 1a dose da vacina</v>
      </c>
      <c r="C119" s="1" t="str">
        <f>VLOOKUP(A119,Tabela2[#All], 4, FALSE)</f>
        <v/>
      </c>
    </row>
    <row r="120" spans="1:3" x14ac:dyDescent="0.25">
      <c r="A120" s="4" t="s">
        <v>184</v>
      </c>
      <c r="B120" s="1" t="str">
        <f>VLOOKUP(A120,Tabela2[#All], 2, FALSE)</f>
        <v>Lote da 2a dose da vacina</v>
      </c>
      <c r="C120" s="1" t="str">
        <f>VLOOKUP(A120,Tabela2[#All], 4, FALSE)</f>
        <v/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89B-A554-48A1-A389-CBF5BD58907C}">
  <dimension ref="A1:C125"/>
  <sheetViews>
    <sheetView topLeftCell="A106" workbookViewId="0">
      <selection activeCell="B2" sqref="B2"/>
    </sheetView>
  </sheetViews>
  <sheetFormatPr defaultRowHeight="15" x14ac:dyDescent="0.25"/>
  <cols>
    <col min="1" max="1" width="23.85546875" style="4" customWidth="1"/>
    <col min="2" max="2" width="49.140625" style="1" customWidth="1"/>
    <col min="3" max="3" width="74.570312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45" x14ac:dyDescent="0.25">
      <c r="A2" s="4" t="s">
        <v>10</v>
      </c>
      <c r="B2" s="1" t="str">
        <f>VLOOKUP(A2,Tabela1[#All], 2, FALSE)</f>
        <v>Semana Epidemiológica do preenchimento da ficha de notificação</v>
      </c>
      <c r="C2" s="1" t="str">
        <f>VLOOKUP(A2,Tabela1[#All],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VLOOKUP(A3,Tabela1[#All], 2, FALSE)</f>
        <v>Semana Epidemiológica do início dos sintomas</v>
      </c>
      <c r="C3" s="1" t="str">
        <f>VLOOKUP(A3,Tabela1[#All], 3, FALSE)</f>
        <v/>
      </c>
    </row>
    <row r="4" spans="1:3" x14ac:dyDescent="0.25">
      <c r="A4" s="4" t="s">
        <v>18</v>
      </c>
      <c r="B4" s="1" t="str">
        <f>VLOOKUP(A4,Tabela1[#All], 2, FALSE)</f>
        <v>Unidade Federativa</v>
      </c>
      <c r="C4" s="1" t="str">
        <f>VLOOKUP(A4,Tabela1[#All], 3, FALSE)</f>
        <v/>
      </c>
    </row>
    <row r="5" spans="1:3" x14ac:dyDescent="0.25">
      <c r="A5" s="4" t="s">
        <v>423</v>
      </c>
      <c r="B5" s="1" t="str">
        <f>VLOOKUP(A5,Tabela1[#All], 2, FALSE)</f>
        <v>Regional de Saúde</v>
      </c>
    </row>
    <row r="6" spans="1:3" x14ac:dyDescent="0.25">
      <c r="A6" s="4" t="s">
        <v>424</v>
      </c>
      <c r="B6" s="1" t="str">
        <f>VLOOKUP(A6,Tabela1[#All], 2, FALSE)</f>
        <v>Município</v>
      </c>
    </row>
    <row r="7" spans="1:3" ht="30" x14ac:dyDescent="0.25">
      <c r="A7" s="4" t="s">
        <v>425</v>
      </c>
      <c r="B7" s="1" t="str">
        <f>VLOOKUP(A7,Tabela1[#All],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VLOOKUP(A8,Tabela1[#All], 2, FALSE)</f>
        <v>Sexo do paciente</v>
      </c>
      <c r="C8" s="1" t="str">
        <f>VLOOKUP(A8,Tabela1[#All], 3, FALSE)</f>
        <v>1-Masculino
2-Feminino
9-Ignorado</v>
      </c>
    </row>
    <row r="9" spans="1:3" ht="60" x14ac:dyDescent="0.25">
      <c r="A9" s="4" t="s">
        <v>46</v>
      </c>
      <c r="B9" s="1" t="str">
        <f>VLOOKUP(A9,Tabela1[#All], 2, FALSE)</f>
        <v>Idade do paciente</v>
      </c>
      <c r="C9" s="1" t="str">
        <f>VLOOKUP(A9,Tabela1[#All],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75" x14ac:dyDescent="0.25">
      <c r="A10" s="4" t="s">
        <v>49</v>
      </c>
      <c r="B10" s="1" t="str">
        <f>VLOOKUP(A10,Tabela1[#All], 2, FALSE)</f>
        <v>Tipo do campo idade</v>
      </c>
      <c r="C10" s="1" t="str">
        <f>VLOOKUP(A10,Tabela1[#All],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50" x14ac:dyDescent="0.25">
      <c r="A11" s="4" t="s">
        <v>52</v>
      </c>
      <c r="B11" s="1" t="str">
        <f>VLOOKUP(A11,Tabela1[#All], 2, FALSE)</f>
        <v xml:space="preserve">Idade gestacional da paciente.
</v>
      </c>
      <c r="C11" s="1" t="str">
        <f>VLOOKUP(A11,Tabela1[#All],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VLOOKUP(A12,Tabela1[#All], 2, FALSE)</f>
        <v>Cor ou raça declarada pelo paciente</v>
      </c>
      <c r="C12" s="1" t="str">
        <f>VLOOKUP(A12,Tabela1[#All],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VLOOKUP(A13,Tabela1[#All], 2, FALSE)</f>
        <v>Nível de escolaridade do paciente</v>
      </c>
      <c r="C13" s="1" t="str">
        <f>VLOOKUP(A13,Tabela1[#All],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VLOOKUP(A14,Tabela1[#All], 2, FALSE)</f>
        <v>País de residência do paciente</v>
      </c>
    </row>
    <row r="15" spans="1:3" x14ac:dyDescent="0.25">
      <c r="A15" s="4" t="s">
        <v>75</v>
      </c>
      <c r="B15" s="1" t="str">
        <f>VLOOKUP(A15,Tabela1[#All], 2, FALSE)</f>
        <v>UF da residência</v>
      </c>
    </row>
    <row r="16" spans="1:3" ht="30" x14ac:dyDescent="0.25">
      <c r="A16" s="4" t="s">
        <v>412</v>
      </c>
      <c r="B16" s="1" t="str">
        <f>VLOOKUP(A16,Tabela1[#All],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VLOOKUP(A17,Tabela1[#All], 2, FALSE)</f>
        <v>Município de residência do paciente</v>
      </c>
    </row>
    <row r="18" spans="1:3" ht="60" x14ac:dyDescent="0.25">
      <c r="A18" s="4" t="s">
        <v>91</v>
      </c>
      <c r="B18" s="1" t="str">
        <f>VLOOKUP(A18,Tabela1[#All], 2, FALSE)</f>
        <v>Zona geográfica da residência</v>
      </c>
      <c r="C18" s="1" t="str">
        <f>VLOOKUP(A18,Tabela1[#All],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VLOOKUP(A19,Tabela1[#All], 2, FALSE)</f>
        <v>Caso de SRAG com infecção adquirida após internação</v>
      </c>
      <c r="C19" s="1" t="str">
        <f>VLOOKUP(A19,Tabela1[#All], 3, FALSE)</f>
        <v>1-Sim
2-Não
9-Ignorado</v>
      </c>
    </row>
    <row r="20" spans="1:3" ht="45" x14ac:dyDescent="0.25">
      <c r="A20" s="4" t="s">
        <v>99</v>
      </c>
      <c r="B20" s="1" t="str">
        <f>VLOOKUP(A20,Tabela1[#All], 2, FALSE)</f>
        <v>Caso com contato direto com aves ou suínos</v>
      </c>
      <c r="C20" s="1" t="str">
        <f>VLOOKUP(A20,Tabela1[#All], 3, FALSE)</f>
        <v>1-Sim
2-Não
9-Ignorado</v>
      </c>
    </row>
    <row r="21" spans="1:3" ht="45" x14ac:dyDescent="0.25">
      <c r="A21" s="4" t="s">
        <v>103</v>
      </c>
      <c r="B21" s="1" t="str">
        <f>VLOOKUP(A21,Tabela1[#All], 2, FALSE)</f>
        <v>Paciente apresentou febre</v>
      </c>
      <c r="C21" s="1" t="str">
        <f>VLOOKUP(A21,Tabela1[#All], 3, FALSE)</f>
        <v>1-Sim
2-Não
9-Ignorado</v>
      </c>
    </row>
    <row r="22" spans="1:3" ht="45" x14ac:dyDescent="0.25">
      <c r="A22" s="4" t="s">
        <v>105</v>
      </c>
      <c r="B22" s="1" t="str">
        <f>VLOOKUP(A22,Tabela1[#All], 2, FALSE)</f>
        <v>Paciente apresentou tosse</v>
      </c>
      <c r="C22" s="1" t="str">
        <f>VLOOKUP(A22,Tabela1[#All], 3, FALSE)</f>
        <v>1-Sim
2-Não
9-Ignorado</v>
      </c>
    </row>
    <row r="23" spans="1:3" ht="45" x14ac:dyDescent="0.25">
      <c r="A23" s="4" t="s">
        <v>107</v>
      </c>
      <c r="B23" s="1" t="str">
        <f>VLOOKUP(A23,Tabela1[#All], 2, FALSE)</f>
        <v>Paciente apresentou dor de garganta</v>
      </c>
      <c r="C23" s="1" t="str">
        <f>VLOOKUP(A23,Tabela1[#All], 3, FALSE)</f>
        <v>1-Sim
2-Não
9-Ignorado</v>
      </c>
    </row>
    <row r="24" spans="1:3" ht="45" x14ac:dyDescent="0.25">
      <c r="A24" s="4" t="s">
        <v>109</v>
      </c>
      <c r="B24" s="1" t="str">
        <f>VLOOKUP(A24,Tabela1[#All], 2, FALSE)</f>
        <v>Paciente apresentou dispneia</v>
      </c>
      <c r="C24" s="1" t="str">
        <f>VLOOKUP(A24,Tabela1[#All], 3, FALSE)</f>
        <v>1-Sim
2-Não
9-Ignorado</v>
      </c>
    </row>
    <row r="25" spans="1:3" ht="45" x14ac:dyDescent="0.25">
      <c r="A25" s="4" t="s">
        <v>111</v>
      </c>
      <c r="B25" s="1" t="str">
        <f>VLOOKUP(A25,Tabela1[#All], 2, FALSE)</f>
        <v>Paciente apresentou desconforto respiratório</v>
      </c>
      <c r="C25" s="1" t="str">
        <f>VLOOKUP(A25,Tabela1[#All], 3, FALSE)</f>
        <v>1-Sim
2-Não
9-Ignorado</v>
      </c>
    </row>
    <row r="26" spans="1:3" ht="45" x14ac:dyDescent="0.25">
      <c r="A26" s="4" t="s">
        <v>113</v>
      </c>
      <c r="B26" s="1" t="str">
        <f>VLOOKUP(A26,Tabela1[#All], 2, FALSE)</f>
        <v>Paciente apresentou saturção O2 &lt; 95%</v>
      </c>
      <c r="C26" s="1" t="str">
        <f>VLOOKUP(A26,Tabela1[#All], 3, FALSE)</f>
        <v>1-Sim
2-Não
9-Ignorado</v>
      </c>
    </row>
    <row r="27" spans="1:3" ht="45" x14ac:dyDescent="0.25">
      <c r="A27" s="4" t="s">
        <v>115</v>
      </c>
      <c r="B27" s="1" t="str">
        <f>VLOOKUP(A27,Tabela1[#All], 2, FALSE)</f>
        <v>Paciente apresentou diarreia</v>
      </c>
      <c r="C27" s="1" t="str">
        <f>VLOOKUP(A27,Tabela1[#All], 3, FALSE)</f>
        <v>1-Sim
2-Não
9-Ignorado</v>
      </c>
    </row>
    <row r="28" spans="1:3" ht="45" x14ac:dyDescent="0.25">
      <c r="A28" s="4" t="s">
        <v>117</v>
      </c>
      <c r="B28" s="1" t="str">
        <f>VLOOKUP(A28,Tabela1[#All], 2, FALSE)</f>
        <v>Paciente apresentou vômito</v>
      </c>
      <c r="C28" s="1" t="str">
        <f>VLOOKUP(A28,Tabela1[#All], 3, FALSE)</f>
        <v>1-Sim
2-Não
9-Ignorado</v>
      </c>
    </row>
    <row r="29" spans="1:3" ht="45" x14ac:dyDescent="0.25">
      <c r="A29" s="4" t="s">
        <v>127</v>
      </c>
      <c r="B29" s="1" t="str">
        <f>VLOOKUP(A29,Tabela1[#All], 2, FALSE)</f>
        <v>Paciente apresentou outros sintomas</v>
      </c>
      <c r="C29" s="1" t="str">
        <f>VLOOKUP(A29,Tabela1[#All], 3, FALSE)</f>
        <v>1-Sim
2-Não
9-Ignorado</v>
      </c>
    </row>
    <row r="30" spans="1:3" x14ac:dyDescent="0.25">
      <c r="A30" s="4" t="s">
        <v>129</v>
      </c>
      <c r="B30" s="1" t="str">
        <f>VLOOKUP(A30,Tabela1[#All], 2, FALSE)</f>
        <v>Lista outros sintomas</v>
      </c>
      <c r="C30" s="1" t="str">
        <f>VLOOKUP(A30,Tabela1[#All], 3, FALSE)</f>
        <v/>
      </c>
    </row>
    <row r="31" spans="1:3" ht="45" x14ac:dyDescent="0.25">
      <c r="A31" s="4" t="s">
        <v>133</v>
      </c>
      <c r="B31" s="1" t="str">
        <f>VLOOKUP(A31,Tabela1[#All], 2, FALSE)</f>
        <v>Paciente é puérpera ou parturiente (até 45 dias após o parto)</v>
      </c>
      <c r="C31" s="1" t="str">
        <f>VLOOKUP(A31,Tabela1[#All], 3, FALSE)</f>
        <v>1-Sim
2-Não
9-Ignorado</v>
      </c>
    </row>
    <row r="32" spans="1:3" ht="45" x14ac:dyDescent="0.25">
      <c r="A32" s="4" t="s">
        <v>131</v>
      </c>
      <c r="B32" s="1" t="str">
        <f>VLOOKUP(A32,Tabela1[#All], 2, FALSE)</f>
        <v>Paciente apresenta algum fator de risco</v>
      </c>
      <c r="C32" s="1" t="str">
        <f>VLOOKUP(A32,Tabela1[#All], 3, FALSE)</f>
        <v>1-Sim
2-Não
9-Ignorado</v>
      </c>
    </row>
    <row r="33" spans="1:3" ht="45" x14ac:dyDescent="0.25">
      <c r="A33" s="4" t="s">
        <v>135</v>
      </c>
      <c r="B33" s="1" t="str">
        <f>VLOOKUP(A33,Tabela1[#All], 2, FALSE)</f>
        <v>Paciente possui doença cardiovascular crônica</v>
      </c>
      <c r="C33" s="1" t="str">
        <f>VLOOKUP(A33,Tabela1[#All], 3, FALSE)</f>
        <v>1-Sim
2-Não
9-Ignorado</v>
      </c>
    </row>
    <row r="34" spans="1:3" ht="45" x14ac:dyDescent="0.25">
      <c r="A34" s="4" t="s">
        <v>137</v>
      </c>
      <c r="B34" s="1" t="str">
        <f>VLOOKUP(A34,Tabela1[#All], 2, FALSE)</f>
        <v>Paciente possui doença hematológica crônica</v>
      </c>
      <c r="C34" s="1" t="str">
        <f>VLOOKUP(A34,Tabela1[#All], 3, FALSE)</f>
        <v>1-Sim
2-Não
9-Ignorado</v>
      </c>
    </row>
    <row r="35" spans="1:3" ht="45" x14ac:dyDescent="0.25">
      <c r="A35" s="4" t="s">
        <v>139</v>
      </c>
      <c r="B35" s="1" t="str">
        <f>VLOOKUP(A35,Tabela1[#All], 2, FALSE)</f>
        <v>Paciente possui síndrome de down</v>
      </c>
      <c r="C35" s="1" t="str">
        <f>VLOOKUP(A35,Tabela1[#All], 3, FALSE)</f>
        <v>1-Sim
2-Não
9-Ignorado</v>
      </c>
    </row>
    <row r="36" spans="1:3" ht="45" x14ac:dyDescent="0.25">
      <c r="A36" s="4" t="s">
        <v>141</v>
      </c>
      <c r="B36" s="1" t="str">
        <f>VLOOKUP(A36,Tabela1[#All], 2, FALSE)</f>
        <v>Paciente possui doença hepática crônica</v>
      </c>
      <c r="C36" s="1" t="str">
        <f>VLOOKUP(A36,Tabela1[#All], 3, FALSE)</f>
        <v>1-Sim
2-Não
9-Ignorado</v>
      </c>
    </row>
    <row r="37" spans="1:3" ht="45" x14ac:dyDescent="0.25">
      <c r="A37" s="4" t="s">
        <v>143</v>
      </c>
      <c r="B37" s="1" t="str">
        <f>VLOOKUP(A37,Tabela1[#All], 2, FALSE)</f>
        <v>Paciente possui asma</v>
      </c>
      <c r="C37" s="1" t="str">
        <f>VLOOKUP(A37,Tabela1[#All], 3, FALSE)</f>
        <v>1-Sim
2-Não
9-Ignorado</v>
      </c>
    </row>
    <row r="38" spans="1:3" ht="45" x14ac:dyDescent="0.25">
      <c r="A38" s="4" t="s">
        <v>145</v>
      </c>
      <c r="B38" s="1" t="str">
        <f>VLOOKUP(A38,Tabela1[#All], 2, FALSE)</f>
        <v>Paciente possui diabetes mellitus</v>
      </c>
      <c r="C38" s="1" t="str">
        <f>VLOOKUP(A38,Tabela1[#All], 3, FALSE)</f>
        <v>1-Sim
2-Não
9-Ignorado</v>
      </c>
    </row>
    <row r="39" spans="1:3" ht="45" x14ac:dyDescent="0.25">
      <c r="A39" s="4" t="s">
        <v>147</v>
      </c>
      <c r="B39" s="1" t="str">
        <f>VLOOKUP(A39,Tabela1[#All], 2, FALSE)</f>
        <v>Paciente possui doença neurológica</v>
      </c>
      <c r="C39" s="1" t="str">
        <f>VLOOKUP(A39,Tabela1[#All], 3, FALSE)</f>
        <v>1-Sim
2-Não
9-Ignorado</v>
      </c>
    </row>
    <row r="40" spans="1:3" ht="45" x14ac:dyDescent="0.25">
      <c r="A40" s="4" t="s">
        <v>149</v>
      </c>
      <c r="B40" s="1" t="str">
        <f>VLOOKUP(A40,Tabela1[#All], 2, FALSE)</f>
        <v>Paciente possui pneumopatia crônica</v>
      </c>
      <c r="C40" s="1" t="str">
        <f>VLOOKUP(A40,Tabela1[#All], 3, FALSE)</f>
        <v>1-Sim
2-Não
9-Ignorado</v>
      </c>
    </row>
    <row r="41" spans="1:3" ht="45" x14ac:dyDescent="0.25">
      <c r="A41" s="4" t="s">
        <v>151</v>
      </c>
      <c r="B41" s="1" t="str">
        <f>VLOOKUP(A41,Tabela1[#All], 2, FALSE)</f>
        <v>Paciente possui imunodeficiência ou imunodpressão</v>
      </c>
      <c r="C41" s="1" t="str">
        <f>VLOOKUP(A41,Tabela1[#All], 3, FALSE)</f>
        <v>1-Sim
2-Não
9-Ignorado</v>
      </c>
    </row>
    <row r="42" spans="1:3" ht="45" x14ac:dyDescent="0.25">
      <c r="A42" s="4" t="s">
        <v>153</v>
      </c>
      <c r="B42" s="1" t="str">
        <f>VLOOKUP(A42,Tabela1[#All], 2, FALSE)</f>
        <v>Paciente possui doença renal crônica</v>
      </c>
      <c r="C42" s="1" t="str">
        <f>VLOOKUP(A42,Tabela1[#All], 3, FALSE)</f>
        <v>1-Sim
2-Não
9-Ignorado</v>
      </c>
    </row>
    <row r="43" spans="1:3" ht="45" x14ac:dyDescent="0.25">
      <c r="A43" s="4" t="s">
        <v>155</v>
      </c>
      <c r="B43" s="1" t="str">
        <f>VLOOKUP(A43,Tabela1[#All], 2, FALSE)</f>
        <v>Paciente possui obesidade</v>
      </c>
      <c r="C43" s="1" t="str">
        <f>VLOOKUP(A43,Tabela1[#All], 3, FALSE)</f>
        <v>1-Sim
2-Não
9-Ignorado</v>
      </c>
    </row>
    <row r="44" spans="1:3" ht="45" x14ac:dyDescent="0.25">
      <c r="A44" s="4" t="s">
        <v>160</v>
      </c>
      <c r="B44" s="1" t="str">
        <f>VLOOKUP(A44,Tabela1[#All], 2, FALSE)</f>
        <v>Paciente possui outro fator de risco</v>
      </c>
      <c r="C44" s="1" t="str">
        <f>VLOOKUP(A44,Tabela1[#All], 3, FALSE)</f>
        <v>1-Sim
2-Não
9-Ignorado</v>
      </c>
    </row>
    <row r="45" spans="1:3" x14ac:dyDescent="0.25">
      <c r="A45" s="4" t="s">
        <v>162</v>
      </c>
      <c r="B45" s="1" t="str">
        <f>VLOOKUP(A45,Tabela1[#All], 2, FALSE)</f>
        <v>Lista outros fatores de risco do paciente</v>
      </c>
      <c r="C45" s="1" t="str">
        <f>VLOOKUP(A45,Tabela1[#All], 3, FALSE)</f>
        <v/>
      </c>
    </row>
    <row r="46" spans="1:3" ht="45" x14ac:dyDescent="0.25">
      <c r="A46" s="4" t="s">
        <v>194</v>
      </c>
      <c r="B46" s="1" t="str">
        <f>VLOOKUP(A46,Tabela1[#All], 2, FALSE)</f>
        <v>Paciente foi vacinado contra a gripe na última campanha</v>
      </c>
      <c r="C46" s="1" t="str">
        <f>VLOOKUP(A46,Tabela1[#All], 3, FALSE)</f>
        <v>1-Sim
2-Não
9-Ignorado</v>
      </c>
    </row>
    <row r="47" spans="1:3" ht="45" x14ac:dyDescent="0.25">
      <c r="A47" s="4" t="s">
        <v>199</v>
      </c>
      <c r="B47" s="1" t="str">
        <f>VLOOKUP(A47,Tabela1[#All], 2, FALSE)</f>
        <v>Se o paciente tiver menos que 6 meses de vida, a mãe recebeu vacina</v>
      </c>
      <c r="C47" s="1" t="str">
        <f>VLOOKUP(A47,Tabela1[#All], 3, FALSE)</f>
        <v>1-Sim
2-Não
9-Ignorado</v>
      </c>
    </row>
    <row r="48" spans="1:3" ht="45" x14ac:dyDescent="0.25">
      <c r="A48" s="4" t="s">
        <v>203</v>
      </c>
      <c r="B48" s="1" t="str">
        <f>VLOOKUP(A48,Tabela1[#All], 2, FALSE)</f>
        <v>Se o paciente tiver menos que 6 meses, a mãe amamenta a criança</v>
      </c>
      <c r="C48" s="1" t="str">
        <f>VLOOKUP(A48,Tabela1[#All], 3, FALSE)</f>
        <v>1-Sim
2-Não
9-Ignorado</v>
      </c>
    </row>
    <row r="49" spans="1:3" ht="45" x14ac:dyDescent="0.25">
      <c r="A49" s="4" t="s">
        <v>205</v>
      </c>
      <c r="B49" s="1" t="str">
        <f>VLOOKUP(A49,Tabela1[#All], 2, FALSE)</f>
        <v>Se o paciente tiver entre 6 meses e 8 anos, data da dose única para crianças vacinadas em campanhas de anos anteriores</v>
      </c>
      <c r="C49" s="1" t="str">
        <f>VLOOKUP(A49,Tabela1[#All], 3, FALSE)</f>
        <v/>
      </c>
    </row>
    <row r="50" spans="1:3" ht="30" x14ac:dyDescent="0.25">
      <c r="A50" s="4" t="s">
        <v>207</v>
      </c>
      <c r="B50" s="1" t="str">
        <f>VLOOKUP(A50,Tabela1[#All], 2, FALSE)</f>
        <v>Se o paciente tiver entre 6 meses e 8 anos, data da 1a dose para crianças vacinadas pela primeira vez</v>
      </c>
      <c r="C50" s="1" t="str">
        <f>VLOOKUP(A50,Tabela1[#All], 3, FALSE)</f>
        <v/>
      </c>
    </row>
    <row r="51" spans="1:3" ht="30" x14ac:dyDescent="0.25">
      <c r="A51" s="4" t="s">
        <v>209</v>
      </c>
      <c r="B51" s="1" t="str">
        <f>VLOOKUP(A51,Tabela1[#All], 2, FALSE)</f>
        <v>Se o paciente tiver entre 6 meses e 8 anos, data da 2a dose para crianças vacinadas pela primeira vez</v>
      </c>
      <c r="C51" s="1" t="str">
        <f>VLOOKUP(A51,Tabela1[#All], 3, FALSE)</f>
        <v/>
      </c>
    </row>
    <row r="52" spans="1:3" ht="45" x14ac:dyDescent="0.25">
      <c r="A52" s="4" t="s">
        <v>211</v>
      </c>
      <c r="B52" s="1" t="str">
        <f>VLOOKUP(A52,Tabela1[#All], 2, FALSE)</f>
        <v>Paciente usou antiviral para gripe</v>
      </c>
      <c r="C52" s="1" t="str">
        <f>VLOOKUP(A52,Tabela1[#All], 3, FALSE)</f>
        <v>1-Sim
2-Não
9-Ignorado</v>
      </c>
    </row>
    <row r="53" spans="1:3" ht="45" x14ac:dyDescent="0.25">
      <c r="A53" s="4" t="s">
        <v>213</v>
      </c>
      <c r="B53" s="1" t="str">
        <f>VLOOKUP(A53,Tabela1[#All], 2, FALSE)</f>
        <v>Qual antiviral</v>
      </c>
      <c r="C53" s="1" t="str">
        <f>VLOOKUP(A53,Tabela1[#All],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VLOOKUP(A54,Tabela1[#All], 2, FALSE)</f>
        <v>Paciente foi internado</v>
      </c>
      <c r="C54" s="1" t="str">
        <f>VLOOKUP(A54,Tabela1[#All], 3, FALSE)</f>
        <v>1-Sim
2-Não
9-Ignorado</v>
      </c>
    </row>
    <row r="55" spans="1:3" x14ac:dyDescent="0.25">
      <c r="A55" s="4" t="s">
        <v>234</v>
      </c>
      <c r="B55" s="1" t="str">
        <f>VLOOKUP(A55,Tabela1[#All], 2, FALSE)</f>
        <v>UF onde o paciente foi internado</v>
      </c>
      <c r="C55" s="1" t="str">
        <f>VLOOKUP(A55,Tabela1[#All], 3, FALSE)</f>
        <v/>
      </c>
    </row>
    <row r="56" spans="1:3" x14ac:dyDescent="0.25">
      <c r="A56" s="4" t="s">
        <v>414</v>
      </c>
      <c r="B56" s="1" t="str">
        <f>VLOOKUP(A56,Tabela1[#All],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VLOOKUP(A57,Tabela1[#All],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VLOOKUP(A58,Tabela1[#All], 2, FALSE)</f>
        <v>Paciente foi internado na UTI</v>
      </c>
      <c r="C58" s="1" t="str">
        <f>VLOOKUP(A58,Tabela1[#All], 3, FALSE)</f>
        <v>1-Sim
2-Não
9-Ignorado</v>
      </c>
    </row>
    <row r="59" spans="1:3" x14ac:dyDescent="0.25">
      <c r="A59" s="4" t="s">
        <v>244</v>
      </c>
      <c r="B59" s="1" t="str">
        <f>VLOOKUP(A59,Tabela1[#All], 2, FALSE)</f>
        <v>Data de entrada na UTI</v>
      </c>
      <c r="C59" s="1" t="str">
        <f>VLOOKUP(A59,Tabela1[#All], 3, FALSE)</f>
        <v/>
      </c>
    </row>
    <row r="60" spans="1:3" x14ac:dyDescent="0.25">
      <c r="A60" s="4" t="s">
        <v>246</v>
      </c>
      <c r="B60" s="1" t="str">
        <f>VLOOKUP(A60,Tabela1[#All], 2, FALSE)</f>
        <v>Data de saída da UTI</v>
      </c>
      <c r="C60" s="1" t="str">
        <f>VLOOKUP(A60,Tabela1[#All], 3, FALSE)</f>
        <v/>
      </c>
    </row>
    <row r="61" spans="1:3" ht="60" x14ac:dyDescent="0.25">
      <c r="A61" s="4" t="s">
        <v>248</v>
      </c>
      <c r="B61" s="1" t="str">
        <f>VLOOKUP(A61,Tabela1[#All], 2, FALSE)</f>
        <v>Paciente fez uso de suporte ventilatório</v>
      </c>
      <c r="C61" s="1" t="str">
        <f>VLOOKUP(A61,Tabela1[#All],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VLOOKUP(A62,Tabela1[#All], 2, FALSE)</f>
        <v>Resultado Raio-X de tórax</v>
      </c>
      <c r="C62" s="1" t="str">
        <f>VLOOKUP(A62,Tabela1[#All],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VLOOKUP(A63,Tabela1[#All], 2, FALSE)</f>
        <v>Foi realizado coleta de amostra na realização do teste diagnóstico</v>
      </c>
      <c r="C63" s="1" t="str">
        <f>VLOOKUP(A63,Tabela1[#All], 3, FALSE)</f>
        <v>1-Sim
2-Não
9-Ignorado</v>
      </c>
    </row>
    <row r="64" spans="1:3" ht="90" x14ac:dyDescent="0.25">
      <c r="A64" s="4" t="s">
        <v>270</v>
      </c>
      <c r="B64" s="1" t="str">
        <f>VLOOKUP(A64,Tabela1[#All], 2, FALSE)</f>
        <v>Tipo da amostra</v>
      </c>
      <c r="C64" s="1" t="str">
        <f>VLOOKUP(A64,Tabela1[#All],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VLOOKUP(A65,Tabela1[#All], 2, FALSE)</f>
        <v>Se for colhida amostra, resultado do teste RT-PCR ou outro método</v>
      </c>
      <c r="C65" s="1" t="str">
        <f>VLOOKUP(A65,Tabela1[#All],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VLOOKUP(A66,Tabela1[#All], 2, FALSE)</f>
        <v>Resultado do RT-PCR foi positivo para influenza</v>
      </c>
      <c r="C66" s="1" t="str">
        <f>VLOOKUP(A66,Tabela1[#All], 3, FALSE)</f>
        <v>1-Sim_x000D_
2-Não_x000D_
9-Ignorado</v>
      </c>
    </row>
    <row r="67" spans="1:3" ht="30" x14ac:dyDescent="0.25">
      <c r="A67" s="4" t="s">
        <v>320</v>
      </c>
      <c r="B67" s="1" t="str">
        <f>VLOOKUP(A67,Tabela1[#All], 2, FALSE)</f>
        <v>Resultado do diagnóstico do RT-PCR para o tipo de influenza</v>
      </c>
      <c r="C67" s="1" t="str">
        <f>VLOOKUP(A67,Tabela1[#All], 3, FALSE)</f>
        <v>1-Influenza A_x000D_
2-Influenza B</v>
      </c>
    </row>
    <row r="68" spans="1:3" ht="90" x14ac:dyDescent="0.25">
      <c r="A68" s="4" t="s">
        <v>323</v>
      </c>
      <c r="B68" s="1" t="str">
        <f>VLOOKUP(A68,Tabela1[#All], 2, FALSE)</f>
        <v>Subtipo para Influenza A</v>
      </c>
      <c r="C68" s="1" t="str">
        <f>VLOOKUP(A68,Tabela1[#All],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VLOOKUP(A69,Tabela1[#All], 2, FALSE)</f>
        <v>Linhagem da Influenza B</v>
      </c>
      <c r="C69" s="1" t="str">
        <f>VLOOKUP(A69,Tabela1[#All],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VLOOKUP(A70,Tabela1[#All], 2, FALSE)</f>
        <v>Resultado do RT-PCR foi positivo para outro vírus respiratório</v>
      </c>
      <c r="C70" s="1" t="str">
        <f>VLOOKUP(A70,Tabela1[#All], 3, FALSE)</f>
        <v>1-Sim
2-Não
9-Ignorado</v>
      </c>
    </row>
    <row r="71" spans="1:3" x14ac:dyDescent="0.25">
      <c r="A71" s="4" t="s">
        <v>339</v>
      </c>
      <c r="B71" s="1" t="str">
        <f>VLOOKUP(A71,Tabela1[#All], 2, FALSE)</f>
        <v>Resultado diagnóstico do RT-PCR para VSR</v>
      </c>
      <c r="C71" s="1" t="str">
        <f>VLOOKUP(A71,Tabela1[#All], 3, FALSE)</f>
        <v/>
      </c>
    </row>
    <row r="72" spans="1:3" ht="30" x14ac:dyDescent="0.25">
      <c r="A72" s="4" t="s">
        <v>341</v>
      </c>
      <c r="B72" s="1" t="str">
        <f>VLOOKUP(A72,Tabela1[#All], 2, FALSE)</f>
        <v>Resultado diagnóstico do RT-PCR para Parainfluenza 1</v>
      </c>
      <c r="C72" s="1" t="str">
        <f>VLOOKUP(A72,Tabela1[#All], 3, FALSE)</f>
        <v/>
      </c>
    </row>
    <row r="73" spans="1:3" ht="30" x14ac:dyDescent="0.25">
      <c r="A73" s="4" t="s">
        <v>343</v>
      </c>
      <c r="B73" s="1" t="str">
        <f>VLOOKUP(A73,Tabela1[#All], 2, FALSE)</f>
        <v>Resultado diagnóstico do RT-PCR para Parainfluenza 2</v>
      </c>
      <c r="C73" s="1" t="str">
        <f>VLOOKUP(A73,Tabela1[#All], 3, FALSE)</f>
        <v/>
      </c>
    </row>
    <row r="74" spans="1:3" ht="30" x14ac:dyDescent="0.25">
      <c r="A74" s="4" t="s">
        <v>345</v>
      </c>
      <c r="B74" s="1" t="str">
        <f>VLOOKUP(A74,Tabela1[#All], 2, FALSE)</f>
        <v>Resultado diagnóstico do RT-PCR para Parainfluenza 3</v>
      </c>
      <c r="C74" s="1" t="str">
        <f>VLOOKUP(A74,Tabela1[#All], 3, FALSE)</f>
        <v/>
      </c>
    </row>
    <row r="75" spans="1:3" ht="30" x14ac:dyDescent="0.25">
      <c r="A75" s="4" t="s">
        <v>347</v>
      </c>
      <c r="B75" s="1" t="str">
        <f>VLOOKUP(A75,Tabela1[#All], 2, FALSE)</f>
        <v>Resultado diagnóstico do RT-PCR para Parainfluenza 4</v>
      </c>
      <c r="C75" s="1" t="str">
        <f>VLOOKUP(A75,Tabela1[#All], 3, FALSE)</f>
        <v/>
      </c>
    </row>
    <row r="76" spans="1:3" x14ac:dyDescent="0.25">
      <c r="A76" s="4" t="s">
        <v>349</v>
      </c>
      <c r="B76" s="1" t="str">
        <f>VLOOKUP(A76,Tabela1[#All], 2, FALSE)</f>
        <v>Resultado diagnóstico do RT-PCR para Adenovírus</v>
      </c>
      <c r="C76" s="1" t="str">
        <f>VLOOKUP(A76,Tabela1[#All], 3, FALSE)</f>
        <v/>
      </c>
    </row>
    <row r="77" spans="1:3" ht="30" x14ac:dyDescent="0.25">
      <c r="A77" s="4" t="s">
        <v>351</v>
      </c>
      <c r="B77" s="1" t="str">
        <f>VLOOKUP(A77,Tabela1[#All], 2, FALSE)</f>
        <v>Resultado diagnóstico do RT-PCR para Metapneumovírus</v>
      </c>
      <c r="C77" s="1" t="str">
        <f>VLOOKUP(A77,Tabela1[#All], 3, FALSE)</f>
        <v/>
      </c>
    </row>
    <row r="78" spans="1:3" x14ac:dyDescent="0.25">
      <c r="A78" s="4" t="s">
        <v>353</v>
      </c>
      <c r="B78" s="1" t="str">
        <f>VLOOKUP(A78,Tabela1[#All], 2, FALSE)</f>
        <v>Resultado diagnóstico do RT-PCR para Bocavírus</v>
      </c>
      <c r="C78" s="1" t="str">
        <f>VLOOKUP(A78,Tabela1[#All], 3, FALSE)</f>
        <v/>
      </c>
    </row>
    <row r="79" spans="1:3" x14ac:dyDescent="0.25">
      <c r="A79" s="4" t="s">
        <v>355</v>
      </c>
      <c r="B79" s="1" t="str">
        <f>VLOOKUP(A79,Tabela1[#All], 2, FALSE)</f>
        <v>Resultado diagnóstico do RT-PCR para Rinovírus</v>
      </c>
      <c r="C79" s="1" t="str">
        <f>VLOOKUP(A79,Tabela1[#All], 3, FALSE)</f>
        <v/>
      </c>
    </row>
    <row r="80" spans="1:3" ht="30" x14ac:dyDescent="0.25">
      <c r="A80" s="4" t="s">
        <v>357</v>
      </c>
      <c r="B80" s="1" t="str">
        <f>VLOOKUP(A80,Tabela1[#All], 2, FALSE)</f>
        <v>Resultado diagnóstico do RT-PCR para outro vírus respiratório</v>
      </c>
      <c r="C80" s="1" t="str">
        <f>VLOOKUP(A80,Tabela1[#All], 3, FALSE)</f>
        <v/>
      </c>
    </row>
    <row r="81" spans="1:3" ht="75" x14ac:dyDescent="0.25">
      <c r="A81" s="4" t="s">
        <v>385</v>
      </c>
      <c r="B81" s="1" t="str">
        <f>VLOOKUP(A81,Tabela1[#All], 2, FALSE)</f>
        <v>Diagnóstico final do caso</v>
      </c>
      <c r="C81" s="1" t="str">
        <f>VLOOKUP(A81,Tabela1[#All],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VLOOKUP(A82,Tabela1[#All], 2, FALSE)</f>
        <v>Critério de confirmação</v>
      </c>
      <c r="C82" s="1" t="str">
        <f>VLOOKUP(A82,Tabela1[#All],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VLOOKUP(A83,Tabela1[#All], 2, FALSE)</f>
        <v>Evolução do caso</v>
      </c>
      <c r="C83" s="1" t="str">
        <f>VLOOKUP(A83,Tabela1[#All],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VLOOKUP(A84,Tabela1[#All], 2, FALSE)</f>
        <v>Histórico de viagem do paciente</v>
      </c>
      <c r="C84" s="1" t="str">
        <f>VLOOKUP(A84,Tabela1[#All], 3, FALSE)</f>
        <v>1-Sim
2-Não
9-Ignorado</v>
      </c>
    </row>
    <row r="85" spans="1:3" x14ac:dyDescent="0.25">
      <c r="A85" s="4" t="s">
        <v>417</v>
      </c>
      <c r="B85" s="1" t="str">
        <f>VLOOKUP(A85,Tabela1[#All], 2, FALSE)</f>
        <v>País de viagem do paciente</v>
      </c>
    </row>
    <row r="86" spans="1:3" x14ac:dyDescent="0.25">
      <c r="A86" s="4" t="s">
        <v>418</v>
      </c>
      <c r="B86" s="1" t="str">
        <f>VLOOKUP(A86,Tabela1[#All], 2, FALSE)</f>
        <v>Resultado diagnóstico do RT-PCR para SARS2</v>
      </c>
    </row>
    <row r="87" spans="1:3" ht="30" x14ac:dyDescent="0.25">
      <c r="A87" s="4" t="s">
        <v>101</v>
      </c>
      <c r="B87" s="1" t="str">
        <f>VLOOKUP(A87,Tabela1[#All], 2, FALSE)</f>
        <v>Caso contato com outro animal, o mesmo deve ser especificado</v>
      </c>
      <c r="C87" s="1" t="str">
        <f>VLOOKUP(A87,Tabela1[#All], 3, FALSE)</f>
        <v/>
      </c>
    </row>
    <row r="88" spans="1:3" ht="45" x14ac:dyDescent="0.25">
      <c r="A88" s="4" t="s">
        <v>119</v>
      </c>
      <c r="B88" s="1" t="str">
        <f>VLOOKUP(A88,Tabela1[#All], 2, FALSE)</f>
        <v>Paciente apresentou dor abdominal</v>
      </c>
      <c r="C88" s="1" t="str">
        <f>VLOOKUP(A88,Tabela1[#All], 3, FALSE)</f>
        <v>1-Sim
2-Não
9-Ignorado</v>
      </c>
    </row>
    <row r="89" spans="1:3" ht="45" x14ac:dyDescent="0.25">
      <c r="A89" s="4" t="s">
        <v>121</v>
      </c>
      <c r="B89" s="1" t="str">
        <f>VLOOKUP(A89,Tabela1[#All], 2, FALSE)</f>
        <v>Paciente apresentou fadiga</v>
      </c>
      <c r="C89" s="1" t="str">
        <f>VLOOKUP(A89,Tabela1[#All], 3, FALSE)</f>
        <v>1-Sim
2-Não
9-Ignorado</v>
      </c>
    </row>
    <row r="90" spans="1:3" ht="45" x14ac:dyDescent="0.25">
      <c r="A90" s="4" t="s">
        <v>123</v>
      </c>
      <c r="B90" s="1" t="str">
        <f>VLOOKUP(A90,Tabela1[#All], 2, FALSE)</f>
        <v>Paciente apresentou perda do olfato</v>
      </c>
      <c r="C90" s="1" t="str">
        <f>VLOOKUP(A90,Tabela1[#All], 3, FALSE)</f>
        <v>1-Sim
2-Não
9-Ignorado</v>
      </c>
    </row>
    <row r="91" spans="1:3" ht="45" x14ac:dyDescent="0.25">
      <c r="A91" s="4" t="s">
        <v>125</v>
      </c>
      <c r="B91" s="1" t="str">
        <f>VLOOKUP(A91,Tabela1[#All], 2, FALSE)</f>
        <v>Paciente apresentou perda do paladar</v>
      </c>
      <c r="C91" s="1" t="str">
        <f>VLOOKUP(A91,Tabela1[#All], 3, FALSE)</f>
        <v>1-Sim
2-Não
9-Ignorado</v>
      </c>
    </row>
    <row r="92" spans="1:3" ht="105" x14ac:dyDescent="0.25">
      <c r="A92" s="4" t="s">
        <v>259</v>
      </c>
      <c r="B92" s="1" t="str">
        <f>VLOOKUP(A92,Tabela1[#All], 2, FALSE)</f>
        <v>Resultado da tomografia</v>
      </c>
      <c r="C92" s="1" t="str">
        <f>VLOOKUP(A92,Tabela1[#All],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VLOOKUP(A93,Tabela1[#All], 2, FALSE)</f>
        <v>Tipo de teste antigênico</v>
      </c>
      <c r="C93" s="1" t="str">
        <f>VLOOKUP(A93,Tabela1[#All],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VLOOKUP(A94,Tabela1[#All], 2, FALSE)</f>
        <v>Resultado do teste antigênico</v>
      </c>
      <c r="C94" s="1" t="str">
        <f>VLOOKUP(A94,Tabela1[#All],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VLOOKUP(A95,Tabela1[#All], 2, FALSE)</f>
        <v>Resultado do teste foi positivo Influenza</v>
      </c>
      <c r="C95" s="1" t="str">
        <f>VLOOKUP(A95,Tabela1[#All], 3, FALSE)</f>
        <v>1-Sim_x000D_
2-Não_x000D_
9-Ignorado</v>
      </c>
    </row>
    <row r="96" spans="1:3" ht="30" x14ac:dyDescent="0.25">
      <c r="A96" s="4" t="s">
        <v>292</v>
      </c>
      <c r="B96" s="1" t="str">
        <f>VLOOKUP(A96,Tabela1[#All], 2, FALSE)</f>
        <v>Se influenza, tipo</v>
      </c>
      <c r="C96" s="1" t="str">
        <f>VLOOKUP(A96,Tabela1[#All], 3, FALSE)</f>
        <v>1-Influenza A
2-Influenza B</v>
      </c>
    </row>
    <row r="97" spans="1:3" ht="45" x14ac:dyDescent="0.25">
      <c r="A97" s="4" t="s">
        <v>295</v>
      </c>
      <c r="B97" s="1" t="str">
        <f>VLOOKUP(A97,Tabela1[#All], 2, FALSE)</f>
        <v>Resultado do teste positivo para outro vírus</v>
      </c>
      <c r="C97" s="1" t="str">
        <f>VLOOKUP(A97,Tabela1[#All], 3, FALSE)</f>
        <v>1-Sim_x000D_
2-Não_x000D_
9-Ignorado</v>
      </c>
    </row>
    <row r="98" spans="1:3" x14ac:dyDescent="0.25">
      <c r="A98" s="4" t="s">
        <v>297</v>
      </c>
      <c r="B98" s="1" t="str">
        <f>VLOOKUP(A98,Tabela1[#All], 2, FALSE)</f>
        <v>Resultado do teste para SARS-CoV-2</v>
      </c>
      <c r="C98" s="1" t="str">
        <f>VLOOKUP(A98,Tabela1[#All], 3, FALSE)</f>
        <v/>
      </c>
    </row>
    <row r="99" spans="1:3" x14ac:dyDescent="0.25">
      <c r="A99" s="4" t="s">
        <v>299</v>
      </c>
      <c r="B99" s="1" t="str">
        <f>VLOOKUP(A99,Tabela1[#All], 2, FALSE)</f>
        <v>Resultado do teste para VSR</v>
      </c>
      <c r="C99" s="1" t="str">
        <f>VLOOKUP(A99,Tabela1[#All], 3, FALSE)</f>
        <v/>
      </c>
    </row>
    <row r="100" spans="1:3" x14ac:dyDescent="0.25">
      <c r="A100" s="4" t="s">
        <v>301</v>
      </c>
      <c r="B100" s="1" t="str">
        <f>VLOOKUP(A100,Tabela1[#All], 2, FALSE)</f>
        <v>Resultado do teste para Parainfluenza 1</v>
      </c>
      <c r="C100" s="1" t="str">
        <f>VLOOKUP(A100,Tabela1[#All], 3, FALSE)</f>
        <v/>
      </c>
    </row>
    <row r="101" spans="1:3" x14ac:dyDescent="0.25">
      <c r="A101" s="4" t="s">
        <v>303</v>
      </c>
      <c r="B101" s="1" t="str">
        <f>VLOOKUP(A101,Tabela1[#All], 2, FALSE)</f>
        <v>Resultado do teste para Parainfluenza 2</v>
      </c>
      <c r="C101" s="1" t="str">
        <f>VLOOKUP(A101,Tabela1[#All], 3, FALSE)</f>
        <v/>
      </c>
    </row>
    <row r="102" spans="1:3" x14ac:dyDescent="0.25">
      <c r="A102" s="4" t="s">
        <v>305</v>
      </c>
      <c r="B102" s="1" t="str">
        <f>VLOOKUP(A102,Tabela1[#All], 2, FALSE)</f>
        <v>Resultado do teste para Parainfluenza 3</v>
      </c>
      <c r="C102" s="1" t="str">
        <f>VLOOKUP(A102,Tabela1[#All], 3, FALSE)</f>
        <v/>
      </c>
    </row>
    <row r="103" spans="1:3" x14ac:dyDescent="0.25">
      <c r="A103" s="4" t="s">
        <v>307</v>
      </c>
      <c r="B103" s="1" t="str">
        <f>VLOOKUP(A103,Tabela1[#All], 2, FALSE)</f>
        <v>Resultado do teste para Adenovírus</v>
      </c>
      <c r="C103" s="1" t="str">
        <f>VLOOKUP(A103,Tabela1[#All], 3, FALSE)</f>
        <v/>
      </c>
    </row>
    <row r="104" spans="1:3" x14ac:dyDescent="0.25">
      <c r="A104" s="4" t="s">
        <v>309</v>
      </c>
      <c r="B104" s="1" t="str">
        <f>VLOOKUP(A104,Tabela1[#All], 2, FALSE)</f>
        <v>Resultado do teste para outro vírus respiratório</v>
      </c>
      <c r="C104" s="1" t="str">
        <f>VLOOKUP(A104,Tabela1[#All], 3, FALSE)</f>
        <v/>
      </c>
    </row>
    <row r="105" spans="1:3" x14ac:dyDescent="0.25">
      <c r="A105" s="4" t="s">
        <v>311</v>
      </c>
      <c r="B105" s="1" t="str">
        <f>VLOOKUP(A105,Tabela1[#All], 2, FALSE)</f>
        <v>Nome do outro vírus identificado pelo teste</v>
      </c>
      <c r="C105" s="1" t="str">
        <f>VLOOKUP(A105,Tabela1[#All], 3, FALSE)</f>
        <v/>
      </c>
    </row>
    <row r="106" spans="1:3" ht="45" x14ac:dyDescent="0.25">
      <c r="A106" s="4" t="s">
        <v>363</v>
      </c>
      <c r="B106" s="1" t="str">
        <f>VLOOKUP(A106,Tabela1[#All], 2, FALSE)</f>
        <v>Tipo de amostra sorológica coletada</v>
      </c>
      <c r="C106" s="1" t="str">
        <f>VLOOKUP(A106,Tabela1[#All],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VLOOKUP(A107,Tabela1[#All], 2, FALSE)</f>
        <v>Tipo do teste sorológico para SARS-CoV-2</v>
      </c>
      <c r="C107" s="1" t="str">
        <f>VLOOKUP(A107,Tabela1[#All],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VLOOKUP(A108,Tabela1[#All], 2, FALSE)</f>
        <v>Resultado da Sorologia para SARS-CoV-2</v>
      </c>
      <c r="C108" s="1" t="str">
        <f>VLOOKUP(A108,Tabela1[#All], 3, FALSE)</f>
        <v>IgG (Imunoglobulina G)</v>
      </c>
    </row>
    <row r="109" spans="1:3" x14ac:dyDescent="0.25">
      <c r="A109" s="4" t="s">
        <v>379</v>
      </c>
      <c r="B109" s="1" t="str">
        <f>VLOOKUP(A109,Tabela1[#All], 2, FALSE)</f>
        <v>Resultado da Sorologia para SARS-CoV-2</v>
      </c>
      <c r="C109" s="1" t="str">
        <f>VLOOKUP(A109,Tabela1[#All], 3, FALSE)</f>
        <v>IgM (Imunoglobulina M)</v>
      </c>
    </row>
    <row r="110" spans="1:3" x14ac:dyDescent="0.25">
      <c r="A110" s="4" t="s">
        <v>381</v>
      </c>
      <c r="B110" s="1" t="str">
        <f>VLOOKUP(A110,Tabela1[#All], 2, FALSE)</f>
        <v>Resultado da Sorologia para SARS-CoV-2</v>
      </c>
      <c r="C110" s="1" t="str">
        <f>VLOOKUP(A110,Tabela1[#All], 3, FALSE)</f>
        <v>IgA (Imunoglobulina A)</v>
      </c>
    </row>
    <row r="111" spans="1:3" ht="45" x14ac:dyDescent="0.25">
      <c r="A111" s="4" t="s">
        <v>164</v>
      </c>
      <c r="B111" s="1" t="str">
        <f>VLOOKUP(A111,Tabela1[#All], 2, FALSE)</f>
        <v>Paciente recebeu a vacina da COVID-19</v>
      </c>
      <c r="C111" s="1" t="str">
        <f>VLOOKUP(A111,Tabela1[#All], 3, FALSE)</f>
        <v>1-Sim
2-Não
9-Ignorado</v>
      </c>
    </row>
    <row r="112" spans="1:3" x14ac:dyDescent="0.25">
      <c r="A112" s="4" t="s">
        <v>166</v>
      </c>
      <c r="B112" s="1" t="str">
        <f>VLOOKUP(A112,Tabela1[#All], 2, FALSE)</f>
        <v>Data que o paciente recebeu a 1a dose</v>
      </c>
      <c r="C112" s="1" t="str">
        <f>VLOOKUP(A112,Tabela1[#All], 3, FALSE)</f>
        <v/>
      </c>
    </row>
    <row r="113" spans="1:3" x14ac:dyDescent="0.25">
      <c r="A113" s="4" t="s">
        <v>168</v>
      </c>
      <c r="B113" s="1" t="str">
        <f>VLOOKUP(A113,Tabela1[#All], 2, FALSE)</f>
        <v>Data que o paciente recebeu a 2a dose</v>
      </c>
      <c r="C113" s="1" t="str">
        <f>VLOOKUP(A113,Tabela1[#All], 3, FALSE)</f>
        <v/>
      </c>
    </row>
    <row r="114" spans="1:3" x14ac:dyDescent="0.25">
      <c r="A114" s="4" t="s">
        <v>170</v>
      </c>
      <c r="B114" s="1" t="str">
        <f>VLOOKUP(A114,Tabela1[#All], 2, FALSE)</f>
        <v>Data que o paciente recebeu a dose de reforço</v>
      </c>
      <c r="C114" s="1" t="str">
        <f>VLOOKUP(A114,Tabela1[#All], 3, FALSE)</f>
        <v/>
      </c>
    </row>
    <row r="115" spans="1:3" x14ac:dyDescent="0.25">
      <c r="A115" s="4" t="s">
        <v>419</v>
      </c>
      <c r="B115" s="1" t="str">
        <f>VLOOKUP(A115,Tabela1[#All], 2, FALSE)</f>
        <v>Fabricante da vacina da 1a dose</v>
      </c>
      <c r="C115" s="1" t="str">
        <f>VLOOKUP(A115,Tabela1[#All], 3, FALSE)</f>
        <v>Esta com nome FAB_COV1 no dicionário</v>
      </c>
    </row>
    <row r="116" spans="1:3" x14ac:dyDescent="0.25">
      <c r="A116" s="4" t="s">
        <v>420</v>
      </c>
      <c r="B116" s="1" t="str">
        <f>VLOOKUP(A116,Tabela1[#All], 2, FALSE)</f>
        <v>Fabricante da vacina da 2a dose</v>
      </c>
      <c r="C116" s="1" t="str">
        <f>VLOOKUP(A116,Tabela1[#All], 3, FALSE)</f>
        <v>Esta com nome FAB_COV2 no dicionário</v>
      </c>
    </row>
    <row r="117" spans="1:3" x14ac:dyDescent="0.25">
      <c r="A117" s="4" t="s">
        <v>431</v>
      </c>
      <c r="B117" s="1" t="str">
        <f>VLOOKUP("FAB_COVRF",Tabela2[#All], 2, FALSE)</f>
        <v>Fabricante da vacina da dose de reforço</v>
      </c>
      <c r="C117" s="1" t="s">
        <v>433</v>
      </c>
    </row>
    <row r="118" spans="1:3" x14ac:dyDescent="0.25">
      <c r="A118" s="4" t="s">
        <v>182</v>
      </c>
      <c r="B118" s="1" t="str">
        <f>VLOOKUP(A118,Tabela1[#All], 2, FALSE)</f>
        <v>Lote da 1a dose da vacina</v>
      </c>
      <c r="C118" s="1" t="str">
        <f>VLOOKUP(A118,Tabela1[#All], 3, FALSE)</f>
        <v/>
      </c>
    </row>
    <row r="119" spans="1:3" x14ac:dyDescent="0.25">
      <c r="A119" s="4" t="s">
        <v>184</v>
      </c>
      <c r="B119" s="1" t="str">
        <f>VLOOKUP(A119,Tabela1[#All], 2, FALSE)</f>
        <v>Lote da 2a dose da vacina</v>
      </c>
      <c r="C119" s="1" t="str">
        <f>VLOOKUP(A119,Tabela1[#All], 3, FALSE)</f>
        <v/>
      </c>
    </row>
    <row r="120" spans="1:3" x14ac:dyDescent="0.25">
      <c r="A120" s="4" t="s">
        <v>186</v>
      </c>
      <c r="B120" s="1" t="str">
        <f>VLOOKUP(A120,Tabela1[#All], 2, FALSE)</f>
        <v>Lote da dose de reforço da vacina</v>
      </c>
      <c r="C120" s="1" t="str">
        <f>VLOOKUP(A120,Tabela1[#All], 3, FALSE)</f>
        <v/>
      </c>
    </row>
    <row r="121" spans="1:3" x14ac:dyDescent="0.25">
      <c r="A121" s="4" t="s">
        <v>172</v>
      </c>
      <c r="B121" s="1" t="str">
        <f>VLOOKUP(A121,Tabela2[#All], 2, FALSE)</f>
        <v>Data que o paciente recebeu a 2a dose de reforço</v>
      </c>
      <c r="C121" s="1" t="str">
        <f>VLOOKUP(A121,Tabela2[#All], 4, FALSE)</f>
        <v/>
      </c>
    </row>
    <row r="122" spans="1:3" x14ac:dyDescent="0.25">
      <c r="A122" s="4" t="s">
        <v>180</v>
      </c>
      <c r="B122" s="1" t="str">
        <f>VLOOKUP(A122,Tabela2[#All], 2, FALSE)</f>
        <v>Fabricante da vacina da 2a dose de reforço</v>
      </c>
      <c r="C122" s="1" t="str">
        <f>VLOOKUP(A122,Tabela2[#All], 4, FALSE)</f>
        <v/>
      </c>
    </row>
    <row r="123" spans="1:3" x14ac:dyDescent="0.25">
      <c r="A123" s="4" t="s">
        <v>188</v>
      </c>
      <c r="B123" s="1" t="str">
        <f>VLOOKUP(A123,Tabela2[#All], 2, FALSE)</f>
        <v>Lote da 2a dose de reforço da vacina</v>
      </c>
      <c r="C123" s="1" t="str">
        <f>VLOOKUP(A123,Tabela2[#All], 4, FALSE)</f>
        <v/>
      </c>
    </row>
    <row r="124" spans="1:3" ht="45" x14ac:dyDescent="0.25">
      <c r="A124" s="4" t="s">
        <v>221</v>
      </c>
      <c r="B124" s="1" t="str">
        <f>VLOOKUP(A124,Tabela2[#All], 2, FALSE)</f>
        <v>Paciente fez uso de antiviral para tratamento de COVID-19</v>
      </c>
      <c r="C124" s="1" t="str">
        <f>VLOOKUP(A124,Tabela2[#All], 4, FALSE)</f>
        <v>1-Sim
2-Não
9-Ignorado</v>
      </c>
    </row>
    <row r="125" spans="1:3" ht="60" x14ac:dyDescent="0.25">
      <c r="A125" s="4" t="s">
        <v>223</v>
      </c>
      <c r="B125" s="1" t="str">
        <f>VLOOKUP(A125,Tabela2[#All], 2, FALSE)</f>
        <v>Se TRAT_COV == 1, qual antiviral</v>
      </c>
      <c r="C125" s="1" t="str">
        <f>VLOOKUP(A125,Tabela2[#All], 4,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F48-7B87-431C-9BFE-39E88310097E}">
  <dimension ref="A1:C125"/>
  <sheetViews>
    <sheetView topLeftCell="A107" workbookViewId="0">
      <selection activeCell="B2" sqref="B2"/>
    </sheetView>
  </sheetViews>
  <sheetFormatPr defaultRowHeight="15" x14ac:dyDescent="0.25"/>
  <cols>
    <col min="1" max="1" width="21.42578125" style="4" customWidth="1"/>
    <col min="2" max="2" width="54.28515625" style="1" customWidth="1"/>
    <col min="3" max="3" width="58.2851562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60" x14ac:dyDescent="0.25">
      <c r="A2" s="4" t="s">
        <v>10</v>
      </c>
      <c r="B2" s="1" t="str">
        <f>VLOOKUP(A2,Tabela5[#All], 2, FALSE)</f>
        <v>Semana Epidemiológica do preenchimento da ficha de notificação</v>
      </c>
      <c r="C2" s="1" t="str">
        <f>VLOOKUP(A2,Tabela5[#All],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VLOOKUP(A3,Tabela5[#All], 2, FALSE)</f>
        <v>Semana Epidemiológica do início dos sintomas</v>
      </c>
      <c r="C3" s="1" t="str">
        <f>VLOOKUP(A3,Tabela5[#All], 3, FALSE)</f>
        <v/>
      </c>
    </row>
    <row r="4" spans="1:3" x14ac:dyDescent="0.25">
      <c r="A4" s="4" t="s">
        <v>18</v>
      </c>
      <c r="B4" s="1" t="str">
        <f>VLOOKUP(A4,Tabela5[#All], 2, FALSE)</f>
        <v>Unidade Federativa</v>
      </c>
      <c r="C4" s="1" t="str">
        <f>VLOOKUP(A4,Tabela5[#All], 3, FALSE)</f>
        <v/>
      </c>
    </row>
    <row r="5" spans="1:3" x14ac:dyDescent="0.25">
      <c r="A5" s="4" t="s">
        <v>423</v>
      </c>
      <c r="B5" s="1" t="str">
        <f>VLOOKUP(A5,Tabela5[#All], 2, FALSE)</f>
        <v>Regional de Saúde</v>
      </c>
    </row>
    <row r="6" spans="1:3" x14ac:dyDescent="0.25">
      <c r="A6" s="4" t="s">
        <v>424</v>
      </c>
      <c r="B6" s="1" t="str">
        <f>VLOOKUP(A6,Tabela5[#All], 2, FALSE)</f>
        <v>Município</v>
      </c>
    </row>
    <row r="7" spans="1:3" ht="30" x14ac:dyDescent="0.25">
      <c r="A7" s="4" t="s">
        <v>425</v>
      </c>
      <c r="B7" s="1" t="str">
        <f>VLOOKUP(A7,Tabela5[#All],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VLOOKUP(A8,Tabela5[#All], 2, FALSE)</f>
        <v>Sexo do paciente</v>
      </c>
      <c r="C8" s="1" t="str">
        <f>VLOOKUP(A8,Tabela5[#All], 3, FALSE)</f>
        <v>1-Masculino
2-Feminino
9-Ignorado</v>
      </c>
    </row>
    <row r="9" spans="1:3" ht="60" x14ac:dyDescent="0.25">
      <c r="A9" s="4" t="s">
        <v>46</v>
      </c>
      <c r="B9" s="1" t="str">
        <f>VLOOKUP(A9,Tabela5[#All], 2, FALSE)</f>
        <v>Idade do paciente</v>
      </c>
      <c r="C9" s="1" t="str">
        <f>VLOOKUP(A9,Tabela5[#All],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90" x14ac:dyDescent="0.25">
      <c r="A10" s="4" t="s">
        <v>49</v>
      </c>
      <c r="B10" s="1" t="str">
        <f>VLOOKUP(A10,Tabela5[#All], 2, FALSE)</f>
        <v>Tipo do campo idade</v>
      </c>
      <c r="C10" s="1" t="str">
        <f>VLOOKUP(A10,Tabela5[#All],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65" x14ac:dyDescent="0.25">
      <c r="A11" s="4" t="s">
        <v>52</v>
      </c>
      <c r="B11" s="1" t="str">
        <f>VLOOKUP(A11,Tabela5[#All], 2, FALSE)</f>
        <v xml:space="preserve">Idade gestacional da paciente.
</v>
      </c>
      <c r="C11" s="1" t="str">
        <f>VLOOKUP(A11,Tabela5[#All],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VLOOKUP(A12,Tabela5[#All], 2, FALSE)</f>
        <v>Cor ou raça declarada pelo paciente</v>
      </c>
      <c r="C12" s="1" t="str">
        <f>VLOOKUP(A12,Tabela5[#All],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VLOOKUP(A13,Tabela5[#All], 2, FALSE)</f>
        <v>Nível de escolaridade do paciente</v>
      </c>
      <c r="C13" s="1" t="str">
        <f>VLOOKUP(A13,Tabela5[#All],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VLOOKUP(A14,Tabela5[#All], 2, FALSE)</f>
        <v>País de residência do paciente</v>
      </c>
    </row>
    <row r="15" spans="1:3" x14ac:dyDescent="0.25">
      <c r="A15" s="4" t="s">
        <v>75</v>
      </c>
      <c r="B15" s="1" t="str">
        <f>VLOOKUP(A15,Tabela5[#All], 2, FALSE)</f>
        <v>UF da residência</v>
      </c>
    </row>
    <row r="16" spans="1:3" ht="30" x14ac:dyDescent="0.25">
      <c r="A16" s="4" t="s">
        <v>412</v>
      </c>
      <c r="B16" s="1" t="str">
        <f>VLOOKUP(A16,Tabela5[#All],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VLOOKUP(A17,Tabela5[#All], 2, FALSE)</f>
        <v>Município de residência do paciente</v>
      </c>
    </row>
    <row r="18" spans="1:3" ht="60" x14ac:dyDescent="0.25">
      <c r="A18" s="4" t="s">
        <v>91</v>
      </c>
      <c r="B18" s="1" t="str">
        <f>VLOOKUP(A18,Tabela5[#All], 2, FALSE)</f>
        <v>Zona geográfica da residência</v>
      </c>
      <c r="C18" s="1" t="str">
        <f>VLOOKUP(A18,Tabela5[#All],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VLOOKUP(A19,Tabela5[#All], 2, FALSE)</f>
        <v>Caso de SRAG com infecção adquirida após internação</v>
      </c>
      <c r="C19" s="1" t="str">
        <f>VLOOKUP(A19,Tabela5[#All], 3, FALSE)</f>
        <v>1-Sim
2-Não
9-Ignorado</v>
      </c>
    </row>
    <row r="20" spans="1:3" ht="45" x14ac:dyDescent="0.25">
      <c r="A20" s="4" t="s">
        <v>99</v>
      </c>
      <c r="B20" s="1" t="str">
        <f>VLOOKUP(A20,Tabela5[#All], 2, FALSE)</f>
        <v>Caso com contato direto com aves ou suínos</v>
      </c>
      <c r="C20" s="1" t="str">
        <f>VLOOKUP(A20,Tabela5[#All], 3, FALSE)</f>
        <v>1-Sim
2-Não
9-Ignorado</v>
      </c>
    </row>
    <row r="21" spans="1:3" ht="45" x14ac:dyDescent="0.25">
      <c r="A21" s="4" t="s">
        <v>103</v>
      </c>
      <c r="B21" s="1" t="str">
        <f>VLOOKUP(A21,Tabela5[#All], 2, FALSE)</f>
        <v>Paciente apresentou febre</v>
      </c>
      <c r="C21" s="1" t="str">
        <f>VLOOKUP(A21,Tabela5[#All], 3, FALSE)</f>
        <v>1-Sim
2-Não
9-Ignorado</v>
      </c>
    </row>
    <row r="22" spans="1:3" ht="45" x14ac:dyDescent="0.25">
      <c r="A22" s="4" t="s">
        <v>105</v>
      </c>
      <c r="B22" s="1" t="str">
        <f>VLOOKUP(A22,Tabela5[#All], 2, FALSE)</f>
        <v>Paciente apresentou tosse</v>
      </c>
      <c r="C22" s="1" t="str">
        <f>VLOOKUP(A22,Tabela5[#All], 3, FALSE)</f>
        <v>1-Sim
2-Não
9-Ignorado</v>
      </c>
    </row>
    <row r="23" spans="1:3" ht="45" x14ac:dyDescent="0.25">
      <c r="A23" s="4" t="s">
        <v>107</v>
      </c>
      <c r="B23" s="1" t="str">
        <f>VLOOKUP(A23,Tabela5[#All], 2, FALSE)</f>
        <v>Paciente apresentou dor de garganta</v>
      </c>
      <c r="C23" s="1" t="str">
        <f>VLOOKUP(A23,Tabela5[#All], 3, FALSE)</f>
        <v>1-Sim
2-Não
9-Ignorado</v>
      </c>
    </row>
    <row r="24" spans="1:3" ht="45" x14ac:dyDescent="0.25">
      <c r="A24" s="4" t="s">
        <v>109</v>
      </c>
      <c r="B24" s="1" t="str">
        <f>VLOOKUP(A24,Tabela5[#All], 2, FALSE)</f>
        <v>Paciente apresentou dispneia</v>
      </c>
      <c r="C24" s="1" t="str">
        <f>VLOOKUP(A24,Tabela5[#All], 3, FALSE)</f>
        <v>1-Sim
2-Não
9-Ignorado</v>
      </c>
    </row>
    <row r="25" spans="1:3" ht="45" x14ac:dyDescent="0.25">
      <c r="A25" s="4" t="s">
        <v>111</v>
      </c>
      <c r="B25" s="1" t="str">
        <f>VLOOKUP(A25,Tabela5[#All], 2, FALSE)</f>
        <v>Paciente apresentou desconforto respiratório</v>
      </c>
      <c r="C25" s="1" t="str">
        <f>VLOOKUP(A25,Tabela5[#All], 3, FALSE)</f>
        <v>1-Sim
2-Não
9-Ignorado</v>
      </c>
    </row>
    <row r="26" spans="1:3" ht="45" x14ac:dyDescent="0.25">
      <c r="A26" s="4" t="s">
        <v>113</v>
      </c>
      <c r="B26" s="1" t="str">
        <f>VLOOKUP(A26,Tabela5[#All], 2, FALSE)</f>
        <v>Paciente apresentou saturção O2 &lt; 95%</v>
      </c>
      <c r="C26" s="1" t="str">
        <f>VLOOKUP(A26,Tabela5[#All], 3, FALSE)</f>
        <v>1-Sim
2-Não
9-Ignorado</v>
      </c>
    </row>
    <row r="27" spans="1:3" ht="45" x14ac:dyDescent="0.25">
      <c r="A27" s="4" t="s">
        <v>115</v>
      </c>
      <c r="B27" s="1" t="str">
        <f>VLOOKUP(A27,Tabela5[#All], 2, FALSE)</f>
        <v>Paciente apresentou diarreia</v>
      </c>
      <c r="C27" s="1" t="str">
        <f>VLOOKUP(A27,Tabela5[#All], 3, FALSE)</f>
        <v>1-Sim
2-Não
9-Ignorado</v>
      </c>
    </row>
    <row r="28" spans="1:3" ht="45" x14ac:dyDescent="0.25">
      <c r="A28" s="4" t="s">
        <v>117</v>
      </c>
      <c r="B28" s="1" t="str">
        <f>VLOOKUP(A28,Tabela5[#All], 2, FALSE)</f>
        <v>Paciente apresentou vômito</v>
      </c>
      <c r="C28" s="1" t="str">
        <f>VLOOKUP(A28,Tabela5[#All], 3, FALSE)</f>
        <v>1-Sim
2-Não
9-Ignorado</v>
      </c>
    </row>
    <row r="29" spans="1:3" ht="45" x14ac:dyDescent="0.25">
      <c r="A29" s="4" t="s">
        <v>127</v>
      </c>
      <c r="B29" s="1" t="str">
        <f>VLOOKUP(A29,Tabela5[#All], 2, FALSE)</f>
        <v>Paciente apresentou outros sintomas</v>
      </c>
      <c r="C29" s="1" t="str">
        <f>VLOOKUP(A29,Tabela5[#All], 3, FALSE)</f>
        <v>1-Sim
2-Não
9-Ignorado</v>
      </c>
    </row>
    <row r="30" spans="1:3" x14ac:dyDescent="0.25">
      <c r="A30" s="4" t="s">
        <v>129</v>
      </c>
      <c r="B30" s="1" t="str">
        <f>VLOOKUP(A30,Tabela5[#All], 2, FALSE)</f>
        <v>Lista outros sintomas</v>
      </c>
      <c r="C30" s="1" t="str">
        <f>VLOOKUP(A30,Tabela5[#All], 3, FALSE)</f>
        <v/>
      </c>
    </row>
    <row r="31" spans="1:3" ht="45" x14ac:dyDescent="0.25">
      <c r="A31" s="4" t="s">
        <v>133</v>
      </c>
      <c r="B31" s="1" t="str">
        <f>VLOOKUP(A31,Tabela5[#All], 2, FALSE)</f>
        <v>Paciente é puérpera ou parturiente (até 45 dias após o parto)</v>
      </c>
      <c r="C31" s="1" t="str">
        <f>VLOOKUP(A31,Tabela5[#All], 3, FALSE)</f>
        <v>1-Sim
2-Não
9-Ignorado</v>
      </c>
    </row>
    <row r="32" spans="1:3" ht="45" x14ac:dyDescent="0.25">
      <c r="A32" s="4" t="s">
        <v>131</v>
      </c>
      <c r="B32" s="1" t="str">
        <f>VLOOKUP(A32,Tabela5[#All], 2, FALSE)</f>
        <v>Paciente apresenta algum fator de risco</v>
      </c>
      <c r="C32" s="1" t="str">
        <f>VLOOKUP(A32,Tabela5[#All], 3, FALSE)</f>
        <v>1-Sim
2-Não
9-Ignorado</v>
      </c>
    </row>
    <row r="33" spans="1:3" ht="45" x14ac:dyDescent="0.25">
      <c r="A33" s="4" t="s">
        <v>135</v>
      </c>
      <c r="B33" s="1" t="str">
        <f>VLOOKUP(A33,Tabela5[#All], 2, FALSE)</f>
        <v>Paciente possui doença cardiovascular crônica</v>
      </c>
      <c r="C33" s="1" t="str">
        <f>VLOOKUP(A33,Tabela5[#All], 3, FALSE)</f>
        <v>1-Sim
2-Não
9-Ignorado</v>
      </c>
    </row>
    <row r="34" spans="1:3" ht="45" x14ac:dyDescent="0.25">
      <c r="A34" s="4" t="s">
        <v>137</v>
      </c>
      <c r="B34" s="1" t="str">
        <f>VLOOKUP(A34,Tabela5[#All], 2, FALSE)</f>
        <v>Paciente possui doença hematológica crônica</v>
      </c>
      <c r="C34" s="1" t="str">
        <f>VLOOKUP(A34,Tabela5[#All], 3, FALSE)</f>
        <v>1-Sim
2-Não
9-Ignorado</v>
      </c>
    </row>
    <row r="35" spans="1:3" ht="45" x14ac:dyDescent="0.25">
      <c r="A35" s="4" t="s">
        <v>139</v>
      </c>
      <c r="B35" s="1" t="str">
        <f>VLOOKUP(A35,Tabela5[#All], 2, FALSE)</f>
        <v>Paciente possui síndrome de down</v>
      </c>
      <c r="C35" s="1" t="str">
        <f>VLOOKUP(A35,Tabela5[#All], 3, FALSE)</f>
        <v>1-Sim
2-Não
9-Ignorado</v>
      </c>
    </row>
    <row r="36" spans="1:3" ht="45" x14ac:dyDescent="0.25">
      <c r="A36" s="4" t="s">
        <v>141</v>
      </c>
      <c r="B36" s="1" t="str">
        <f>VLOOKUP(A36,Tabela5[#All], 2, FALSE)</f>
        <v>Paciente possui doença hepática crônica</v>
      </c>
      <c r="C36" s="1" t="str">
        <f>VLOOKUP(A36,Tabela5[#All], 3, FALSE)</f>
        <v>1-Sim
2-Não
9-Ignorado</v>
      </c>
    </row>
    <row r="37" spans="1:3" ht="45" x14ac:dyDescent="0.25">
      <c r="A37" s="4" t="s">
        <v>143</v>
      </c>
      <c r="B37" s="1" t="str">
        <f>VLOOKUP(A37,Tabela5[#All], 2, FALSE)</f>
        <v>Paciente possui asma</v>
      </c>
      <c r="C37" s="1" t="str">
        <f>VLOOKUP(A37,Tabela5[#All], 3, FALSE)</f>
        <v>1-Sim
2-Não
9-Ignorado</v>
      </c>
    </row>
    <row r="38" spans="1:3" ht="45" x14ac:dyDescent="0.25">
      <c r="A38" s="4" t="s">
        <v>145</v>
      </c>
      <c r="B38" s="1" t="str">
        <f>VLOOKUP(A38,Tabela5[#All], 2, FALSE)</f>
        <v>Paciente possui diabetes mellitus</v>
      </c>
      <c r="C38" s="1" t="str">
        <f>VLOOKUP(A38,Tabela5[#All], 3, FALSE)</f>
        <v>1-Sim
2-Não
9-Ignorado</v>
      </c>
    </row>
    <row r="39" spans="1:3" ht="45" x14ac:dyDescent="0.25">
      <c r="A39" s="4" t="s">
        <v>147</v>
      </c>
      <c r="B39" s="1" t="str">
        <f>VLOOKUP(A39,Tabela5[#All], 2, FALSE)</f>
        <v>Paciente possui doença neurológica</v>
      </c>
      <c r="C39" s="1" t="str">
        <f>VLOOKUP(A39,Tabela5[#All], 3, FALSE)</f>
        <v>1-Sim
2-Não
9-Ignorado</v>
      </c>
    </row>
    <row r="40" spans="1:3" ht="45" x14ac:dyDescent="0.25">
      <c r="A40" s="4" t="s">
        <v>149</v>
      </c>
      <c r="B40" s="1" t="str">
        <f>VLOOKUP(A40,Tabela5[#All], 2, FALSE)</f>
        <v>Paciente possui pneumopatia crônica</v>
      </c>
      <c r="C40" s="1" t="str">
        <f>VLOOKUP(A40,Tabela5[#All], 3, FALSE)</f>
        <v>1-Sim
2-Não
9-Ignorado</v>
      </c>
    </row>
    <row r="41" spans="1:3" ht="45" x14ac:dyDescent="0.25">
      <c r="A41" s="4" t="s">
        <v>151</v>
      </c>
      <c r="B41" s="1" t="str">
        <f>VLOOKUP(A41,Tabela5[#All], 2, FALSE)</f>
        <v>Paciente possui imunodeficiência ou imunodpressão</v>
      </c>
      <c r="C41" s="1" t="str">
        <f>VLOOKUP(A41,Tabela5[#All], 3, FALSE)</f>
        <v>1-Sim
2-Não
9-Ignorado</v>
      </c>
    </row>
    <row r="42" spans="1:3" ht="45" x14ac:dyDescent="0.25">
      <c r="A42" s="4" t="s">
        <v>153</v>
      </c>
      <c r="B42" s="1" t="str">
        <f>VLOOKUP(A42,Tabela5[#All], 2, FALSE)</f>
        <v>Paciente possui doença renal crônica</v>
      </c>
      <c r="C42" s="1" t="str">
        <f>VLOOKUP(A42,Tabela5[#All], 3, FALSE)</f>
        <v>1-Sim
2-Não
9-Ignorado</v>
      </c>
    </row>
    <row r="43" spans="1:3" ht="45" x14ac:dyDescent="0.25">
      <c r="A43" s="4" t="s">
        <v>155</v>
      </c>
      <c r="B43" s="1" t="str">
        <f>VLOOKUP(A43,Tabela5[#All], 2, FALSE)</f>
        <v>Paciente possui obesidade</v>
      </c>
      <c r="C43" s="1" t="str">
        <f>VLOOKUP(A43,Tabela5[#All], 3, FALSE)</f>
        <v>1-Sim
2-Não
9-Ignorado</v>
      </c>
    </row>
    <row r="44" spans="1:3" ht="45" x14ac:dyDescent="0.25">
      <c r="A44" s="4" t="s">
        <v>160</v>
      </c>
      <c r="B44" s="1" t="str">
        <f>VLOOKUP(A44,Tabela5[#All], 2, FALSE)</f>
        <v>Paciente possui outro fator de risco</v>
      </c>
      <c r="C44" s="1" t="str">
        <f>VLOOKUP(A44,Tabela5[#All], 3, FALSE)</f>
        <v>1-Sim
2-Não
9-Ignorado</v>
      </c>
    </row>
    <row r="45" spans="1:3" x14ac:dyDescent="0.25">
      <c r="A45" s="4" t="s">
        <v>162</v>
      </c>
      <c r="B45" s="1" t="str">
        <f>VLOOKUP(A45,Tabela5[#All], 2, FALSE)</f>
        <v>Lista outros fatores de risco do paciente</v>
      </c>
      <c r="C45" s="1" t="str">
        <f>VLOOKUP(A45,Tabela5[#All], 3, FALSE)</f>
        <v/>
      </c>
    </row>
    <row r="46" spans="1:3" ht="45" x14ac:dyDescent="0.25">
      <c r="A46" s="4" t="s">
        <v>194</v>
      </c>
      <c r="B46" s="1" t="str">
        <f>VLOOKUP(A46,Tabela5[#All], 2, FALSE)</f>
        <v>Paciente foi vacinado contra a gripe na última campanha</v>
      </c>
      <c r="C46" s="1" t="str">
        <f>VLOOKUP(A46,Tabela5[#All], 3, FALSE)</f>
        <v>1-Sim
2-Não
9-Ignorado</v>
      </c>
    </row>
    <row r="47" spans="1:3" ht="45" x14ac:dyDescent="0.25">
      <c r="A47" s="4" t="s">
        <v>199</v>
      </c>
      <c r="B47" s="1" t="str">
        <f>VLOOKUP(A47,Tabela5[#All], 2, FALSE)</f>
        <v>Se o paciente tiver menos que 6 meses de vida, a mãe recebeu vacina</v>
      </c>
      <c r="C47" s="1" t="str">
        <f>VLOOKUP(A47,Tabela5[#All], 3, FALSE)</f>
        <v>1-Sim
2-Não
9-Ignorado</v>
      </c>
    </row>
    <row r="48" spans="1:3" ht="45" x14ac:dyDescent="0.25">
      <c r="A48" s="4" t="s">
        <v>203</v>
      </c>
      <c r="B48" s="1" t="str">
        <f>VLOOKUP(A48,Tabela5[#All], 2, FALSE)</f>
        <v>Se o paciente tiver menos que 6 meses, a mãe amamenta a criança</v>
      </c>
      <c r="C48" s="1" t="str">
        <f>VLOOKUP(A48,Tabela5[#All], 3, FALSE)</f>
        <v>1-Sim
2-Não
9-Ignorado</v>
      </c>
    </row>
    <row r="49" spans="1:3" ht="45" x14ac:dyDescent="0.25">
      <c r="A49" s="4" t="s">
        <v>205</v>
      </c>
      <c r="B49" s="1" t="str">
        <f>VLOOKUP(A49,Tabela5[#All], 2, FALSE)</f>
        <v>Se o paciente tiver entre 6 meses e 8 anos, data da dose única para crianças vacinadas em campanhas de anos anteriores</v>
      </c>
      <c r="C49" s="1" t="str">
        <f>VLOOKUP(A49,Tabela5[#All], 3, FALSE)</f>
        <v/>
      </c>
    </row>
    <row r="50" spans="1:3" ht="30" x14ac:dyDescent="0.25">
      <c r="A50" s="4" t="s">
        <v>207</v>
      </c>
      <c r="B50" s="1" t="str">
        <f>VLOOKUP(A50,Tabela5[#All], 2, FALSE)</f>
        <v>Se o paciente tiver entre 6 meses e 8 anos, data da 1a dose para crianças vacinadas pela primeira vez</v>
      </c>
      <c r="C50" s="1" t="str">
        <f>VLOOKUP(A50,Tabela5[#All], 3, FALSE)</f>
        <v/>
      </c>
    </row>
    <row r="51" spans="1:3" ht="30" x14ac:dyDescent="0.25">
      <c r="A51" s="4" t="s">
        <v>209</v>
      </c>
      <c r="B51" s="1" t="str">
        <f>VLOOKUP(A51,Tabela5[#All], 2, FALSE)</f>
        <v>Se o paciente tiver entre 6 meses e 8 anos, data da 2a dose para crianças vacinadas pela primeira vez</v>
      </c>
      <c r="C51" s="1" t="str">
        <f>VLOOKUP(A51,Tabela5[#All], 3, FALSE)</f>
        <v/>
      </c>
    </row>
    <row r="52" spans="1:3" ht="45" x14ac:dyDescent="0.25">
      <c r="A52" s="4" t="s">
        <v>211</v>
      </c>
      <c r="B52" s="1" t="str">
        <f>VLOOKUP(A52,Tabela5[#All], 2, FALSE)</f>
        <v>Paciente usou antiviral para gripe</v>
      </c>
      <c r="C52" s="1" t="str">
        <f>VLOOKUP(A52,Tabela5[#All], 3, FALSE)</f>
        <v>1-Sim
2-Não
9-Ignorado</v>
      </c>
    </row>
    <row r="53" spans="1:3" ht="45" x14ac:dyDescent="0.25">
      <c r="A53" s="4" t="s">
        <v>213</v>
      </c>
      <c r="B53" s="1" t="str">
        <f>VLOOKUP(A53,Tabela5[#All], 2, FALSE)</f>
        <v>Qual antiviral</v>
      </c>
      <c r="C53" s="1" t="str">
        <f>VLOOKUP(A53,Tabela5[#All],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VLOOKUP(A54,Tabela5[#All], 2, FALSE)</f>
        <v>Paciente foi internado</v>
      </c>
      <c r="C54" s="1" t="str">
        <f>VLOOKUP(A54,Tabela5[#All], 3, FALSE)</f>
        <v>1-Sim
2-Não
9-Ignorado</v>
      </c>
    </row>
    <row r="55" spans="1:3" x14ac:dyDescent="0.25">
      <c r="A55" s="4" t="s">
        <v>234</v>
      </c>
      <c r="B55" s="1" t="str">
        <f>VLOOKUP(A55,Tabela5[#All], 2, FALSE)</f>
        <v>UF onde o paciente foi internado</v>
      </c>
    </row>
    <row r="56" spans="1:3" x14ac:dyDescent="0.25">
      <c r="A56" s="4" t="s">
        <v>414</v>
      </c>
      <c r="B56" s="1" t="str">
        <f>VLOOKUP(A56,Tabela5[#All],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VLOOKUP(A57,Tabela5[#All],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VLOOKUP(A58,Tabela5[#All], 2, FALSE)</f>
        <v>Paciente foi internado na UTI</v>
      </c>
      <c r="C58" s="1" t="str">
        <f>VLOOKUP(A58,Tabela5[#All], 3, FALSE)</f>
        <v>1-Sim
2-Não
9-Ignorado</v>
      </c>
    </row>
    <row r="59" spans="1:3" x14ac:dyDescent="0.25">
      <c r="A59" s="4" t="s">
        <v>244</v>
      </c>
      <c r="B59" s="1" t="str">
        <f>VLOOKUP(A59,Tabela5[#All], 2, FALSE)</f>
        <v>Data de entrada na UTI</v>
      </c>
      <c r="C59" s="1" t="str">
        <f>VLOOKUP(A59,Tabela5[#All], 3, FALSE)</f>
        <v/>
      </c>
    </row>
    <row r="60" spans="1:3" x14ac:dyDescent="0.25">
      <c r="A60" s="4" t="s">
        <v>246</v>
      </c>
      <c r="B60" s="1" t="str">
        <f>VLOOKUP(A60,Tabela5[#All], 2, FALSE)</f>
        <v>Data de saída da UTI</v>
      </c>
      <c r="C60" s="1" t="str">
        <f>VLOOKUP(A60,Tabela5[#All], 3, FALSE)</f>
        <v/>
      </c>
    </row>
    <row r="61" spans="1:3" ht="60" x14ac:dyDescent="0.25">
      <c r="A61" s="4" t="s">
        <v>248</v>
      </c>
      <c r="B61" s="1" t="str">
        <f>VLOOKUP(A61,Tabela5[#All], 2, FALSE)</f>
        <v>Paciente fez uso de suporte ventilatório</v>
      </c>
      <c r="C61" s="1" t="str">
        <f>VLOOKUP(A61,Tabela5[#All],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VLOOKUP(A62,Tabela5[#All], 2, FALSE)</f>
        <v>Resultado Raio-X de tórax</v>
      </c>
      <c r="C62" s="1" t="str">
        <f>VLOOKUP(A62,Tabela5[#All],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VLOOKUP(A63,Tabela5[#All], 2, FALSE)</f>
        <v>Foi realizado coleta de amostra na realização do teste diagnóstico</v>
      </c>
      <c r="C63" s="1" t="str">
        <f>VLOOKUP(A63,Tabela5[#All], 3, FALSE)</f>
        <v>1-Sim
2-Não
9-Ignorado</v>
      </c>
    </row>
    <row r="64" spans="1:3" ht="90" x14ac:dyDescent="0.25">
      <c r="A64" s="4" t="s">
        <v>270</v>
      </c>
      <c r="B64" s="1" t="str">
        <f>VLOOKUP(A64,Tabela5[#All], 2, FALSE)</f>
        <v>Tipo da amostra</v>
      </c>
      <c r="C64" s="1" t="str">
        <f>VLOOKUP(A64,Tabela5[#All],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VLOOKUP(A65,Tabela5[#All], 2, FALSE)</f>
        <v>Se for colhida amostra, resultado do teste RT-PCR ou outro método</v>
      </c>
      <c r="C65" s="1" t="str">
        <f>VLOOKUP(A65,Tabela5[#All],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VLOOKUP(A66,Tabela5[#All], 2, FALSE)</f>
        <v>Resultado do RT-PCR foi positivo para influenza</v>
      </c>
      <c r="C66" s="1" t="str">
        <f>VLOOKUP(A66,Tabela5[#All], 3, FALSE)</f>
        <v>1-Sim_x000D_
2-Não_x000D_
9-Ignorado</v>
      </c>
    </row>
    <row r="67" spans="1:3" ht="30" x14ac:dyDescent="0.25">
      <c r="A67" s="4" t="s">
        <v>320</v>
      </c>
      <c r="B67" s="1" t="str">
        <f>VLOOKUP(A67,Tabela5[#All], 2, FALSE)</f>
        <v>Resultado do diagnóstico do RT-PCR para o tipo de influenza</v>
      </c>
      <c r="C67" s="1" t="str">
        <f>VLOOKUP(A67,Tabela5[#All], 3, FALSE)</f>
        <v>1-Influenza A_x000D_
2-Influenza B</v>
      </c>
    </row>
    <row r="68" spans="1:3" ht="90" x14ac:dyDescent="0.25">
      <c r="A68" s="4" t="s">
        <v>323</v>
      </c>
      <c r="B68" s="1" t="str">
        <f>VLOOKUP(A68,Tabela5[#All], 2, FALSE)</f>
        <v>Subtipo para Influenza A</v>
      </c>
      <c r="C68" s="1" t="str">
        <f>VLOOKUP(A68,Tabela5[#All],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VLOOKUP(A69,Tabela5[#All], 2, FALSE)</f>
        <v>Linhagem da Influenza B</v>
      </c>
      <c r="C69" s="1" t="str">
        <f>VLOOKUP(A69,Tabela5[#All],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VLOOKUP(A70,Tabela5[#All], 2, FALSE)</f>
        <v>Resultado do RT-PCR foi positivo para outro vírus respiratório</v>
      </c>
      <c r="C70" s="1" t="str">
        <f>VLOOKUP(A70,Tabela5[#All], 3, FALSE)</f>
        <v>1-Sim
2-Não
9-Ignorado</v>
      </c>
    </row>
    <row r="71" spans="1:3" x14ac:dyDescent="0.25">
      <c r="A71" s="4" t="s">
        <v>339</v>
      </c>
      <c r="B71" s="1" t="str">
        <f>VLOOKUP(A71,Tabela5[#All], 2, FALSE)</f>
        <v>Resultado diagnóstico do RT-PCR para VSR</v>
      </c>
      <c r="C71" s="1" t="str">
        <f>VLOOKUP(A71,Tabela5[#All], 3, FALSE)</f>
        <v/>
      </c>
    </row>
    <row r="72" spans="1:3" x14ac:dyDescent="0.25">
      <c r="A72" s="4" t="s">
        <v>341</v>
      </c>
      <c r="B72" s="1" t="str">
        <f>VLOOKUP(A72,Tabela5[#All], 2, FALSE)</f>
        <v>Resultado diagnóstico do RT-PCR para Parainfluenza 1</v>
      </c>
      <c r="C72" s="1" t="str">
        <f>VLOOKUP(A72,Tabela5[#All], 3, FALSE)</f>
        <v/>
      </c>
    </row>
    <row r="73" spans="1:3" x14ac:dyDescent="0.25">
      <c r="A73" s="4" t="s">
        <v>343</v>
      </c>
      <c r="B73" s="1" t="str">
        <f>VLOOKUP(A73,Tabela5[#All], 2, FALSE)</f>
        <v>Resultado diagnóstico do RT-PCR para Parainfluenza 2</v>
      </c>
      <c r="C73" s="1" t="str">
        <f>VLOOKUP(A73,Tabela5[#All], 3, FALSE)</f>
        <v/>
      </c>
    </row>
    <row r="74" spans="1:3" x14ac:dyDescent="0.25">
      <c r="A74" s="4" t="s">
        <v>345</v>
      </c>
      <c r="B74" s="1" t="str">
        <f>VLOOKUP(A74,Tabela5[#All], 2, FALSE)</f>
        <v>Resultado diagnóstico do RT-PCR para Parainfluenza 3</v>
      </c>
      <c r="C74" s="1" t="str">
        <f>VLOOKUP(A74,Tabela5[#All], 3, FALSE)</f>
        <v/>
      </c>
    </row>
    <row r="75" spans="1:3" x14ac:dyDescent="0.25">
      <c r="A75" s="4" t="s">
        <v>347</v>
      </c>
      <c r="B75" s="1" t="str">
        <f>VLOOKUP(A75,Tabela5[#All], 2, FALSE)</f>
        <v>Resultado diagnóstico do RT-PCR para Parainfluenza 4</v>
      </c>
      <c r="C75" s="1" t="str">
        <f>VLOOKUP(A75,Tabela5[#All], 3, FALSE)</f>
        <v/>
      </c>
    </row>
    <row r="76" spans="1:3" x14ac:dyDescent="0.25">
      <c r="A76" s="4" t="s">
        <v>349</v>
      </c>
      <c r="B76" s="1" t="str">
        <f>VLOOKUP(A76,Tabela5[#All], 2, FALSE)</f>
        <v>Resultado diagnóstico do RT-PCR para Adenovírus</v>
      </c>
      <c r="C76" s="1" t="str">
        <f>VLOOKUP(A76,Tabela5[#All], 3, FALSE)</f>
        <v/>
      </c>
    </row>
    <row r="77" spans="1:3" x14ac:dyDescent="0.25">
      <c r="A77" s="4" t="s">
        <v>351</v>
      </c>
      <c r="B77" s="1" t="str">
        <f>VLOOKUP(A77,Tabela5[#All], 2, FALSE)</f>
        <v>Resultado diagnóstico do RT-PCR para Metapneumovírus</v>
      </c>
      <c r="C77" s="1" t="str">
        <f>VLOOKUP(A77,Tabela5[#All], 3, FALSE)</f>
        <v/>
      </c>
    </row>
    <row r="78" spans="1:3" x14ac:dyDescent="0.25">
      <c r="A78" s="4" t="s">
        <v>353</v>
      </c>
      <c r="B78" s="1" t="str">
        <f>VLOOKUP(A78,Tabela5[#All], 2, FALSE)</f>
        <v>Resultado diagnóstico do RT-PCR para Bocavírus</v>
      </c>
      <c r="C78" s="1" t="str">
        <f>VLOOKUP(A78,Tabela5[#All], 3, FALSE)</f>
        <v/>
      </c>
    </row>
    <row r="79" spans="1:3" x14ac:dyDescent="0.25">
      <c r="A79" s="4" t="s">
        <v>355</v>
      </c>
      <c r="B79" s="1" t="str">
        <f>VLOOKUP(A79,Tabela5[#All], 2, FALSE)</f>
        <v>Resultado diagnóstico do RT-PCR para Rinovírus</v>
      </c>
      <c r="C79" s="1" t="str">
        <f>VLOOKUP(A79,Tabela5[#All], 3, FALSE)</f>
        <v/>
      </c>
    </row>
    <row r="80" spans="1:3" ht="30" x14ac:dyDescent="0.25">
      <c r="A80" s="4" t="s">
        <v>357</v>
      </c>
      <c r="B80" s="1" t="str">
        <f>VLOOKUP(A80,Tabela5[#All], 2, FALSE)</f>
        <v>Resultado diagnóstico do RT-PCR para outro vírus respiratório</v>
      </c>
      <c r="C80" s="1" t="str">
        <f>VLOOKUP(A80,Tabela5[#All], 3, FALSE)</f>
        <v/>
      </c>
    </row>
    <row r="81" spans="1:3" ht="75" x14ac:dyDescent="0.25">
      <c r="A81" s="4" t="s">
        <v>385</v>
      </c>
      <c r="B81" s="1" t="str">
        <f>VLOOKUP(A81,Tabela5[#All], 2, FALSE)</f>
        <v>Diagnóstico final do caso</v>
      </c>
      <c r="C81" s="1" t="str">
        <f>VLOOKUP(A81,Tabela5[#All],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VLOOKUP(A82,Tabela5[#All], 2, FALSE)</f>
        <v>Critério de confirmação</v>
      </c>
      <c r="C82" s="1" t="str">
        <f>VLOOKUP(A82,Tabela5[#All],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VLOOKUP(A83,Tabela5[#All], 2, FALSE)</f>
        <v>Evolução do caso</v>
      </c>
      <c r="C83" s="1" t="str">
        <f>VLOOKUP(A83,Tabela5[#All],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VLOOKUP(A84,Tabela5[#All], 2, FALSE)</f>
        <v>Histórico de viagem do paciente</v>
      </c>
      <c r="C84" s="1" t="str">
        <f>VLOOKUP(A84,Tabela5[#All], 3, FALSE)</f>
        <v>1-Sim
2-Não
9-Ignorado</v>
      </c>
    </row>
    <row r="85" spans="1:3" x14ac:dyDescent="0.25">
      <c r="A85" s="4" t="s">
        <v>417</v>
      </c>
      <c r="B85" s="1" t="str">
        <f>VLOOKUP(A85,Tabela5[#All], 2, FALSE)</f>
        <v>País de viagem do paciente</v>
      </c>
    </row>
    <row r="86" spans="1:3" x14ac:dyDescent="0.25">
      <c r="A86" s="4" t="s">
        <v>418</v>
      </c>
      <c r="B86" s="1" t="str">
        <f>VLOOKUP(A86,Tabela5[#All], 2, FALSE)</f>
        <v>Resultado diagnóstico do RT-PCR para SARS2</v>
      </c>
    </row>
    <row r="87" spans="1:3" ht="30" x14ac:dyDescent="0.25">
      <c r="A87" s="4" t="s">
        <v>101</v>
      </c>
      <c r="B87" s="1" t="str">
        <f>VLOOKUP(A87,Tabela5[#All], 2, FALSE)</f>
        <v>Caso contato com outro animal, o mesmo deve ser especificado</v>
      </c>
      <c r="C87" s="1" t="str">
        <f>VLOOKUP(A87,Tabela5[#All], 3, FALSE)</f>
        <v/>
      </c>
    </row>
    <row r="88" spans="1:3" ht="45" x14ac:dyDescent="0.25">
      <c r="A88" s="4" t="s">
        <v>119</v>
      </c>
      <c r="B88" s="1" t="str">
        <f>VLOOKUP(A88,Tabela5[#All], 2, FALSE)</f>
        <v>Paciente apresentou dor abdominal</v>
      </c>
      <c r="C88" s="1" t="str">
        <f>VLOOKUP(A88,Tabela5[#All], 3, FALSE)</f>
        <v>1-Sim
2-Não
9-Ignorado</v>
      </c>
    </row>
    <row r="89" spans="1:3" ht="45" x14ac:dyDescent="0.25">
      <c r="A89" s="4" t="s">
        <v>121</v>
      </c>
      <c r="B89" s="1" t="str">
        <f>VLOOKUP(A89,Tabela5[#All], 2, FALSE)</f>
        <v>Paciente apresentou fadiga</v>
      </c>
      <c r="C89" s="1" t="str">
        <f>VLOOKUP(A89,Tabela5[#All], 3, FALSE)</f>
        <v>1-Sim
2-Não
9-Ignorado</v>
      </c>
    </row>
    <row r="90" spans="1:3" ht="45" x14ac:dyDescent="0.25">
      <c r="A90" s="4" t="s">
        <v>123</v>
      </c>
      <c r="B90" s="1" t="str">
        <f>VLOOKUP(A90,Tabela5[#All], 2, FALSE)</f>
        <v>Paciente apresentou perda do olfato</v>
      </c>
      <c r="C90" s="1" t="str">
        <f>VLOOKUP(A90,Tabela5[#All], 3, FALSE)</f>
        <v>1-Sim
2-Não
9-Ignorado</v>
      </c>
    </row>
    <row r="91" spans="1:3" ht="45" x14ac:dyDescent="0.25">
      <c r="A91" s="4" t="s">
        <v>125</v>
      </c>
      <c r="B91" s="1" t="str">
        <f>VLOOKUP(A91,Tabela5[#All], 2, FALSE)</f>
        <v>Paciente apresentou perda do paladar</v>
      </c>
      <c r="C91" s="1" t="str">
        <f>VLOOKUP(A91,Tabela5[#All], 3, FALSE)</f>
        <v>1-Sim
2-Não
9-Ignorado</v>
      </c>
    </row>
    <row r="92" spans="1:3" ht="105" x14ac:dyDescent="0.25">
      <c r="A92" s="4" t="s">
        <v>259</v>
      </c>
      <c r="B92" s="1" t="str">
        <f>VLOOKUP(A92,Tabela5[#All], 2, FALSE)</f>
        <v>Resultado da tomografia</v>
      </c>
      <c r="C92" s="1" t="str">
        <f>VLOOKUP(A92,Tabela5[#All],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VLOOKUP(A93,Tabela5[#All], 2, FALSE)</f>
        <v>Tipo de teste antigênico</v>
      </c>
      <c r="C93" s="1" t="str">
        <f>VLOOKUP(A93,Tabela5[#All],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VLOOKUP(A94,Tabela5[#All], 2, FALSE)</f>
        <v>Resultado do teste antigênico</v>
      </c>
      <c r="C94" s="1" t="str">
        <f>VLOOKUP(A94,Tabela5[#All],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VLOOKUP(A95,Tabela5[#All], 2, FALSE)</f>
        <v>Resultado do teste foi positivo Influenza</v>
      </c>
      <c r="C95" s="1" t="str">
        <f>VLOOKUP(A95,Tabela5[#All], 3, FALSE)</f>
        <v>1-Sim_x000D_
2-Não_x000D_
9-Ignorado</v>
      </c>
    </row>
    <row r="96" spans="1:3" ht="30" x14ac:dyDescent="0.25">
      <c r="A96" s="4" t="s">
        <v>292</v>
      </c>
      <c r="B96" s="1" t="str">
        <f>VLOOKUP(A96,Tabela5[#All], 2, FALSE)</f>
        <v>Se influenza, tipo</v>
      </c>
      <c r="C96" s="1" t="str">
        <f>VLOOKUP(A96,Tabela5[#All], 3, FALSE)</f>
        <v>1-Influenza A
2-Influenza B</v>
      </c>
    </row>
    <row r="97" spans="1:3" ht="45" x14ac:dyDescent="0.25">
      <c r="A97" s="4" t="s">
        <v>295</v>
      </c>
      <c r="B97" s="1" t="str">
        <f>VLOOKUP(A97,Tabela5[#All], 2, FALSE)</f>
        <v>Resultado do teste positivo para outro vírus</v>
      </c>
      <c r="C97" s="1" t="str">
        <f>VLOOKUP(A97,Tabela5[#All], 3, FALSE)</f>
        <v>1-Sim_x000D_
2-Não_x000D_
9-Ignorado</v>
      </c>
    </row>
    <row r="98" spans="1:3" x14ac:dyDescent="0.25">
      <c r="A98" s="4" t="s">
        <v>297</v>
      </c>
      <c r="B98" s="1" t="str">
        <f>VLOOKUP(A98,Tabela5[#All], 2, FALSE)</f>
        <v>Resultado do teste para SARS-CoV-2</v>
      </c>
      <c r="C98" s="1" t="str">
        <f>VLOOKUP(A98,Tabela5[#All], 3, FALSE)</f>
        <v/>
      </c>
    </row>
    <row r="99" spans="1:3" x14ac:dyDescent="0.25">
      <c r="A99" s="4" t="s">
        <v>299</v>
      </c>
      <c r="B99" s="1" t="str">
        <f>VLOOKUP(A99,Tabela5[#All], 2, FALSE)</f>
        <v>Resultado do teste para VSR</v>
      </c>
      <c r="C99" s="1" t="str">
        <f>VLOOKUP(A99,Tabela5[#All], 3, FALSE)</f>
        <v/>
      </c>
    </row>
    <row r="100" spans="1:3" x14ac:dyDescent="0.25">
      <c r="A100" s="4" t="s">
        <v>301</v>
      </c>
      <c r="B100" s="1" t="str">
        <f>VLOOKUP(A100,Tabela5[#All], 2, FALSE)</f>
        <v>Resultado do teste para Parainfluenza 1</v>
      </c>
      <c r="C100" s="1" t="str">
        <f>VLOOKUP(A100,Tabela5[#All], 3, FALSE)</f>
        <v/>
      </c>
    </row>
    <row r="101" spans="1:3" x14ac:dyDescent="0.25">
      <c r="A101" s="4" t="s">
        <v>303</v>
      </c>
      <c r="B101" s="1" t="str">
        <f>VLOOKUP(A101,Tabela5[#All], 2, FALSE)</f>
        <v>Resultado do teste para Parainfluenza 2</v>
      </c>
      <c r="C101" s="1" t="str">
        <f>VLOOKUP(A101,Tabela5[#All], 3, FALSE)</f>
        <v/>
      </c>
    </row>
    <row r="102" spans="1:3" x14ac:dyDescent="0.25">
      <c r="A102" s="4" t="s">
        <v>305</v>
      </c>
      <c r="B102" s="1" t="str">
        <f>VLOOKUP(A102,Tabela5[#All], 2, FALSE)</f>
        <v>Resultado do teste para Parainfluenza 3</v>
      </c>
      <c r="C102" s="1" t="str">
        <f>VLOOKUP(A102,Tabela5[#All], 3, FALSE)</f>
        <v/>
      </c>
    </row>
    <row r="103" spans="1:3" x14ac:dyDescent="0.25">
      <c r="A103" s="4" t="s">
        <v>307</v>
      </c>
      <c r="B103" s="1" t="str">
        <f>VLOOKUP(A103,Tabela5[#All], 2, FALSE)</f>
        <v>Resultado do teste para Adenovírus</v>
      </c>
      <c r="C103" s="1" t="str">
        <f>VLOOKUP(A103,Tabela5[#All], 3, FALSE)</f>
        <v/>
      </c>
    </row>
    <row r="104" spans="1:3" x14ac:dyDescent="0.25">
      <c r="A104" s="4" t="s">
        <v>309</v>
      </c>
      <c r="B104" s="1" t="str">
        <f>VLOOKUP(A104,Tabela5[#All], 2, FALSE)</f>
        <v>Resultado do teste para outro vírus respiratório</v>
      </c>
      <c r="C104" s="1" t="str">
        <f>VLOOKUP(A104,Tabela5[#All], 3, FALSE)</f>
        <v/>
      </c>
    </row>
    <row r="105" spans="1:3" x14ac:dyDescent="0.25">
      <c r="A105" s="4" t="s">
        <v>311</v>
      </c>
      <c r="B105" s="1" t="str">
        <f>VLOOKUP(A105,Tabela5[#All], 2, FALSE)</f>
        <v>Nome do outro vírus identificado pelo teste</v>
      </c>
      <c r="C105" s="1" t="str">
        <f>VLOOKUP(A105,Tabela5[#All], 3, FALSE)</f>
        <v/>
      </c>
    </row>
    <row r="106" spans="1:3" ht="45" x14ac:dyDescent="0.25">
      <c r="A106" s="4" t="s">
        <v>363</v>
      </c>
      <c r="B106" s="1" t="str">
        <f>VLOOKUP(A106,Tabela5[#All], 2, FALSE)</f>
        <v>Tipo de amostra sorológica coletada</v>
      </c>
      <c r="C106" s="1" t="str">
        <f>VLOOKUP(A106,Tabela5[#All],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VLOOKUP(A107,Tabela5[#All], 2, FALSE)</f>
        <v>Tipo do teste sorológico para SARS-CoV-2</v>
      </c>
      <c r="C107" s="1" t="str">
        <f>VLOOKUP(A107,Tabela5[#All],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VLOOKUP(A108,Tabela5[#All], 2, FALSE)</f>
        <v>Resultado da Sorologia para SARS-CoV-2</v>
      </c>
      <c r="C108" s="1" t="str">
        <f>VLOOKUP(A108,Tabela5[#All], 3, FALSE)</f>
        <v>IgG (Imunoglobulina G)</v>
      </c>
    </row>
    <row r="109" spans="1:3" x14ac:dyDescent="0.25">
      <c r="A109" s="4" t="s">
        <v>379</v>
      </c>
      <c r="B109" s="1" t="str">
        <f>VLOOKUP(A109,Tabela5[#All], 2, FALSE)</f>
        <v>Resultado da Sorologia para SARS-CoV-2</v>
      </c>
      <c r="C109" s="1" t="str">
        <f>VLOOKUP(A109,Tabela5[#All], 3, FALSE)</f>
        <v>IgM (Imunoglobulina M)</v>
      </c>
    </row>
    <row r="110" spans="1:3" x14ac:dyDescent="0.25">
      <c r="A110" s="4" t="s">
        <v>381</v>
      </c>
      <c r="B110" s="1" t="str">
        <f>VLOOKUP(A110,Tabela5[#All], 2, FALSE)</f>
        <v>Resultado da Sorologia para SARS-CoV-2</v>
      </c>
      <c r="C110" s="1" t="str">
        <f>VLOOKUP(A110,Tabela5[#All], 3, FALSE)</f>
        <v>IgA (Imunoglobulina A)</v>
      </c>
    </row>
    <row r="111" spans="1:3" ht="45" x14ac:dyDescent="0.25">
      <c r="A111" s="4" t="s">
        <v>164</v>
      </c>
      <c r="B111" s="1" t="str">
        <f>VLOOKUP(A111,Tabela5[#All], 2, FALSE)</f>
        <v>Paciente recebeu a vacina da COVID-19</v>
      </c>
      <c r="C111" s="1" t="str">
        <f>VLOOKUP(A111,Tabela5[#All], 3, FALSE)</f>
        <v>1-Sim
2-Não
9-Ignorado</v>
      </c>
    </row>
    <row r="112" spans="1:3" x14ac:dyDescent="0.25">
      <c r="A112" s="4" t="s">
        <v>166</v>
      </c>
      <c r="B112" s="1" t="str">
        <f>VLOOKUP(A112,Tabela5[#All], 2, FALSE)</f>
        <v>Data que o paciente recebeu a 1a dose</v>
      </c>
      <c r="C112" s="1" t="str">
        <f>VLOOKUP(A112,Tabela5[#All], 3, FALSE)</f>
        <v/>
      </c>
    </row>
    <row r="113" spans="1:3" x14ac:dyDescent="0.25">
      <c r="A113" s="4" t="s">
        <v>168</v>
      </c>
      <c r="B113" s="1" t="str">
        <f>VLOOKUP(A113,Tabela5[#All], 2, FALSE)</f>
        <v>Data que o paciente recebeu a 2a dose</v>
      </c>
      <c r="C113" s="1" t="str">
        <f>VLOOKUP(A113,Tabela5[#All], 3, FALSE)</f>
        <v/>
      </c>
    </row>
    <row r="114" spans="1:3" x14ac:dyDescent="0.25">
      <c r="A114" s="4" t="s">
        <v>170</v>
      </c>
      <c r="B114" s="1" t="str">
        <f>VLOOKUP(A114,Tabela5[#All], 2, FALSE)</f>
        <v>Data que o paciente recebeu a dose de reforço</v>
      </c>
      <c r="C114" s="1" t="str">
        <f>VLOOKUP(A114,Tabela5[#All], 3, FALSE)</f>
        <v/>
      </c>
    </row>
    <row r="115" spans="1:3" x14ac:dyDescent="0.25">
      <c r="A115" s="4" t="s">
        <v>419</v>
      </c>
      <c r="B115" s="1" t="str">
        <f>VLOOKUP(A115,Tabela5[#All], 2, FALSE)</f>
        <v>Fabricante da vacina da 1a dose</v>
      </c>
      <c r="C115" s="1" t="str">
        <f>VLOOKUP(A115,Tabela5[#All], 3, FALSE)</f>
        <v>Esta com nome FAB_COV1 no dicionário</v>
      </c>
    </row>
    <row r="116" spans="1:3" x14ac:dyDescent="0.25">
      <c r="A116" s="4" t="s">
        <v>420</v>
      </c>
      <c r="B116" s="1" t="str">
        <f>VLOOKUP(A116,Tabela5[#All], 2, FALSE)</f>
        <v>Fabricante da vacina da 2a dose</v>
      </c>
      <c r="C116" s="1" t="str">
        <f>VLOOKUP(A116,Tabela5[#All], 3, FALSE)</f>
        <v>Esta com nome FAB_COV2 no dicionário</v>
      </c>
    </row>
    <row r="117" spans="1:3" x14ac:dyDescent="0.25">
      <c r="A117" s="4" t="s">
        <v>431</v>
      </c>
      <c r="B117" s="1" t="str">
        <f>VLOOKUP(A117,Tabela5[#All], 2, FALSE)</f>
        <v>Fabricante da vacina da dose de reforço</v>
      </c>
      <c r="C117" s="1" t="str">
        <f>VLOOKUP(A117,Tabela5[#All], 3, FALSE)</f>
        <v>Esta com nome FAB_COVRF no dicionário</v>
      </c>
    </row>
    <row r="118" spans="1:3" x14ac:dyDescent="0.25">
      <c r="A118" s="4" t="s">
        <v>182</v>
      </c>
      <c r="B118" s="1" t="str">
        <f>VLOOKUP(A118,Tabela5[#All], 2, FALSE)</f>
        <v>Lote da 1a dose da vacina</v>
      </c>
      <c r="C118" s="1" t="str">
        <f>VLOOKUP(A118,Tabela5[#All], 3, FALSE)</f>
        <v/>
      </c>
    </row>
    <row r="119" spans="1:3" x14ac:dyDescent="0.25">
      <c r="A119" s="4" t="s">
        <v>184</v>
      </c>
      <c r="B119" s="1" t="str">
        <f>VLOOKUP(A119,Tabela5[#All], 2, FALSE)</f>
        <v>Lote da 2a dose da vacina</v>
      </c>
      <c r="C119" s="1" t="str">
        <f>VLOOKUP(A119,Tabela5[#All], 3, FALSE)</f>
        <v/>
      </c>
    </row>
    <row r="120" spans="1:3" x14ac:dyDescent="0.25">
      <c r="A120" s="4" t="s">
        <v>186</v>
      </c>
      <c r="B120" s="1" t="str">
        <f>VLOOKUP(A120,Tabela5[#All], 2, FALSE)</f>
        <v>Lote da dose de reforço da vacina</v>
      </c>
      <c r="C120" s="1" t="str">
        <f>VLOOKUP(A120,Tabela5[#All], 3, FALSE)</f>
        <v/>
      </c>
    </row>
    <row r="121" spans="1:3" x14ac:dyDescent="0.25">
      <c r="A121" s="4" t="s">
        <v>172</v>
      </c>
      <c r="B121" s="1" t="str">
        <f>VLOOKUP(A121,Tabela5[#All], 2, FALSE)</f>
        <v>Data que o paciente recebeu a 2a dose de reforço</v>
      </c>
      <c r="C121" s="1" t="str">
        <f>VLOOKUP(A121,Tabela5[#All], 3, FALSE)</f>
        <v/>
      </c>
    </row>
    <row r="122" spans="1:3" x14ac:dyDescent="0.25">
      <c r="A122" s="4" t="s">
        <v>180</v>
      </c>
      <c r="B122" s="1" t="str">
        <f>VLOOKUP(A122,Tabela5[#All], 2, FALSE)</f>
        <v>Fabricante da vacina da 2a dose de reforço</v>
      </c>
      <c r="C122" s="1" t="str">
        <f>VLOOKUP(A122,Tabela5[#All], 3, FALSE)</f>
        <v/>
      </c>
    </row>
    <row r="123" spans="1:3" x14ac:dyDescent="0.25">
      <c r="A123" s="4" t="s">
        <v>188</v>
      </c>
      <c r="B123" s="1" t="str">
        <f>VLOOKUP(A123,Tabela5[#All], 2, FALSE)</f>
        <v>Lote da 2a dose de reforço da vacina</v>
      </c>
      <c r="C123" s="1" t="str">
        <f>VLOOKUP(A123,Tabela5[#All], 3, FALSE)</f>
        <v/>
      </c>
    </row>
    <row r="124" spans="1:3" ht="45" x14ac:dyDescent="0.25">
      <c r="A124" s="4" t="s">
        <v>221</v>
      </c>
      <c r="B124" s="1" t="str">
        <f>VLOOKUP(A124,Tabela5[#All], 2, FALSE)</f>
        <v>Paciente fez uso de antiviral para tratamento de COVID-19</v>
      </c>
      <c r="C124" s="1" t="str">
        <f>VLOOKUP(A124,Tabela5[#All], 3, FALSE)</f>
        <v>1-Sim
2-Não
9-Ignorado</v>
      </c>
    </row>
    <row r="125" spans="1:3" ht="60" x14ac:dyDescent="0.25">
      <c r="A125" s="4" t="s">
        <v>223</v>
      </c>
      <c r="B125" s="1" t="str">
        <f>VLOOKUP(A125,Tabela5[#All], 2, FALSE)</f>
        <v>Se TRAT_COV == 1, qual antiviral</v>
      </c>
      <c r="C125" s="1" t="str">
        <f>VLOOKUP(A125,Tabela5[#All], 3,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726D-0BE6-4091-BBA6-4ED458250109}">
  <dimension ref="A1:C125"/>
  <sheetViews>
    <sheetView topLeftCell="A113" workbookViewId="0">
      <selection activeCell="B141" sqref="B141"/>
    </sheetView>
  </sheetViews>
  <sheetFormatPr defaultRowHeight="15" x14ac:dyDescent="0.25"/>
  <cols>
    <col min="1" max="1" width="25.42578125" style="4" customWidth="1"/>
    <col min="2" max="2" width="59" style="1" customWidth="1"/>
    <col min="3" max="3" width="57.710937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60" x14ac:dyDescent="0.25">
      <c r="A2" s="4" t="s">
        <v>10</v>
      </c>
      <c r="B2" s="1" t="str">
        <f>VLOOKUP(A2,Tabela6[#All], 2, FALSE)</f>
        <v>Semana Epidemiológica do preenchimento da ficha de notificação</v>
      </c>
      <c r="C2" s="1" t="str">
        <f>VLOOKUP(A2,Tabela6[#All],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VLOOKUP(A3,Tabela6[#All], 2, FALSE)</f>
        <v>Semana Epidemiológica do início dos sintomas</v>
      </c>
      <c r="C3" s="1" t="str">
        <f>VLOOKUP(A3,Tabela6[#All], 3, FALSE)</f>
        <v/>
      </c>
    </row>
    <row r="4" spans="1:3" x14ac:dyDescent="0.25">
      <c r="A4" s="4" t="s">
        <v>18</v>
      </c>
      <c r="B4" s="1" t="str">
        <f>VLOOKUP(A4,Tabela6[#All], 2, FALSE)</f>
        <v>Unidade Federativa</v>
      </c>
      <c r="C4" s="1" t="str">
        <f>VLOOKUP(A4,Tabela6[#All], 3, FALSE)</f>
        <v/>
      </c>
    </row>
    <row r="5" spans="1:3" x14ac:dyDescent="0.25">
      <c r="A5" s="4" t="s">
        <v>423</v>
      </c>
      <c r="B5" s="1" t="str">
        <f>VLOOKUP(A5,Tabela6[#All], 2, FALSE)</f>
        <v>Regional de Saúde</v>
      </c>
    </row>
    <row r="6" spans="1:3" x14ac:dyDescent="0.25">
      <c r="A6" s="4" t="s">
        <v>424</v>
      </c>
      <c r="B6" s="1" t="str">
        <f>VLOOKUP(A6,Tabela6[#All], 2, FALSE)</f>
        <v>Município</v>
      </c>
    </row>
    <row r="7" spans="1:3" ht="30" x14ac:dyDescent="0.25">
      <c r="A7" s="4" t="s">
        <v>425</v>
      </c>
      <c r="B7" s="1" t="str">
        <f>VLOOKUP(A7,Tabela6[#All],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VLOOKUP(A8,Tabela6[#All], 2, FALSE)</f>
        <v>Sexo do paciente</v>
      </c>
      <c r="C8" s="1" t="str">
        <f>VLOOKUP(A8,Tabela6[#All], 3, FALSE)</f>
        <v>1-Masculino
2-Feminino
9-Ignorado</v>
      </c>
    </row>
    <row r="9" spans="1:3" ht="60" x14ac:dyDescent="0.25">
      <c r="A9" s="4" t="s">
        <v>46</v>
      </c>
      <c r="B9" s="1" t="str">
        <f>VLOOKUP(A9,Tabela6[#All], 2, FALSE)</f>
        <v>Idade do paciente</v>
      </c>
      <c r="C9" s="1" t="str">
        <f>VLOOKUP(A9,Tabela6[#All],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90" x14ac:dyDescent="0.25">
      <c r="A10" s="4" t="s">
        <v>49</v>
      </c>
      <c r="B10" s="1" t="str">
        <f>VLOOKUP(A10,Tabela6[#All], 2, FALSE)</f>
        <v>Tipo do campo idade</v>
      </c>
      <c r="C10" s="1" t="str">
        <f>VLOOKUP(A10,Tabela6[#All],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65" x14ac:dyDescent="0.25">
      <c r="A11" s="4" t="s">
        <v>52</v>
      </c>
      <c r="B11" s="1" t="str">
        <f>VLOOKUP(A11,Tabela6[#All], 2, FALSE)</f>
        <v xml:space="preserve">Idade gestacional da paciente.
</v>
      </c>
      <c r="C11" s="1" t="str">
        <f>VLOOKUP(A11,Tabela6[#All],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VLOOKUP(A12,Tabela6[#All], 2, FALSE)</f>
        <v>Cor ou raça declarada pelo paciente</v>
      </c>
      <c r="C12" s="1" t="str">
        <f>VLOOKUP(A12,Tabela6[#All],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VLOOKUP(A13,Tabela6[#All], 2, FALSE)</f>
        <v>Nível de escolaridade do paciente</v>
      </c>
      <c r="C13" s="1" t="str">
        <f>VLOOKUP(A13,Tabela6[#All],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VLOOKUP(A14,Tabela6[#All], 2, FALSE)</f>
        <v>País de residência do paciente</v>
      </c>
    </row>
    <row r="15" spans="1:3" x14ac:dyDescent="0.25">
      <c r="A15" s="4" t="s">
        <v>75</v>
      </c>
      <c r="B15" s="1" t="str">
        <f>VLOOKUP(A15,Tabela6[#All], 2, FALSE)</f>
        <v>UF da residência</v>
      </c>
    </row>
    <row r="16" spans="1:3" ht="30" x14ac:dyDescent="0.25">
      <c r="A16" s="4" t="s">
        <v>412</v>
      </c>
      <c r="B16" s="1" t="str">
        <f>VLOOKUP(A16,Tabela6[#All],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VLOOKUP(A17,Tabela6[#All], 2, FALSE)</f>
        <v>Município de residência do paciente</v>
      </c>
    </row>
    <row r="18" spans="1:3" ht="60" x14ac:dyDescent="0.25">
      <c r="A18" s="4" t="s">
        <v>91</v>
      </c>
      <c r="B18" s="1" t="str">
        <f>VLOOKUP(A18,Tabela6[#All], 2, FALSE)</f>
        <v>Zona geográfica da residência</v>
      </c>
      <c r="C18" s="1" t="str">
        <f>VLOOKUP(A18,Tabela6[#All],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VLOOKUP(A19,Tabela6[#All], 2, FALSE)</f>
        <v>Caso de SRAG com infecção adquirida após internação</v>
      </c>
      <c r="C19" s="1" t="str">
        <f>VLOOKUP(A19,Tabela6[#All], 3, FALSE)</f>
        <v>1-Sim
2-Não
9-Ignorado</v>
      </c>
    </row>
    <row r="20" spans="1:3" ht="45" x14ac:dyDescent="0.25">
      <c r="A20" s="4" t="s">
        <v>99</v>
      </c>
      <c r="B20" s="1" t="str">
        <f>VLOOKUP(A20,Tabela6[#All], 2, FALSE)</f>
        <v>Caso com contato direto com aves ou suínos</v>
      </c>
      <c r="C20" s="1" t="str">
        <f>VLOOKUP(A20,Tabela6[#All], 3, FALSE)</f>
        <v>1-Sim
2-Não
9-Ignorado</v>
      </c>
    </row>
    <row r="21" spans="1:3" ht="45" x14ac:dyDescent="0.25">
      <c r="A21" s="4" t="s">
        <v>103</v>
      </c>
      <c r="B21" s="1" t="str">
        <f>VLOOKUP(A21,Tabela6[#All], 2, FALSE)</f>
        <v>Paciente apresentou febre</v>
      </c>
      <c r="C21" s="1" t="str">
        <f>VLOOKUP(A21,Tabela6[#All], 3, FALSE)</f>
        <v>1-Sim
2-Não
9-Ignorado</v>
      </c>
    </row>
    <row r="22" spans="1:3" ht="45" x14ac:dyDescent="0.25">
      <c r="A22" s="4" t="s">
        <v>105</v>
      </c>
      <c r="B22" s="1" t="str">
        <f>VLOOKUP(A22,Tabela6[#All], 2, FALSE)</f>
        <v>Paciente apresentou tosse</v>
      </c>
      <c r="C22" s="1" t="str">
        <f>VLOOKUP(A22,Tabela6[#All], 3, FALSE)</f>
        <v>1-Sim
2-Não
9-Ignorado</v>
      </c>
    </row>
    <row r="23" spans="1:3" ht="45" x14ac:dyDescent="0.25">
      <c r="A23" s="4" t="s">
        <v>107</v>
      </c>
      <c r="B23" s="1" t="str">
        <f>VLOOKUP(A23,Tabela6[#All], 2, FALSE)</f>
        <v>Paciente apresentou dor de garganta</v>
      </c>
      <c r="C23" s="1" t="str">
        <f>VLOOKUP(A23,Tabela6[#All], 3, FALSE)</f>
        <v>1-Sim
2-Não
9-Ignorado</v>
      </c>
    </row>
    <row r="24" spans="1:3" ht="45" x14ac:dyDescent="0.25">
      <c r="A24" s="4" t="s">
        <v>109</v>
      </c>
      <c r="B24" s="1" t="str">
        <f>VLOOKUP(A24,Tabela6[#All], 2, FALSE)</f>
        <v>Paciente apresentou dispneia</v>
      </c>
      <c r="C24" s="1" t="str">
        <f>VLOOKUP(A24,Tabela6[#All], 3, FALSE)</f>
        <v>1-Sim
2-Não
9-Ignorado</v>
      </c>
    </row>
    <row r="25" spans="1:3" ht="45" x14ac:dyDescent="0.25">
      <c r="A25" s="4" t="s">
        <v>111</v>
      </c>
      <c r="B25" s="1" t="str">
        <f>VLOOKUP(A25,Tabela6[#All], 2, FALSE)</f>
        <v>Paciente apresentou desconforto respiratório</v>
      </c>
      <c r="C25" s="1" t="str">
        <f>VLOOKUP(A25,Tabela6[#All], 3, FALSE)</f>
        <v>1-Sim
2-Não
9-Ignorado</v>
      </c>
    </row>
    <row r="26" spans="1:3" ht="45" x14ac:dyDescent="0.25">
      <c r="A26" s="4" t="s">
        <v>113</v>
      </c>
      <c r="B26" s="1" t="str">
        <f>VLOOKUP(A26,Tabela6[#All], 2, FALSE)</f>
        <v>Paciente apresentou saturção O2 &lt; 95%</v>
      </c>
      <c r="C26" s="1" t="str">
        <f>VLOOKUP(A26,Tabela6[#All], 3, FALSE)</f>
        <v>1-Sim
2-Não
9-Ignorado</v>
      </c>
    </row>
    <row r="27" spans="1:3" ht="45" x14ac:dyDescent="0.25">
      <c r="A27" s="4" t="s">
        <v>115</v>
      </c>
      <c r="B27" s="1" t="str">
        <f>VLOOKUP(A27,Tabela6[#All], 2, FALSE)</f>
        <v>Paciente apresentou diarreia</v>
      </c>
      <c r="C27" s="1" t="str">
        <f>VLOOKUP(A27,Tabela6[#All], 3, FALSE)</f>
        <v>1-Sim
2-Não
9-Ignorado</v>
      </c>
    </row>
    <row r="28" spans="1:3" ht="45" x14ac:dyDescent="0.25">
      <c r="A28" s="4" t="s">
        <v>117</v>
      </c>
      <c r="B28" s="1" t="str">
        <f>VLOOKUP(A28,Tabela6[#All], 2, FALSE)</f>
        <v>Paciente apresentou vômito</v>
      </c>
      <c r="C28" s="1" t="str">
        <f>VLOOKUP(A28,Tabela6[#All], 3, FALSE)</f>
        <v>1-Sim
2-Não
9-Ignorado</v>
      </c>
    </row>
    <row r="29" spans="1:3" ht="45" x14ac:dyDescent="0.25">
      <c r="A29" s="4" t="s">
        <v>127</v>
      </c>
      <c r="B29" s="1" t="str">
        <f>VLOOKUP(A29,Tabela6[#All], 2, FALSE)</f>
        <v>Paciente apresentou outros sintomas</v>
      </c>
      <c r="C29" s="1" t="str">
        <f>VLOOKUP(A29,Tabela6[#All], 3, FALSE)</f>
        <v>1-Sim
2-Não
9-Ignorado</v>
      </c>
    </row>
    <row r="30" spans="1:3" x14ac:dyDescent="0.25">
      <c r="A30" s="4" t="s">
        <v>129</v>
      </c>
      <c r="B30" s="1" t="str">
        <f>VLOOKUP(A30,Tabela6[#All], 2, FALSE)</f>
        <v>Lista outros sintomas</v>
      </c>
      <c r="C30" s="1" t="str">
        <f>VLOOKUP(A30,Tabela6[#All], 3, FALSE)</f>
        <v/>
      </c>
    </row>
    <row r="31" spans="1:3" ht="45" x14ac:dyDescent="0.25">
      <c r="A31" s="4" t="s">
        <v>133</v>
      </c>
      <c r="B31" s="1" t="str">
        <f>VLOOKUP(A31,Tabela6[#All], 2, FALSE)</f>
        <v>Paciente é puérpera ou parturiente (até 45 dias após o parto)</v>
      </c>
      <c r="C31" s="1" t="str">
        <f>VLOOKUP(A31,Tabela6[#All], 3, FALSE)</f>
        <v>1-Sim
2-Não
9-Ignorado</v>
      </c>
    </row>
    <row r="32" spans="1:3" ht="45" x14ac:dyDescent="0.25">
      <c r="A32" s="4" t="s">
        <v>131</v>
      </c>
      <c r="B32" s="1" t="str">
        <f>VLOOKUP(A32,Tabela6[#All], 2, FALSE)</f>
        <v>Paciente apresenta algum fator de risco</v>
      </c>
      <c r="C32" s="1" t="str">
        <f>VLOOKUP(A32,Tabela6[#All], 3, FALSE)</f>
        <v>1-Sim
2-Não
9-Ignorado</v>
      </c>
    </row>
    <row r="33" spans="1:3" ht="45" x14ac:dyDescent="0.25">
      <c r="A33" s="4" t="s">
        <v>135</v>
      </c>
      <c r="B33" s="1" t="str">
        <f>VLOOKUP(A33,Tabela6[#All], 2, FALSE)</f>
        <v>Paciente possui doença cardiovascular crônica</v>
      </c>
      <c r="C33" s="1" t="str">
        <f>VLOOKUP(A33,Tabela6[#All], 3, FALSE)</f>
        <v>1-Sim
2-Não
9-Ignorado</v>
      </c>
    </row>
    <row r="34" spans="1:3" ht="45" x14ac:dyDescent="0.25">
      <c r="A34" s="4" t="s">
        <v>137</v>
      </c>
      <c r="B34" s="1" t="str">
        <f>VLOOKUP(A34,Tabela6[#All], 2, FALSE)</f>
        <v>Paciente possui doença hematológica crônica</v>
      </c>
      <c r="C34" s="1" t="str">
        <f>VLOOKUP(A34,Tabela6[#All], 3, FALSE)</f>
        <v>1-Sim
2-Não
9-Ignorado</v>
      </c>
    </row>
    <row r="35" spans="1:3" ht="45" x14ac:dyDescent="0.25">
      <c r="A35" s="4" t="s">
        <v>139</v>
      </c>
      <c r="B35" s="1" t="str">
        <f>VLOOKUP(A35,Tabela6[#All], 2, FALSE)</f>
        <v>Paciente possui síndrome de down</v>
      </c>
      <c r="C35" s="1" t="str">
        <f>VLOOKUP(A35,Tabela6[#All], 3, FALSE)</f>
        <v>1-Sim
2-Não
9-Ignorado</v>
      </c>
    </row>
    <row r="36" spans="1:3" ht="45" x14ac:dyDescent="0.25">
      <c r="A36" s="4" t="s">
        <v>141</v>
      </c>
      <c r="B36" s="1" t="str">
        <f>VLOOKUP(A36,Tabela6[#All], 2, FALSE)</f>
        <v>Paciente possui doença hepática crônica</v>
      </c>
      <c r="C36" s="1" t="str">
        <f>VLOOKUP(A36,Tabela6[#All], 3, FALSE)</f>
        <v>1-Sim
2-Não
9-Ignorado</v>
      </c>
    </row>
    <row r="37" spans="1:3" ht="45" x14ac:dyDescent="0.25">
      <c r="A37" s="4" t="s">
        <v>143</v>
      </c>
      <c r="B37" s="1" t="str">
        <f>VLOOKUP(A37,Tabela6[#All], 2, FALSE)</f>
        <v>Paciente possui asma</v>
      </c>
      <c r="C37" s="1" t="str">
        <f>VLOOKUP(A37,Tabela6[#All], 3, FALSE)</f>
        <v>1-Sim
2-Não
9-Ignorado</v>
      </c>
    </row>
    <row r="38" spans="1:3" ht="45" x14ac:dyDescent="0.25">
      <c r="A38" s="4" t="s">
        <v>145</v>
      </c>
      <c r="B38" s="1" t="str">
        <f>VLOOKUP(A38,Tabela6[#All], 2, FALSE)</f>
        <v>Paciente possui diabetes mellitus</v>
      </c>
      <c r="C38" s="1" t="str">
        <f>VLOOKUP(A38,Tabela6[#All], 3, FALSE)</f>
        <v>1-Sim
2-Não
9-Ignorado</v>
      </c>
    </row>
    <row r="39" spans="1:3" ht="45" x14ac:dyDescent="0.25">
      <c r="A39" s="4" t="s">
        <v>147</v>
      </c>
      <c r="B39" s="1" t="str">
        <f>VLOOKUP(A39,Tabela6[#All], 2, FALSE)</f>
        <v>Paciente possui doença neurológica</v>
      </c>
      <c r="C39" s="1" t="str">
        <f>VLOOKUP(A39,Tabela6[#All], 3, FALSE)</f>
        <v>1-Sim
2-Não
9-Ignorado</v>
      </c>
    </row>
    <row r="40" spans="1:3" ht="45" x14ac:dyDescent="0.25">
      <c r="A40" s="4" t="s">
        <v>149</v>
      </c>
      <c r="B40" s="1" t="str">
        <f>VLOOKUP(A40,Tabela6[#All], 2, FALSE)</f>
        <v>Paciente possui pneumopatia crônica</v>
      </c>
      <c r="C40" s="1" t="str">
        <f>VLOOKUP(A40,Tabela6[#All], 3, FALSE)</f>
        <v>1-Sim
2-Não
9-Ignorado</v>
      </c>
    </row>
    <row r="41" spans="1:3" ht="45" x14ac:dyDescent="0.25">
      <c r="A41" s="4" t="s">
        <v>151</v>
      </c>
      <c r="B41" s="1" t="str">
        <f>VLOOKUP(A41,Tabela6[#All], 2, FALSE)</f>
        <v>Paciente possui imunodeficiência ou imunodpressão</v>
      </c>
      <c r="C41" s="1" t="str">
        <f>VLOOKUP(A41,Tabela6[#All], 3, FALSE)</f>
        <v>1-Sim
2-Não
9-Ignorado</v>
      </c>
    </row>
    <row r="42" spans="1:3" ht="45" x14ac:dyDescent="0.25">
      <c r="A42" s="4" t="s">
        <v>153</v>
      </c>
      <c r="B42" s="1" t="str">
        <f>VLOOKUP(A42,Tabela6[#All], 2, FALSE)</f>
        <v>Paciente possui doença renal crônica</v>
      </c>
      <c r="C42" s="1" t="str">
        <f>VLOOKUP(A42,Tabela6[#All], 3, FALSE)</f>
        <v>1-Sim
2-Não
9-Ignorado</v>
      </c>
    </row>
    <row r="43" spans="1:3" ht="45" x14ac:dyDescent="0.25">
      <c r="A43" s="4" t="s">
        <v>155</v>
      </c>
      <c r="B43" s="1" t="str">
        <f>VLOOKUP(A43,Tabela6[#All], 2, FALSE)</f>
        <v>Paciente possui obesidade</v>
      </c>
      <c r="C43" s="1" t="str">
        <f>VLOOKUP(A43,Tabela6[#All], 3, FALSE)</f>
        <v>1-Sim
2-Não
9-Ignorado</v>
      </c>
    </row>
    <row r="44" spans="1:3" ht="45" x14ac:dyDescent="0.25">
      <c r="A44" s="4" t="s">
        <v>160</v>
      </c>
      <c r="B44" s="1" t="str">
        <f>VLOOKUP(A44,Tabela6[#All], 2, FALSE)</f>
        <v>Paciente possui outro fator de risco</v>
      </c>
      <c r="C44" s="1" t="str">
        <f>VLOOKUP(A44,Tabela6[#All], 3, FALSE)</f>
        <v>1-Sim
2-Não
9-Ignorado</v>
      </c>
    </row>
    <row r="45" spans="1:3" x14ac:dyDescent="0.25">
      <c r="A45" s="4" t="s">
        <v>162</v>
      </c>
      <c r="B45" s="1" t="str">
        <f>VLOOKUP(A45,Tabela6[#All], 2, FALSE)</f>
        <v>Lista outros fatores de risco do paciente</v>
      </c>
      <c r="C45" s="1" t="str">
        <f>VLOOKUP(A45,Tabela6[#All], 3, FALSE)</f>
        <v/>
      </c>
    </row>
    <row r="46" spans="1:3" ht="45" x14ac:dyDescent="0.25">
      <c r="A46" s="4" t="s">
        <v>194</v>
      </c>
      <c r="B46" s="1" t="str">
        <f>VLOOKUP(A46,Tabela6[#All], 2, FALSE)</f>
        <v>Paciente foi vacinado contra a gripe na última campanha</v>
      </c>
      <c r="C46" s="1" t="str">
        <f>VLOOKUP(A46,Tabela6[#All], 3, FALSE)</f>
        <v>1-Sim
2-Não
9-Ignorado</v>
      </c>
    </row>
    <row r="47" spans="1:3" ht="45" x14ac:dyDescent="0.25">
      <c r="A47" s="4" t="s">
        <v>199</v>
      </c>
      <c r="B47" s="1" t="str">
        <f>VLOOKUP(A47,Tabela6[#All], 2, FALSE)</f>
        <v>Se o paciente tiver menos que 6 meses de vida, a mãe recebeu vacina</v>
      </c>
      <c r="C47" s="1" t="str">
        <f>VLOOKUP(A47,Tabela6[#All], 3, FALSE)</f>
        <v>1-Sim
2-Não
9-Ignorado</v>
      </c>
    </row>
    <row r="48" spans="1:3" ht="45" x14ac:dyDescent="0.25">
      <c r="A48" s="4" t="s">
        <v>203</v>
      </c>
      <c r="B48" s="1" t="str">
        <f>VLOOKUP(A48,Tabela6[#All], 2, FALSE)</f>
        <v>Se o paciente tiver menos que 6 meses, a mãe amamenta a criança</v>
      </c>
      <c r="C48" s="1" t="str">
        <f>VLOOKUP(A48,Tabela6[#All], 3, FALSE)</f>
        <v>1-Sim
2-Não
9-Ignorado</v>
      </c>
    </row>
    <row r="49" spans="1:3" ht="30" x14ac:dyDescent="0.25">
      <c r="A49" s="4" t="s">
        <v>205</v>
      </c>
      <c r="B49" s="1" t="str">
        <f>VLOOKUP(A49,Tabela6[#All], 2, FALSE)</f>
        <v>Se o paciente tiver entre 6 meses e 8 anos, data da dose única para crianças vacinadas em campanhas de anos anteriores</v>
      </c>
      <c r="C49" s="1" t="str">
        <f>VLOOKUP(A49,Tabela6[#All], 3, FALSE)</f>
        <v/>
      </c>
    </row>
    <row r="50" spans="1:3" ht="30" x14ac:dyDescent="0.25">
      <c r="A50" s="4" t="s">
        <v>207</v>
      </c>
      <c r="B50" s="1" t="str">
        <f>VLOOKUP(A50,Tabela6[#All], 2, FALSE)</f>
        <v>Se o paciente tiver entre 6 meses e 8 anos, data da 1a dose para crianças vacinadas pela primeira vez</v>
      </c>
      <c r="C50" s="1" t="str">
        <f>VLOOKUP(A50,Tabela6[#All], 3, FALSE)</f>
        <v/>
      </c>
    </row>
    <row r="51" spans="1:3" ht="30" x14ac:dyDescent="0.25">
      <c r="A51" s="4" t="s">
        <v>209</v>
      </c>
      <c r="B51" s="1" t="str">
        <f>VLOOKUP(A51,Tabela6[#All], 2, FALSE)</f>
        <v>Se o paciente tiver entre 6 meses e 8 anos, data da 2a dose para crianças vacinadas pela primeira vez</v>
      </c>
      <c r="C51" s="1" t="str">
        <f>VLOOKUP(A51,Tabela6[#All], 3, FALSE)</f>
        <v/>
      </c>
    </row>
    <row r="52" spans="1:3" ht="45" x14ac:dyDescent="0.25">
      <c r="A52" s="4" t="s">
        <v>211</v>
      </c>
      <c r="B52" s="1" t="str">
        <f>VLOOKUP(A52,Tabela6[#All], 2, FALSE)</f>
        <v>Paciente usou antiviral para gripe</v>
      </c>
      <c r="C52" s="1" t="str">
        <f>VLOOKUP(A52,Tabela6[#All], 3, FALSE)</f>
        <v>1-Sim
2-Não
9-Ignorado</v>
      </c>
    </row>
    <row r="53" spans="1:3" ht="45" x14ac:dyDescent="0.25">
      <c r="A53" s="4" t="s">
        <v>213</v>
      </c>
      <c r="B53" s="1" t="str">
        <f>VLOOKUP(A53,Tabela6[#All], 2, FALSE)</f>
        <v>Qual antiviral</v>
      </c>
      <c r="C53" s="1" t="str">
        <f>VLOOKUP(A53,Tabela6[#All],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VLOOKUP(A54,Tabela6[#All], 2, FALSE)</f>
        <v>Paciente foi internado</v>
      </c>
      <c r="C54" s="1" t="str">
        <f>VLOOKUP(A54,Tabela6[#All], 3, FALSE)</f>
        <v>1-Sim
2-Não
9-Ignorado</v>
      </c>
    </row>
    <row r="55" spans="1:3" x14ac:dyDescent="0.25">
      <c r="A55" s="4" t="s">
        <v>234</v>
      </c>
      <c r="B55" s="1" t="str">
        <f>VLOOKUP(A55,Tabela6[#All], 2, FALSE)</f>
        <v>UF onde o paciente foi internado</v>
      </c>
    </row>
    <row r="56" spans="1:3" x14ac:dyDescent="0.25">
      <c r="A56" s="4" t="s">
        <v>414</v>
      </c>
      <c r="B56" s="1" t="str">
        <f>VLOOKUP(A56,Tabela6[#All],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VLOOKUP(A57,Tabela6[#All],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VLOOKUP(A58,Tabela6[#All], 2, FALSE)</f>
        <v>Paciente foi internado na UTI</v>
      </c>
      <c r="C58" s="1" t="str">
        <f>VLOOKUP(A58,Tabela6[#All], 3, FALSE)</f>
        <v>1-Sim
2-Não
9-Ignorado</v>
      </c>
    </row>
    <row r="59" spans="1:3" x14ac:dyDescent="0.25">
      <c r="A59" s="4" t="s">
        <v>244</v>
      </c>
      <c r="B59" s="1" t="str">
        <f>VLOOKUP(A59,Tabela6[#All], 2, FALSE)</f>
        <v>Data de entrada na UTI</v>
      </c>
      <c r="C59" s="1" t="str">
        <f>VLOOKUP(A59,Tabela6[#All], 3, FALSE)</f>
        <v/>
      </c>
    </row>
    <row r="60" spans="1:3" x14ac:dyDescent="0.25">
      <c r="A60" s="4" t="s">
        <v>246</v>
      </c>
      <c r="B60" s="1" t="str">
        <f>VLOOKUP(A60,Tabela6[#All], 2, FALSE)</f>
        <v>Data de saída da UTI</v>
      </c>
      <c r="C60" s="1" t="str">
        <f>VLOOKUP(A60,Tabela6[#All], 3, FALSE)</f>
        <v/>
      </c>
    </row>
    <row r="61" spans="1:3" ht="60" x14ac:dyDescent="0.25">
      <c r="A61" s="4" t="s">
        <v>248</v>
      </c>
      <c r="B61" s="1" t="str">
        <f>VLOOKUP(A61,Tabela6[#All], 2, FALSE)</f>
        <v>Paciente fez uso de suporte ventilatório</v>
      </c>
      <c r="C61" s="1" t="str">
        <f>VLOOKUP(A61,Tabela6[#All],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VLOOKUP(A62,Tabela6[#All], 2, FALSE)</f>
        <v>Resultado Raio-X de tórax</v>
      </c>
      <c r="C62" s="1" t="str">
        <f>VLOOKUP(A62,Tabela6[#All],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VLOOKUP(A63,Tabela6[#All], 2, FALSE)</f>
        <v>Foi realizado coleta de amostra na realização do teste diagnóstico</v>
      </c>
      <c r="C63" s="1" t="str">
        <f>VLOOKUP(A63,Tabela6[#All], 3, FALSE)</f>
        <v>1-Sim
2-Não
9-Ignorado</v>
      </c>
    </row>
    <row r="64" spans="1:3" ht="90" x14ac:dyDescent="0.25">
      <c r="A64" s="4" t="s">
        <v>270</v>
      </c>
      <c r="B64" s="1" t="str">
        <f>VLOOKUP(A64,Tabela6[#All], 2, FALSE)</f>
        <v>Tipo da amostra</v>
      </c>
      <c r="C64" s="1" t="str">
        <f>VLOOKUP(A64,Tabela6[#All],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VLOOKUP(A65,Tabela6[#All], 2, FALSE)</f>
        <v>Se for colhida amostra, resultado do teste RT-PCR ou outro método</v>
      </c>
      <c r="C65" s="1" t="str">
        <f>VLOOKUP(A65,Tabela6[#All],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VLOOKUP(A66,Tabela6[#All], 2, FALSE)</f>
        <v>Resultado do RT-PCR foi positivo para influenza</v>
      </c>
      <c r="C66" s="1" t="str">
        <f>VLOOKUP(A66,Tabela6[#All], 3, FALSE)</f>
        <v>1-Sim_x000D_
2-Não_x000D_
9-Ignorado</v>
      </c>
    </row>
    <row r="67" spans="1:3" ht="30" x14ac:dyDescent="0.25">
      <c r="A67" s="4" t="s">
        <v>320</v>
      </c>
      <c r="B67" s="1" t="str">
        <f>VLOOKUP(A67,Tabela6[#All], 2, FALSE)</f>
        <v>Resultado do diagnóstico do RT-PCR para o tipo de influenza</v>
      </c>
      <c r="C67" s="1" t="str">
        <f>VLOOKUP(A67,Tabela6[#All], 3, FALSE)</f>
        <v>1-Influenza A_x000D_
2-Influenza B</v>
      </c>
    </row>
    <row r="68" spans="1:3" ht="90" x14ac:dyDescent="0.25">
      <c r="A68" s="4" t="s">
        <v>323</v>
      </c>
      <c r="B68" s="1" t="str">
        <f>VLOOKUP(A68,Tabela6[#All], 2, FALSE)</f>
        <v>Subtipo para Influenza A</v>
      </c>
      <c r="C68" s="1" t="str">
        <f>VLOOKUP(A68,Tabela6[#All],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VLOOKUP(A69,Tabela6[#All], 2, FALSE)</f>
        <v>Linhagem da Influenza B</v>
      </c>
      <c r="C69" s="1" t="str">
        <f>VLOOKUP(A69,Tabela6[#All],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VLOOKUP(A70,Tabela6[#All], 2, FALSE)</f>
        <v>Resultado do RT-PCR foi positivo para outro vírus respiratório</v>
      </c>
      <c r="C70" s="1" t="str">
        <f>VLOOKUP(A70,Tabela6[#All], 3, FALSE)</f>
        <v>1-Sim
2-Não
9-Ignorado</v>
      </c>
    </row>
    <row r="71" spans="1:3" x14ac:dyDescent="0.25">
      <c r="A71" s="4" t="s">
        <v>339</v>
      </c>
      <c r="B71" s="1" t="str">
        <f>VLOOKUP(A71,Tabela6[#All], 2, FALSE)</f>
        <v>Resultado diagnóstico do RT-PCR para VSR</v>
      </c>
      <c r="C71" s="1" t="str">
        <f>VLOOKUP(A71,Tabela6[#All], 3, FALSE)</f>
        <v/>
      </c>
    </row>
    <row r="72" spans="1:3" x14ac:dyDescent="0.25">
      <c r="A72" s="4" t="s">
        <v>341</v>
      </c>
      <c r="B72" s="1" t="str">
        <f>VLOOKUP(A72,Tabela6[#All], 2, FALSE)</f>
        <v>Resultado diagnóstico do RT-PCR para Parainfluenza 1</v>
      </c>
      <c r="C72" s="1" t="str">
        <f>VLOOKUP(A72,Tabela6[#All], 3, FALSE)</f>
        <v/>
      </c>
    </row>
    <row r="73" spans="1:3" x14ac:dyDescent="0.25">
      <c r="A73" s="4" t="s">
        <v>343</v>
      </c>
      <c r="B73" s="1" t="str">
        <f>VLOOKUP(A73,Tabela6[#All], 2, FALSE)</f>
        <v>Resultado diagnóstico do RT-PCR para Parainfluenza 2</v>
      </c>
      <c r="C73" s="1" t="str">
        <f>VLOOKUP(A73,Tabela6[#All], 3, FALSE)</f>
        <v/>
      </c>
    </row>
    <row r="74" spans="1:3" x14ac:dyDescent="0.25">
      <c r="A74" s="4" t="s">
        <v>345</v>
      </c>
      <c r="B74" s="1" t="str">
        <f>VLOOKUP(A74,Tabela6[#All], 2, FALSE)</f>
        <v>Resultado diagnóstico do RT-PCR para Parainfluenza 3</v>
      </c>
      <c r="C74" s="1" t="str">
        <f>VLOOKUP(A74,Tabela6[#All], 3, FALSE)</f>
        <v/>
      </c>
    </row>
    <row r="75" spans="1:3" x14ac:dyDescent="0.25">
      <c r="A75" s="4" t="s">
        <v>347</v>
      </c>
      <c r="B75" s="1" t="str">
        <f>VLOOKUP(A75,Tabela6[#All], 2, FALSE)</f>
        <v>Resultado diagnóstico do RT-PCR para Parainfluenza 4</v>
      </c>
      <c r="C75" s="1" t="str">
        <f>VLOOKUP(A75,Tabela6[#All], 3, FALSE)</f>
        <v/>
      </c>
    </row>
    <row r="76" spans="1:3" x14ac:dyDescent="0.25">
      <c r="A76" s="4" t="s">
        <v>349</v>
      </c>
      <c r="B76" s="1" t="str">
        <f>VLOOKUP(A76,Tabela6[#All], 2, FALSE)</f>
        <v>Resultado diagnóstico do RT-PCR para Adenovírus</v>
      </c>
      <c r="C76" s="1" t="str">
        <f>VLOOKUP(A76,Tabela6[#All], 3, FALSE)</f>
        <v/>
      </c>
    </row>
    <row r="77" spans="1:3" x14ac:dyDescent="0.25">
      <c r="A77" s="4" t="s">
        <v>351</v>
      </c>
      <c r="B77" s="1" t="str">
        <f>VLOOKUP(A77,Tabela6[#All], 2, FALSE)</f>
        <v>Resultado diagnóstico do RT-PCR para Metapneumovírus</v>
      </c>
      <c r="C77" s="1" t="str">
        <f>VLOOKUP(A77,Tabela6[#All], 3, FALSE)</f>
        <v/>
      </c>
    </row>
    <row r="78" spans="1:3" x14ac:dyDescent="0.25">
      <c r="A78" s="4" t="s">
        <v>353</v>
      </c>
      <c r="B78" s="1" t="str">
        <f>VLOOKUP(A78,Tabela6[#All], 2, FALSE)</f>
        <v>Resultado diagnóstico do RT-PCR para Bocavírus</v>
      </c>
      <c r="C78" s="1" t="str">
        <f>VLOOKUP(A78,Tabela6[#All], 3, FALSE)</f>
        <v/>
      </c>
    </row>
    <row r="79" spans="1:3" x14ac:dyDescent="0.25">
      <c r="A79" s="4" t="s">
        <v>355</v>
      </c>
      <c r="B79" s="1" t="str">
        <f>VLOOKUP(A79,Tabela6[#All], 2, FALSE)</f>
        <v>Resultado diagnóstico do RT-PCR para Rinovírus</v>
      </c>
      <c r="C79" s="1" t="str">
        <f>VLOOKUP(A79,Tabela6[#All], 3, FALSE)</f>
        <v/>
      </c>
    </row>
    <row r="80" spans="1:3" x14ac:dyDescent="0.25">
      <c r="A80" s="4" t="s">
        <v>357</v>
      </c>
      <c r="B80" s="1" t="str">
        <f>VLOOKUP(A80,Tabela6[#All], 2, FALSE)</f>
        <v>Resultado diagnóstico do RT-PCR para outro vírus respiratório</v>
      </c>
      <c r="C80" s="1" t="str">
        <f>VLOOKUP(A80,Tabela6[#All], 3, FALSE)</f>
        <v/>
      </c>
    </row>
    <row r="81" spans="1:3" ht="75" x14ac:dyDescent="0.25">
      <c r="A81" s="4" t="s">
        <v>385</v>
      </c>
      <c r="B81" s="1" t="str">
        <f>VLOOKUP(A81,Tabela6[#All], 2, FALSE)</f>
        <v>Diagnóstico final do caso</v>
      </c>
      <c r="C81" s="1" t="str">
        <f>VLOOKUP(A81,Tabela6[#All],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VLOOKUP(A82,Tabela6[#All], 2, FALSE)</f>
        <v>Critério de confirmação</v>
      </c>
      <c r="C82" s="1" t="str">
        <f>VLOOKUP(A82,Tabela6[#All],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VLOOKUP(A83,Tabela6[#All], 2, FALSE)</f>
        <v>Evolução do caso</v>
      </c>
      <c r="C83" s="1" t="str">
        <f>VLOOKUP(A83,Tabela6[#All],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VLOOKUP(A84,Tabela6[#All], 2, FALSE)</f>
        <v>Histórico de viagem do paciente</v>
      </c>
      <c r="C84" s="1" t="str">
        <f>VLOOKUP(A84,Tabela6[#All], 3, FALSE)</f>
        <v>1-Sim
2-Não
9-Ignorado</v>
      </c>
    </row>
    <row r="85" spans="1:3" x14ac:dyDescent="0.25">
      <c r="A85" s="4" t="s">
        <v>417</v>
      </c>
      <c r="B85" s="1" t="str">
        <f>VLOOKUP(A85,Tabela6[#All], 2, FALSE)</f>
        <v>País de viagem do paciente</v>
      </c>
    </row>
    <row r="86" spans="1:3" x14ac:dyDescent="0.25">
      <c r="A86" s="4" t="s">
        <v>418</v>
      </c>
      <c r="B86" s="1" t="str">
        <f>VLOOKUP(A86,Tabela6[#All], 2, FALSE)</f>
        <v>Resultado diagnóstico do RT-PCR para SARS2</v>
      </c>
    </row>
    <row r="87" spans="1:3" x14ac:dyDescent="0.25">
      <c r="A87" s="4" t="s">
        <v>101</v>
      </c>
      <c r="B87" s="1" t="str">
        <f>VLOOKUP(A87,Tabela6[#All], 2, FALSE)</f>
        <v>Caso contato com outro animal, o mesmo deve ser especificado</v>
      </c>
      <c r="C87" s="1" t="str">
        <f>VLOOKUP(A87,Tabela6[#All], 3, FALSE)</f>
        <v/>
      </c>
    </row>
    <row r="88" spans="1:3" ht="45" x14ac:dyDescent="0.25">
      <c r="A88" s="4" t="s">
        <v>119</v>
      </c>
      <c r="B88" s="1" t="str">
        <f>VLOOKUP(A88,Tabela6[#All], 2, FALSE)</f>
        <v>Paciente apresentou dor abdominal</v>
      </c>
      <c r="C88" s="1" t="str">
        <f>VLOOKUP(A88,Tabela6[#All], 3, FALSE)</f>
        <v>1-Sim
2-Não
9-Ignorado</v>
      </c>
    </row>
    <row r="89" spans="1:3" ht="45" x14ac:dyDescent="0.25">
      <c r="A89" s="4" t="s">
        <v>121</v>
      </c>
      <c r="B89" s="1" t="str">
        <f>VLOOKUP(A89,Tabela6[#All], 2, FALSE)</f>
        <v>Paciente apresentou fadiga</v>
      </c>
      <c r="C89" s="1" t="str">
        <f>VLOOKUP(A89,Tabela6[#All], 3, FALSE)</f>
        <v>1-Sim
2-Não
9-Ignorado</v>
      </c>
    </row>
    <row r="90" spans="1:3" ht="45" x14ac:dyDescent="0.25">
      <c r="A90" s="4" t="s">
        <v>123</v>
      </c>
      <c r="B90" s="1" t="str">
        <f>VLOOKUP(A90,Tabela6[#All], 2, FALSE)</f>
        <v>Paciente apresentou perda do olfato</v>
      </c>
      <c r="C90" s="1" t="str">
        <f>VLOOKUP(A90,Tabela6[#All], 3, FALSE)</f>
        <v>1-Sim
2-Não
9-Ignorado</v>
      </c>
    </row>
    <row r="91" spans="1:3" ht="45" x14ac:dyDescent="0.25">
      <c r="A91" s="4" t="s">
        <v>125</v>
      </c>
      <c r="B91" s="1" t="str">
        <f>VLOOKUP(A91,Tabela6[#All], 2, FALSE)</f>
        <v>Paciente apresentou perda do paladar</v>
      </c>
      <c r="C91" s="1" t="str">
        <f>VLOOKUP(A91,Tabela6[#All], 3, FALSE)</f>
        <v>1-Sim
2-Não
9-Ignorado</v>
      </c>
    </row>
    <row r="92" spans="1:3" ht="105" x14ac:dyDescent="0.25">
      <c r="A92" s="4" t="s">
        <v>259</v>
      </c>
      <c r="B92" s="1" t="str">
        <f>VLOOKUP(A92,Tabela6[#All], 2, FALSE)</f>
        <v>Resultado da tomografia</v>
      </c>
      <c r="C92" s="1" t="str">
        <f>VLOOKUP(A92,Tabela6[#All],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VLOOKUP(A93,Tabela6[#All], 2, FALSE)</f>
        <v>Tipo de teste antigênico</v>
      </c>
      <c r="C93" s="1" t="str">
        <f>VLOOKUP(A93,Tabela6[#All],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VLOOKUP(A94,Tabela6[#All], 2, FALSE)</f>
        <v>Resultado do teste antigênico</v>
      </c>
      <c r="C94" s="1" t="str">
        <f>VLOOKUP(A94,Tabela6[#All],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VLOOKUP(A95,Tabela6[#All], 2, FALSE)</f>
        <v>Resultado do teste foi positivo Influenza</v>
      </c>
      <c r="C95" s="1" t="str">
        <f>VLOOKUP(A95,Tabela6[#All], 3, FALSE)</f>
        <v>1-Sim_x000D_
2-Não_x000D_
9-Ignorado</v>
      </c>
    </row>
    <row r="96" spans="1:3" ht="30" x14ac:dyDescent="0.25">
      <c r="A96" s="4" t="s">
        <v>292</v>
      </c>
      <c r="B96" s="1" t="str">
        <f>VLOOKUP(A96,Tabela6[#All], 2, FALSE)</f>
        <v>Se influenza, tipo</v>
      </c>
      <c r="C96" s="1" t="str">
        <f>VLOOKUP(A96,Tabela6[#All], 3, FALSE)</f>
        <v>1-Influenza A
2-Influenza B</v>
      </c>
    </row>
    <row r="97" spans="1:3" ht="45" x14ac:dyDescent="0.25">
      <c r="A97" s="4" t="s">
        <v>295</v>
      </c>
      <c r="B97" s="1" t="str">
        <f>VLOOKUP(A97,Tabela6[#All], 2, FALSE)</f>
        <v>Resultado do teste positivo para outro vírus</v>
      </c>
      <c r="C97" s="1" t="str">
        <f>VLOOKUP(A97,Tabela6[#All], 3, FALSE)</f>
        <v>1-Sim_x000D_
2-Não_x000D_
9-Ignorado</v>
      </c>
    </row>
    <row r="98" spans="1:3" x14ac:dyDescent="0.25">
      <c r="A98" s="4" t="s">
        <v>297</v>
      </c>
      <c r="B98" s="1" t="str">
        <f>VLOOKUP(A98,Tabela6[#All], 2, FALSE)</f>
        <v>Resultado do teste para SARS-CoV-2</v>
      </c>
      <c r="C98" s="1" t="str">
        <f>VLOOKUP(A98,Tabela6[#All], 3, FALSE)</f>
        <v/>
      </c>
    </row>
    <row r="99" spans="1:3" x14ac:dyDescent="0.25">
      <c r="A99" s="4" t="s">
        <v>299</v>
      </c>
      <c r="B99" s="1" t="str">
        <f>VLOOKUP(A99,Tabela6[#All], 2, FALSE)</f>
        <v>Resultado do teste para VSR</v>
      </c>
      <c r="C99" s="1" t="str">
        <f>VLOOKUP(A99,Tabela6[#All], 3, FALSE)</f>
        <v/>
      </c>
    </row>
    <row r="100" spans="1:3" x14ac:dyDescent="0.25">
      <c r="A100" s="4" t="s">
        <v>301</v>
      </c>
      <c r="B100" s="1" t="str">
        <f>VLOOKUP(A100,Tabela6[#All], 2, FALSE)</f>
        <v>Resultado do teste para Parainfluenza 1</v>
      </c>
      <c r="C100" s="1" t="str">
        <f>VLOOKUP(A100,Tabela6[#All], 3, FALSE)</f>
        <v/>
      </c>
    </row>
    <row r="101" spans="1:3" x14ac:dyDescent="0.25">
      <c r="A101" s="4" t="s">
        <v>303</v>
      </c>
      <c r="B101" s="1" t="str">
        <f>VLOOKUP(A101,Tabela6[#All], 2, FALSE)</f>
        <v>Resultado do teste para Parainfluenza 2</v>
      </c>
      <c r="C101" s="1" t="str">
        <f>VLOOKUP(A101,Tabela6[#All], 3, FALSE)</f>
        <v/>
      </c>
    </row>
    <row r="102" spans="1:3" x14ac:dyDescent="0.25">
      <c r="A102" s="4" t="s">
        <v>305</v>
      </c>
      <c r="B102" s="1" t="str">
        <f>VLOOKUP(A102,Tabela6[#All], 2, FALSE)</f>
        <v>Resultado do teste para Parainfluenza 3</v>
      </c>
      <c r="C102" s="1" t="str">
        <f>VLOOKUP(A102,Tabela6[#All], 3, FALSE)</f>
        <v/>
      </c>
    </row>
    <row r="103" spans="1:3" x14ac:dyDescent="0.25">
      <c r="A103" s="4" t="s">
        <v>307</v>
      </c>
      <c r="B103" s="1" t="str">
        <f>VLOOKUP(A103,Tabela6[#All], 2, FALSE)</f>
        <v>Resultado do teste para Adenovírus</v>
      </c>
      <c r="C103" s="1" t="str">
        <f>VLOOKUP(A103,Tabela6[#All], 3, FALSE)</f>
        <v/>
      </c>
    </row>
    <row r="104" spans="1:3" x14ac:dyDescent="0.25">
      <c r="A104" s="4" t="s">
        <v>309</v>
      </c>
      <c r="B104" s="1" t="str">
        <f>VLOOKUP(A104,Tabela6[#All], 2, FALSE)</f>
        <v>Resultado do teste para outro vírus respiratório</v>
      </c>
      <c r="C104" s="1" t="str">
        <f>VLOOKUP(A104,Tabela6[#All], 3, FALSE)</f>
        <v/>
      </c>
    </row>
    <row r="105" spans="1:3" x14ac:dyDescent="0.25">
      <c r="A105" s="4" t="s">
        <v>311</v>
      </c>
      <c r="B105" s="1" t="str">
        <f>VLOOKUP(A105,Tabela6[#All], 2, FALSE)</f>
        <v>Nome do outro vírus identificado pelo teste</v>
      </c>
      <c r="C105" s="1" t="str">
        <f>VLOOKUP(A105,Tabela6[#All], 3, FALSE)</f>
        <v/>
      </c>
    </row>
    <row r="106" spans="1:3" ht="45" x14ac:dyDescent="0.25">
      <c r="A106" s="4" t="s">
        <v>363</v>
      </c>
      <c r="B106" s="1" t="str">
        <f>VLOOKUP(A106,Tabela6[#All], 2, FALSE)</f>
        <v>Tipo de amostra sorológica coletada</v>
      </c>
      <c r="C106" s="1" t="str">
        <f>VLOOKUP(A106,Tabela6[#All],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VLOOKUP(A107,Tabela6[#All], 2, FALSE)</f>
        <v>Tipo do teste sorológico para SARS-CoV-2</v>
      </c>
      <c r="C107" s="1" t="str">
        <f>VLOOKUP(A107,Tabela6[#All],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VLOOKUP(A108,Tabela6[#All], 2, FALSE)</f>
        <v>Resultado da Sorologia para SARS-CoV-2</v>
      </c>
      <c r="C108" s="1" t="str">
        <f>VLOOKUP(A108,Tabela6[#All], 3, FALSE)</f>
        <v>IgG (Imunoglobulina G)</v>
      </c>
    </row>
    <row r="109" spans="1:3" x14ac:dyDescent="0.25">
      <c r="A109" s="4" t="s">
        <v>379</v>
      </c>
      <c r="B109" s="1" t="str">
        <f>VLOOKUP(A109,Tabela6[#All], 2, FALSE)</f>
        <v>Resultado da Sorologia para SARS-CoV-2</v>
      </c>
      <c r="C109" s="1" t="str">
        <f>VLOOKUP(A109,Tabela6[#All], 3, FALSE)</f>
        <v>IgM (Imunoglobulina M)</v>
      </c>
    </row>
    <row r="110" spans="1:3" x14ac:dyDescent="0.25">
      <c r="A110" s="4" t="s">
        <v>381</v>
      </c>
      <c r="B110" s="1" t="str">
        <f>VLOOKUP(A110,Tabela6[#All], 2, FALSE)</f>
        <v>Resultado da Sorologia para SARS-CoV-2</v>
      </c>
      <c r="C110" s="1" t="str">
        <f>VLOOKUP(A110,Tabela6[#All], 3, FALSE)</f>
        <v>IgA (Imunoglobulina A)</v>
      </c>
    </row>
    <row r="111" spans="1:3" ht="45" x14ac:dyDescent="0.25">
      <c r="A111" s="4" t="s">
        <v>164</v>
      </c>
      <c r="B111" s="1" t="str">
        <f>VLOOKUP(A111,Tabela6[#All], 2, FALSE)</f>
        <v>Paciente recebeu a vacina da COVID-19</v>
      </c>
      <c r="C111" s="1" t="str">
        <f>VLOOKUP(A111,Tabela6[#All], 3, FALSE)</f>
        <v>1-Sim
2-Não
9-Ignorado</v>
      </c>
    </row>
    <row r="112" spans="1:3" x14ac:dyDescent="0.25">
      <c r="A112" s="4" t="s">
        <v>166</v>
      </c>
      <c r="B112" s="1" t="str">
        <f>VLOOKUP(A112,Tabela6[#All], 2, FALSE)</f>
        <v>Data que o paciente recebeu a 1a dose</v>
      </c>
      <c r="C112" s="1" t="str">
        <f>VLOOKUP(A112,Tabela6[#All], 3, FALSE)</f>
        <v/>
      </c>
    </row>
    <row r="113" spans="1:3" x14ac:dyDescent="0.25">
      <c r="A113" s="4" t="s">
        <v>168</v>
      </c>
      <c r="B113" s="1" t="str">
        <f>VLOOKUP(A113,Tabela6[#All], 2, FALSE)</f>
        <v>Data que o paciente recebeu a 2a dose</v>
      </c>
      <c r="C113" s="1" t="str">
        <f>VLOOKUP(A113,Tabela6[#All], 3, FALSE)</f>
        <v/>
      </c>
    </row>
    <row r="114" spans="1:3" x14ac:dyDescent="0.25">
      <c r="A114" s="4" t="s">
        <v>170</v>
      </c>
      <c r="B114" s="1" t="str">
        <f>VLOOKUP(A114,Tabela6[#All], 2, FALSE)</f>
        <v>Data que o paciente recebeu a dose de reforço</v>
      </c>
      <c r="C114" s="1" t="str">
        <f>VLOOKUP(A114,Tabela6[#All], 3, FALSE)</f>
        <v/>
      </c>
    </row>
    <row r="115" spans="1:3" x14ac:dyDescent="0.25">
      <c r="A115" s="4" t="s">
        <v>419</v>
      </c>
      <c r="B115" s="1" t="str">
        <f>VLOOKUP(A115,Tabela6[#All], 2, FALSE)</f>
        <v>Fabricante da vacina da 1a dose</v>
      </c>
      <c r="C115" s="1" t="str">
        <f>VLOOKUP(A115,Tabela6[#All], 3, FALSE)</f>
        <v>Esta com nome FAB_COV1 no dicionário</v>
      </c>
    </row>
    <row r="116" spans="1:3" x14ac:dyDescent="0.25">
      <c r="A116" s="4" t="s">
        <v>420</v>
      </c>
      <c r="B116" s="1" t="str">
        <f>VLOOKUP(A116,Tabela6[#All], 2, FALSE)</f>
        <v>Fabricante da vacina da 2a dose</v>
      </c>
      <c r="C116" s="1" t="str">
        <f>VLOOKUP(A116,Tabela6[#All], 3, FALSE)</f>
        <v>Esta com nome FAB_COV2 no dicionário</v>
      </c>
    </row>
    <row r="117" spans="1:3" x14ac:dyDescent="0.25">
      <c r="A117" s="4" t="s">
        <v>431</v>
      </c>
      <c r="B117" s="1" t="str">
        <f>VLOOKUP(A117,Tabela6[#All], 2, FALSE)</f>
        <v>Fabricante da vacina da dose de reforço</v>
      </c>
      <c r="C117" s="1" t="str">
        <f>VLOOKUP(A117,Tabela6[#All], 3, FALSE)</f>
        <v>Esta com nome FAB_COVRF no dicionário</v>
      </c>
    </row>
    <row r="118" spans="1:3" x14ac:dyDescent="0.25">
      <c r="A118" s="4" t="s">
        <v>182</v>
      </c>
      <c r="B118" s="1" t="str">
        <f>VLOOKUP(A118,Tabela6[#All], 2, FALSE)</f>
        <v>Lote da 1a dose da vacina</v>
      </c>
      <c r="C118" s="1" t="str">
        <f>VLOOKUP(A118,Tabela6[#All], 3, FALSE)</f>
        <v/>
      </c>
    </row>
    <row r="119" spans="1:3" x14ac:dyDescent="0.25">
      <c r="A119" s="4" t="s">
        <v>184</v>
      </c>
      <c r="B119" s="1" t="str">
        <f>VLOOKUP(A119,Tabela6[#All], 2, FALSE)</f>
        <v>Lote da 2a dose da vacina</v>
      </c>
      <c r="C119" s="1" t="str">
        <f>VLOOKUP(A119,Tabela6[#All], 3, FALSE)</f>
        <v/>
      </c>
    </row>
    <row r="120" spans="1:3" x14ac:dyDescent="0.25">
      <c r="A120" s="4" t="s">
        <v>186</v>
      </c>
      <c r="B120" s="1" t="str">
        <f>VLOOKUP(A120,Tabela6[#All], 2, FALSE)</f>
        <v>Lote da dose de reforço da vacina</v>
      </c>
      <c r="C120" s="1" t="str">
        <f>VLOOKUP(A120,Tabela6[#All], 3, FALSE)</f>
        <v/>
      </c>
    </row>
    <row r="121" spans="1:3" x14ac:dyDescent="0.25">
      <c r="A121" s="4" t="s">
        <v>172</v>
      </c>
      <c r="B121" s="1" t="str">
        <f>VLOOKUP(A121,Tabela6[#All], 2, FALSE)</f>
        <v>Data que o paciente recebeu a 2a dose de reforço</v>
      </c>
      <c r="C121" s="1" t="str">
        <f>VLOOKUP(A121,Tabela6[#All], 3, FALSE)</f>
        <v/>
      </c>
    </row>
    <row r="122" spans="1:3" x14ac:dyDescent="0.25">
      <c r="A122" s="4" t="s">
        <v>180</v>
      </c>
      <c r="B122" s="1" t="str">
        <f>VLOOKUP(A122,Tabela6[#All], 2, FALSE)</f>
        <v>Fabricante da vacina da 2a dose de reforço</v>
      </c>
      <c r="C122" s="1" t="str">
        <f>VLOOKUP(A122,Tabela6[#All], 3, FALSE)</f>
        <v/>
      </c>
    </row>
    <row r="123" spans="1:3" x14ac:dyDescent="0.25">
      <c r="A123" s="4" t="s">
        <v>188</v>
      </c>
      <c r="B123" s="1" t="str">
        <f>VLOOKUP(A123,Tabela6[#All], 2, FALSE)</f>
        <v>Lote da 2a dose de reforço da vacina</v>
      </c>
      <c r="C123" s="1" t="str">
        <f>VLOOKUP(A123,Tabela6[#All], 3, FALSE)</f>
        <v/>
      </c>
    </row>
    <row r="124" spans="1:3" ht="45" x14ac:dyDescent="0.25">
      <c r="A124" s="4" t="s">
        <v>221</v>
      </c>
      <c r="B124" s="1" t="str">
        <f>VLOOKUP(A124,Tabela6[#All], 2, FALSE)</f>
        <v>Paciente fez uso de antiviral para tratamento de COVID-19</v>
      </c>
      <c r="C124" s="1" t="str">
        <f>VLOOKUP(A124,Tabela6[#All], 3, FALSE)</f>
        <v>1-Sim
2-Não
9-Ignorado</v>
      </c>
    </row>
    <row r="125" spans="1:3" ht="60" x14ac:dyDescent="0.25">
      <c r="A125" s="4" t="s">
        <v>223</v>
      </c>
      <c r="B125" s="1" t="str">
        <f>VLOOKUP(A125,Tabela6[#All], 2, FALSE)</f>
        <v>Se TRAT_COV == 1, qual antiviral</v>
      </c>
      <c r="C125" s="1" t="str">
        <f>VLOOKUP(A125,Tabela6[#All], 3,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a 1 0 O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a 1 0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d D l n i x N K A e g E A A I 4 C A A A T A B w A R m 9 y b X V s Y X M v U 2 V j d G l v b j E u b S C i G A A o o B Q A A A A A A A A A A A A A A A A A A A A A A A A A A A C t k M 9 u 2 z A M x u 8 B 8 g 6 E e 3 E A K 4 h l + Y 9 a + J A l 6 Y 5 b l 9 y W o a A t u t P g S I G l F O 2 K P s 0 O f Z C + 2 J Q G x T B g u Y 0 H U v q R I D 9 8 j l q v r Y H 1 q a Z X 4 9 F 4 5 L 7 j Q A o u o k / D H R r 9 E 1 9 f X n 9 Z U N a B w m N m 8 H m w P 8 h b W H + Z f 4 S Y z 3 g a Y C i Q l a h E l c l O V o U o i 6 L p c o G 5 K h r k K W 8 o g h p 6 8 u M R h L i 2 x l M A C 3 c / X d r 2 s C P j 4 2 v d 0 3 R x 7 B j v 4 m h 1 u X 2 / x W B u s N e O Q B E s 3 4 T E a z y E z 4 c B n e 4 n W 9 k i z 0 p Z s l y W D R O 5 k k z y T D J e F R w F d W 0 l 5 e 3 q Y W 8 H z 7 B R A q s S W V 5 g m J 2 V G a u w S F k n u l I U m c p I i O 3 / N 6 C a t u 4 + m i R f l 9 T r n f Y 0 1 F E S J b C w / W F n X J 0 n s D K t V d r c 1 U U + m 6 U J 3 B y s p 7 V / 7 K n + 8 5 w G 0 7 5 N k p O R F 9 F G 7 y 3 M + 7 A u 6 D u a v M E m D G 0 G N K 6 z w + 6 0 f v O 4 J x e / 2 Z 4 8 P U U n m I b r P j T A 0 4 N / T u C d 8 z M 8 O 8 P F G Z 7 / x Z 8 n 4 5 E 2 / 5 Z 9 9 R t Q S w E C L Q A U A A I A C A B r X Q 5 Z L d 7 R F q Q A A A D 2 A A A A E g A A A A A A A A A A A A A A A A A A A A A A Q 2 9 u Z m l n L 1 B h Y 2 t h Z 2 U u e G 1 s U E s B A i 0 A F A A C A A g A a 1 0 O W Q / K 6 a u k A A A A 6 Q A A A B M A A A A A A A A A A A A A A A A A 8 A A A A F t D b 2 5 0 Z W 5 0 X 1 R 5 c G V z X S 5 4 b W x Q S w E C L Q A U A A I A C A B r X Q 5 Z 4 s T S g H o B A A C O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g A A A A A A A B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M T l i M z U t O T Q y O S 0 0 M z A x L W J k Y z g t O D M 0 Z D g y Z G U x N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N D o 0 M j o x O C 4 z N D M 0 N z c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S w w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I s M X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z L D J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C w z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x L D B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i w x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M s M n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0 L D N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d 2 w 0 H x M Y S p t v T a + k 7 G b K A A A A A A I A A A A A A B B m A A A A A Q A A I A A A A L f j W 0 t N o n 5 T z 5 i y M t c P 3 5 Z P M e w l B b n G h X v l o X n Z x J i l A A A A A A 6 A A A A A A g A A I A A A A A K C s p l h 0 n I t l l B y N i C q l b r V x S v M / P Z I H / O K 3 m c O U i k 0 U A A A A E v B Y C t F Z c 7 5 + K G B n A Z F N x M e W I g y f A P F H z 4 M i a k K 7 w H E H e Y J n z G o Y r H 8 V M L M Z L w 8 A I i Y M a X C L U f t / w 1 o L k 0 u o f j T G a F 3 m I i A p d j C N j s N x D v c Q A A A A I Y A / C a 1 7 D D b p a F m y 3 4 e k v x j Y C D o i k e F j L N G H z X j M u I c U q / R 0 U v i p O S K V n u w X M 8 v / y z 2 W p x F r T 1 l P t g N T w j y U Z A = < / D a t a M a s h u p > 
</file>

<file path=customXml/itemProps1.xml><?xml version="1.0" encoding="utf-8"?>
<ds:datastoreItem xmlns:ds="http://schemas.openxmlformats.org/officeDocument/2006/customXml" ds:itemID="{9E6215FA-CCAC-48DF-A0D7-F424EB3A3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Dicionário de dados</vt:lpstr>
      <vt:lpstr>Colunas 2021</vt:lpstr>
      <vt:lpstr>Colunas 2022</vt:lpstr>
      <vt:lpstr>Colunas 2023</vt:lpstr>
      <vt:lpstr>Colunas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PINHEIRO DE SOUZA</dc:creator>
  <cp:lastModifiedBy>LEONARDO PINHEIRO DE SOUZA</cp:lastModifiedBy>
  <dcterms:created xsi:type="dcterms:W3CDTF">2024-08-14T14:41:28Z</dcterms:created>
  <dcterms:modified xsi:type="dcterms:W3CDTF">2024-08-17T23:54:20Z</dcterms:modified>
</cp:coreProperties>
</file>