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ANDRIAMIALISOA FITIA\Downloads\"/>
    </mc:Choice>
  </mc:AlternateContent>
  <xr:revisionPtr revIDLastSave="0" documentId="13_ncr:1_{D2852417-1C64-4B96-AECE-41E862F40550}" xr6:coauthVersionLast="40" xr6:coauthVersionMax="40" xr10:uidLastSave="{00000000-0000-0000-0000-000000000000}"/>
  <bookViews>
    <workbookView xWindow="0" yWindow="0" windowWidth="20490" windowHeight="7545" activeTab="1" xr2:uid="{00000000-000D-0000-FFFF-FFFF00000000}"/>
  </bookViews>
  <sheets>
    <sheet name="Données" sheetId="1" r:id="rId1"/>
    <sheet name="Régression ensemble de la popul" sheetId="5" r:id="rId2"/>
    <sheet name="régression échantillon 1" sheetId="7" r:id="rId3"/>
    <sheet name="regression échantillon 2" sheetId="2" r:id="rId4"/>
    <sheet name="synthèse des differents echant," sheetId="8" r:id="rId5"/>
  </sheets>
  <definedNames>
    <definedName name="données">Données!$A$1</definedName>
  </definedNames>
  <calcPr calcId="181029"/>
</workbook>
</file>

<file path=xl/calcChain.xml><?xml version="1.0" encoding="utf-8"?>
<calcChain xmlns="http://schemas.openxmlformats.org/spreadsheetml/2006/main">
  <c r="M23" i="2" l="1"/>
  <c r="B15" i="7" l="1"/>
  <c r="A15" i="7"/>
  <c r="M24" i="2" l="1"/>
  <c r="M25" i="7"/>
  <c r="M27" i="7" s="1"/>
  <c r="M23" i="7"/>
  <c r="M22" i="7"/>
  <c r="M26" i="2" l="1"/>
  <c r="C23" i="8" l="1"/>
  <c r="B23" i="8"/>
  <c r="C22" i="8"/>
  <c r="B22" i="8"/>
  <c r="B17" i="1"/>
  <c r="C17" i="1"/>
  <c r="D17" i="1"/>
  <c r="E17" i="1"/>
  <c r="F17" i="1"/>
  <c r="G17" i="1"/>
  <c r="H17" i="1"/>
  <c r="I17" i="1"/>
  <c r="J17" i="1"/>
  <c r="K17" i="1"/>
  <c r="B21" i="1"/>
  <c r="C21" i="1"/>
  <c r="D21" i="1"/>
  <c r="E21" i="1"/>
  <c r="F21" i="1"/>
  <c r="G21" i="1"/>
  <c r="H21" i="1"/>
  <c r="I21" i="1"/>
  <c r="J21" i="1"/>
  <c r="K21" i="1"/>
  <c r="C5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utilbase</author>
  </authors>
  <commentList>
    <comment ref="C22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pas très éloigné de la vraie valeur : 0,6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<sst xmlns="http://schemas.openxmlformats.org/spreadsheetml/2006/main" count="141" uniqueCount="77">
  <si>
    <t>Données de l'ensemble de la population</t>
  </si>
  <si>
    <t>Modèle de Consommation</t>
  </si>
  <si>
    <t>Variable exogène : Y=revenu</t>
  </si>
  <si>
    <t>Variable endogène : C=consommation</t>
  </si>
  <si>
    <t>Y</t>
  </si>
  <si>
    <t>C</t>
  </si>
  <si>
    <t>total</t>
  </si>
  <si>
    <t xml:space="preserve">Premier échantillon </t>
  </si>
  <si>
    <t xml:space="preserve">Second échantillon </t>
  </si>
  <si>
    <t>Premier échantillon</t>
  </si>
  <si>
    <t>Second échantillon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</si>
  <si>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</si>
  <si>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</si>
  <si>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</si>
  <si>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</si>
  <si>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</si>
  <si>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</si>
  <si>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</si>
  <si>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</si>
  <si>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</si>
  <si>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</si>
  <si>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</si>
  <si>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</si>
  <si>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</si>
  <si>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</si>
  <si>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</si>
  <si>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</si>
  <si>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</si>
  <si>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</si>
  <si>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</si>
  <si>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</si>
  <si>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</si>
  <si>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95.0%</t>
  </si>
  <si>
    <t>Limite supérieure pour seuil de confiance =  95.0%</t>
  </si>
  <si>
    <t>Variable X 1</t>
  </si>
  <si>
    <t>ANALYSE DES RÉSIDUS</t>
  </si>
  <si>
    <t>Observation</t>
  </si>
  <si>
    <t>Prévisions pour Y</t>
  </si>
  <si>
    <t>ENSEMBLE DE LA POPULATION</t>
  </si>
  <si>
    <t>Limite inférieure pour seuil de confiance =  90.0%</t>
  </si>
  <si>
    <t>Limite supérieure pour seuil de confiance =  90.0%</t>
  </si>
  <si>
    <t>PREMIER ECHANTILLON</t>
  </si>
  <si>
    <t>Limite inférieure pour seuil de confiance =  95,0%</t>
  </si>
  <si>
    <t>Limite supérieure pour seuil de confiance =  95,0%</t>
  </si>
  <si>
    <t>béta 1 chapeau</t>
  </si>
  <si>
    <t>béta 2 chapeau</t>
  </si>
  <si>
    <t>moyennes</t>
  </si>
  <si>
    <t xml:space="preserve"> 1 echantillon ne retenant, dans chaque tranche de revenu,  que les individus consommant le PLUS</t>
  </si>
  <si>
    <t xml:space="preserve"> 1 echantillon ne retenant, dans chaque tranche de revenu,  que les individus consommant le MOINS</t>
  </si>
  <si>
    <t>écart-type</t>
  </si>
  <si>
    <t>Échantillon volontairement biaisé : individus qui consomment le PLUS</t>
  </si>
  <si>
    <t xml:space="preserve">Échantillon volontairement biaisé : individus qui consomment le MOINS </t>
  </si>
  <si>
    <t>Droite de régression du comportement moyen de l'ensemble de la population</t>
  </si>
  <si>
    <t>Régression échantillon 1</t>
  </si>
  <si>
    <t>Régression échantillon 2</t>
  </si>
  <si>
    <t>synthèse des differents échantillons aléatoires d'un des groupes de TD</t>
  </si>
  <si>
    <t>Parmi ces échantillons aléatoires , 2 sont volontairement biaisés</t>
  </si>
  <si>
    <t>C=endogène</t>
  </si>
  <si>
    <t>Préalable</t>
  </si>
  <si>
    <t>Mettre les données de la population sous forme de 2 colonnes</t>
  </si>
  <si>
    <t>La flèche noire représente l'ALÉA pour l'individu  qui a un revenu de 180 et qui consomme 140 (aléa positif car consomme plus que la moyenne de sa tranche de revenu)</t>
  </si>
  <si>
    <t>La flèche bleue représente l'ALÉA pour l'individu  qui a un revenu de 140 et qui consomme 80 (aléa négatif car consomme moins que la moyenne de sa tranche de revenu)</t>
  </si>
  <si>
    <t>Revenu</t>
  </si>
  <si>
    <t>Consommation</t>
  </si>
  <si>
    <t>R</t>
  </si>
  <si>
    <t>E(C/R)</t>
  </si>
  <si>
    <t>R=exogène</t>
  </si>
  <si>
    <t>Rev</t>
  </si>
  <si>
    <t>E(C/Rev)</t>
  </si>
  <si>
    <t>Cons</t>
  </si>
  <si>
    <t>Béta2 chapeau</t>
  </si>
  <si>
    <t>Calcul "à la main"</t>
  </si>
  <si>
    <t>Covariance (Rev Cons)</t>
  </si>
  <si>
    <t>Variance (Rev)</t>
  </si>
  <si>
    <t>Partie A</t>
  </si>
  <si>
    <t>Partie B</t>
  </si>
  <si>
    <t>Béta1 chapeau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</si>
</sst>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7"/>
      <name val="Arial"/>
      <family val="2"/>
    </font>
    <font>
      <b/>
      <sz val="16"/>
      <name val="Arial"/>
      <family val="2"/>
    </font>
    <font>
      <sz val="10"/>
      <color rgb="FF00B050"/>
      <name val="Arial"/>
      <family val="2"/>
    </font>
    <font>
      <sz val="10"/>
      <color theme="7" tint="0.3999755851924192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5" tint="0.39997558519241921"/>
      <name val="Arial"/>
      <family val="2"/>
    </font>
    <font>
      <b/>
      <sz val="10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b/>
      <sz val="10"/>
      <color rgb="FF00B050"/>
      <name val="Arial"/>
      <family val="2"/>
    </font>
    <font>
      <b/>
      <sz val="16"/>
      <color rgb="FF00B050"/>
      <name val="Arial"/>
      <family val="2"/>
    </font>
    <font>
      <b/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0" xfId="0" applyFont="1"/>
    <xf numFmtId="2" fontId="0" fillId="0" borderId="0" xfId="0" applyNumberFormat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Continuous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10" fillId="0" borderId="14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5" fillId="0" borderId="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/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Border="1" applyAlignment="1"/>
    <xf numFmtId="0" fontId="12" fillId="0" borderId="4" xfId="0" applyFont="1" applyFill="1" applyBorder="1" applyAlignment="1"/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Fill="1" applyBorder="1" applyAlignment="1"/>
    <xf numFmtId="0" fontId="16" fillId="0" borderId="4" xfId="0" applyFont="1" applyFill="1" applyBorder="1" applyAlignment="1"/>
    <xf numFmtId="0" fontId="13" fillId="0" borderId="14" xfId="0" applyFont="1" applyBorder="1"/>
    <xf numFmtId="0" fontId="1" fillId="0" borderId="0" xfId="0" applyFont="1" applyFill="1" applyBorder="1"/>
    <xf numFmtId="0" fontId="4" fillId="0" borderId="15" xfId="0" applyFont="1" applyFill="1" applyBorder="1"/>
    <xf numFmtId="0" fontId="4" fillId="0" borderId="16" xfId="0" applyFont="1" applyBorder="1"/>
    <xf numFmtId="0" fontId="4" fillId="0" borderId="17" xfId="0" applyFont="1" applyFill="1" applyBorder="1"/>
    <xf numFmtId="0" fontId="4" fillId="0" borderId="18" xfId="0" applyFont="1" applyBorder="1"/>
    <xf numFmtId="0" fontId="4" fillId="0" borderId="17" xfId="0" applyFont="1" applyBorder="1"/>
    <xf numFmtId="0" fontId="4" fillId="0" borderId="19" xfId="0" applyFont="1" applyBorder="1"/>
    <xf numFmtId="0" fontId="4" fillId="0" borderId="20" xfId="0" applyFont="1" applyBorder="1"/>
    <xf numFmtId="0" fontId="1" fillId="3" borderId="0" xfId="0" applyFont="1" applyFill="1" applyBorder="1"/>
    <xf numFmtId="0" fontId="4" fillId="3" borderId="0" xfId="0" applyFont="1" applyFill="1"/>
    <xf numFmtId="0" fontId="0" fillId="3" borderId="0" xfId="0" applyFill="1"/>
    <xf numFmtId="0" fontId="1" fillId="2" borderId="7" xfId="0" applyFont="1" applyFill="1" applyBorder="1"/>
    <xf numFmtId="0" fontId="4" fillId="2" borderId="0" xfId="0" applyFont="1" applyFill="1"/>
    <xf numFmtId="0" fontId="15" fillId="2" borderId="0" xfId="0" applyFont="1" applyFill="1"/>
    <xf numFmtId="0" fontId="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en fonction du revenu</a:t>
            </a:r>
          </a:p>
          <a:p>
            <a:pPr>
              <a:defRPr/>
            </a:pPr>
            <a:r>
              <a:rPr lang="fr-FR"/>
              <a:t>Ensemble de la population</a:t>
            </a:r>
          </a:p>
        </c:rich>
      </c:tx>
      <c:overlay val="0"/>
      <c:spPr>
        <a:solidFill>
          <a:srgbClr val="00B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Données!$O$7</c:f>
              <c:strCache>
                <c:ptCount val="1"/>
                <c:pt idx="0">
                  <c:v>C=endogène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416885389326332E-2"/>
                  <c:y val="0.248725955419660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Consommation = 0,6Revenu + 17</a:t>
                    </a:r>
                    <a:br>
                      <a:rPr lang="en-US" baseline="0"/>
                    </a:br>
                    <a:r>
                      <a:rPr lang="en-US" baseline="0"/>
                      <a:t>R² = 0,9052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Données!$N$8:$N$67</c:f>
              <c:numCache>
                <c:formatCode>General</c:formatCode>
                <c:ptCount val="6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220</c:v>
                </c:pt>
                <c:pt idx="41">
                  <c:v>220</c:v>
                </c:pt>
                <c:pt idx="42">
                  <c:v>220</c:v>
                </c:pt>
                <c:pt idx="43">
                  <c:v>220</c:v>
                </c:pt>
                <c:pt idx="44">
                  <c:v>220</c:v>
                </c:pt>
                <c:pt idx="45">
                  <c:v>220</c:v>
                </c:pt>
                <c:pt idx="46">
                  <c:v>220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240</c:v>
                </c:pt>
                <c:pt idx="51">
                  <c:v>240</c:v>
                </c:pt>
                <c:pt idx="52">
                  <c:v>240</c:v>
                </c:pt>
                <c:pt idx="53">
                  <c:v>260</c:v>
                </c:pt>
                <c:pt idx="54">
                  <c:v>260</c:v>
                </c:pt>
                <c:pt idx="55">
                  <c:v>260</c:v>
                </c:pt>
                <c:pt idx="56">
                  <c:v>260</c:v>
                </c:pt>
                <c:pt idx="57">
                  <c:v>260</c:v>
                </c:pt>
                <c:pt idx="58">
                  <c:v>260</c:v>
                </c:pt>
                <c:pt idx="59">
                  <c:v>260</c:v>
                </c:pt>
              </c:numCache>
            </c:numRef>
          </c:xVal>
          <c:yVal>
            <c:numRef>
              <c:f>Données!$O$8:$O$67</c:f>
              <c:numCache>
                <c:formatCode>General</c:formatCode>
                <c:ptCount val="60"/>
                <c:pt idx="0">
                  <c:v>55</c:v>
                </c:pt>
                <c:pt idx="1">
                  <c:v>60</c:v>
                </c:pt>
                <c:pt idx="2">
                  <c:v>65</c:v>
                </c:pt>
                <c:pt idx="3">
                  <c:v>70</c:v>
                </c:pt>
                <c:pt idx="4">
                  <c:v>75</c:v>
                </c:pt>
                <c:pt idx="5">
                  <c:v>65</c:v>
                </c:pt>
                <c:pt idx="6">
                  <c:v>70</c:v>
                </c:pt>
                <c:pt idx="7">
                  <c:v>74</c:v>
                </c:pt>
                <c:pt idx="8">
                  <c:v>80</c:v>
                </c:pt>
                <c:pt idx="9">
                  <c:v>85</c:v>
                </c:pt>
                <c:pt idx="10">
                  <c:v>88</c:v>
                </c:pt>
                <c:pt idx="11">
                  <c:v>79</c:v>
                </c:pt>
                <c:pt idx="12">
                  <c:v>84</c:v>
                </c:pt>
                <c:pt idx="13">
                  <c:v>90</c:v>
                </c:pt>
                <c:pt idx="14">
                  <c:v>94</c:v>
                </c:pt>
                <c:pt idx="15">
                  <c:v>98</c:v>
                </c:pt>
                <c:pt idx="16">
                  <c:v>80</c:v>
                </c:pt>
                <c:pt idx="17">
                  <c:v>93</c:v>
                </c:pt>
                <c:pt idx="18">
                  <c:v>95</c:v>
                </c:pt>
                <c:pt idx="19">
                  <c:v>103</c:v>
                </c:pt>
                <c:pt idx="20">
                  <c:v>108</c:v>
                </c:pt>
                <c:pt idx="21">
                  <c:v>113</c:v>
                </c:pt>
                <c:pt idx="22">
                  <c:v>115</c:v>
                </c:pt>
                <c:pt idx="23">
                  <c:v>102</c:v>
                </c:pt>
                <c:pt idx="24">
                  <c:v>107</c:v>
                </c:pt>
                <c:pt idx="25">
                  <c:v>110</c:v>
                </c:pt>
                <c:pt idx="26">
                  <c:v>116</c:v>
                </c:pt>
                <c:pt idx="27">
                  <c:v>118</c:v>
                </c:pt>
                <c:pt idx="28">
                  <c:v>125</c:v>
                </c:pt>
                <c:pt idx="29">
                  <c:v>110</c:v>
                </c:pt>
                <c:pt idx="30">
                  <c:v>115</c:v>
                </c:pt>
                <c:pt idx="31">
                  <c:v>120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120</c:v>
                </c:pt>
                <c:pt idx="36">
                  <c:v>136</c:v>
                </c:pt>
                <c:pt idx="37">
                  <c:v>140</c:v>
                </c:pt>
                <c:pt idx="38">
                  <c:v>144</c:v>
                </c:pt>
                <c:pt idx="39">
                  <c:v>145</c:v>
                </c:pt>
                <c:pt idx="40">
                  <c:v>135</c:v>
                </c:pt>
                <c:pt idx="41">
                  <c:v>137</c:v>
                </c:pt>
                <c:pt idx="42">
                  <c:v>140</c:v>
                </c:pt>
                <c:pt idx="43">
                  <c:v>152</c:v>
                </c:pt>
                <c:pt idx="44">
                  <c:v>157</c:v>
                </c:pt>
                <c:pt idx="45">
                  <c:v>160</c:v>
                </c:pt>
                <c:pt idx="46">
                  <c:v>162</c:v>
                </c:pt>
                <c:pt idx="47">
                  <c:v>137</c:v>
                </c:pt>
                <c:pt idx="48">
                  <c:v>145</c:v>
                </c:pt>
                <c:pt idx="49">
                  <c:v>155</c:v>
                </c:pt>
                <c:pt idx="50">
                  <c:v>165</c:v>
                </c:pt>
                <c:pt idx="51">
                  <c:v>175</c:v>
                </c:pt>
                <c:pt idx="52">
                  <c:v>189</c:v>
                </c:pt>
                <c:pt idx="53">
                  <c:v>150</c:v>
                </c:pt>
                <c:pt idx="54">
                  <c:v>152</c:v>
                </c:pt>
                <c:pt idx="55">
                  <c:v>175</c:v>
                </c:pt>
                <c:pt idx="56">
                  <c:v>178</c:v>
                </c:pt>
                <c:pt idx="57">
                  <c:v>180</c:v>
                </c:pt>
                <c:pt idx="58">
                  <c:v>185</c:v>
                </c:pt>
                <c:pt idx="59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B-4158-81FA-251A170A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70928"/>
        <c:axId val="698071760"/>
      </c:scatterChart>
      <c:valAx>
        <c:axId val="69807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071760"/>
        <c:crosses val="autoZero"/>
        <c:crossBetween val="midCat"/>
      </c:valAx>
      <c:valAx>
        <c:axId val="6980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Consommation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07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Comportement</a:t>
            </a:r>
            <a:r>
              <a:rPr lang="en-US" baseline="0"/>
              <a:t> moyen de la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'Régression ensemble de la popul'!$B$4</c:f>
              <c:strCache>
                <c:ptCount val="1"/>
                <c:pt idx="0">
                  <c:v>E(C/Rev)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083552055993001E-2"/>
                  <c:y val="0.263472222222222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Consommation = 0,6Revenu + 17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'Régression ensemble de la popul'!$A$5:$A$14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</c:numCache>
            </c:numRef>
          </c:xVal>
          <c:yVal>
            <c:numRef>
              <c:f>'Régression ensemble de la popul'!$B$5:$B$14</c:f>
              <c:numCache>
                <c:formatCode>General</c:formatCode>
                <c:ptCount val="10"/>
                <c:pt idx="0">
                  <c:v>65</c:v>
                </c:pt>
                <c:pt idx="1">
                  <c:v>77</c:v>
                </c:pt>
                <c:pt idx="2">
                  <c:v>89</c:v>
                </c:pt>
                <c:pt idx="3">
                  <c:v>101</c:v>
                </c:pt>
                <c:pt idx="4">
                  <c:v>113</c:v>
                </c:pt>
                <c:pt idx="5">
                  <c:v>125</c:v>
                </c:pt>
                <c:pt idx="6">
                  <c:v>137</c:v>
                </c:pt>
                <c:pt idx="7">
                  <c:v>149</c:v>
                </c:pt>
                <c:pt idx="8">
                  <c:v>161</c:v>
                </c:pt>
                <c:pt idx="9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B-4497-B577-B22D26105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56944"/>
        <c:axId val="577356528"/>
      </c:scatterChart>
      <c:valAx>
        <c:axId val="57735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Revenu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356528"/>
        <c:crosses val="autoZero"/>
        <c:crossBetween val="midCat"/>
      </c:valAx>
      <c:valAx>
        <c:axId val="5773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Consommation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35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Comportement de la consommation </a:t>
            </a:r>
          </a:p>
          <a:p>
            <a:pPr>
              <a:defRPr/>
            </a:pPr>
            <a:r>
              <a:rPr lang="en-US"/>
              <a:t>(1er échantillon)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'régression échantillon 1'!$B$3</c:f>
              <c:strCache>
                <c:ptCount val="1"/>
                <c:pt idx="0">
                  <c:v>Cons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87532808398951"/>
                  <c:y val="0.267685185185185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Cchapeau = 0,6003Revenu + 13,248</a:t>
                    </a:r>
                    <a:br>
                      <a:rPr lang="en-US" baseline="0"/>
                    </a:br>
                    <a:r>
                      <a:rPr lang="en-US" baseline="0"/>
                      <a:t>R² = 0,9321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'régression échantillon 1'!$A$4:$A$13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</c:numCache>
            </c:numRef>
          </c:xVal>
          <c:yVal>
            <c:numRef>
              <c:f>'régression échantillon 1'!$B$4:$B$13</c:f>
              <c:numCache>
                <c:formatCode>General</c:formatCode>
                <c:ptCount val="10"/>
                <c:pt idx="0">
                  <c:v>55</c:v>
                </c:pt>
                <c:pt idx="1">
                  <c:v>74</c:v>
                </c:pt>
                <c:pt idx="2">
                  <c:v>90</c:v>
                </c:pt>
                <c:pt idx="3">
                  <c:v>93</c:v>
                </c:pt>
                <c:pt idx="4">
                  <c:v>118</c:v>
                </c:pt>
                <c:pt idx="5">
                  <c:v>110</c:v>
                </c:pt>
                <c:pt idx="6">
                  <c:v>136</c:v>
                </c:pt>
                <c:pt idx="7">
                  <c:v>160</c:v>
                </c:pt>
                <c:pt idx="8">
                  <c:v>165</c:v>
                </c:pt>
                <c:pt idx="9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7-4A72-A330-E997C7418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74496"/>
        <c:axId val="466475328"/>
      </c:scatterChart>
      <c:valAx>
        <c:axId val="4664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6475328"/>
        <c:crosses val="autoZero"/>
        <c:crossBetween val="midCat"/>
      </c:valAx>
      <c:valAx>
        <c:axId val="4664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Consommation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647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Second échantillon</a:t>
            </a:r>
          </a:p>
        </c:rich>
      </c:tx>
      <c:layout>
        <c:manualLayout>
          <c:xMode val="edge"/>
          <c:yMode val="edge"/>
          <c:x val="0.3359796692080157"/>
          <c:y val="0.0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0587204931395"/>
          <c:y val="0.2440004765634308"/>
          <c:w val="0.41269947890697056"/>
          <c:h val="0.47200092187680054"/>
        </c:manualLayout>
      </c:layout>
      <c:scatterChart>
        <c:scatterStyle val="lineMarker"/>
        <c:varyColors val="0"/>
        <c:ser>
          <c:idx val="0"/>
          <c:order val="0"/>
          <c:tx>
            <c:v>Consommation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54814844759639847"/>
                  <c:y val="-0.10800009182186569"/>
                </c:manualLayout>
              </c:layout>
              <c:tx>
                <c:rich>
                  <a:bodyPr/>
                  <a:lstStyle/>
                  <a:p>
                    <a:pPr>
                      <a:defRPr sz="10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fr-FR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Cchapeau = 0.58Rev + 21.4</a:t>
                    </a:r>
                  </a:p>
                  <a:p>
                    <a:pPr>
                      <a:defRPr sz="10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fr-FR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R</a:t>
                    </a:r>
                    <a:r>
                      <a:rPr lang="fr-FR" sz="800" b="0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</a:t>
                    </a:r>
                    <a:r>
                      <a:rPr lang="fr-FR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= 0.9305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'regression échantillon 2'!$A$4:$A$13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</c:numCache>
            </c:numRef>
          </c:xVal>
          <c:yVal>
            <c:numRef>
              <c:f>'regression échantillon 2'!$B$4:$B$13</c:f>
              <c:numCache>
                <c:formatCode>General</c:formatCode>
                <c:ptCount val="10"/>
                <c:pt idx="0">
                  <c:v>70</c:v>
                </c:pt>
                <c:pt idx="1">
                  <c:v>85</c:v>
                </c:pt>
                <c:pt idx="2">
                  <c:v>79</c:v>
                </c:pt>
                <c:pt idx="3">
                  <c:v>93</c:v>
                </c:pt>
                <c:pt idx="4">
                  <c:v>125</c:v>
                </c:pt>
                <c:pt idx="5">
                  <c:v>130</c:v>
                </c:pt>
                <c:pt idx="6">
                  <c:v>136</c:v>
                </c:pt>
                <c:pt idx="7">
                  <c:v>162</c:v>
                </c:pt>
                <c:pt idx="8">
                  <c:v>145</c:v>
                </c:pt>
                <c:pt idx="9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C-466B-8CC4-86F63A4F1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33632"/>
        <c:axId val="1"/>
      </c:scatterChart>
      <c:valAx>
        <c:axId val="69733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revenu</a:t>
                </a:r>
              </a:p>
            </c:rich>
          </c:tx>
          <c:layout>
            <c:manualLayout>
              <c:xMode val="edge"/>
              <c:yMode val="edge"/>
              <c:x val="0.3359796692080157"/>
              <c:y val="0.8440016797900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consommation</a:t>
                </a:r>
              </a:p>
            </c:rich>
          </c:tx>
          <c:layout>
            <c:manualLayout>
              <c:xMode val="edge"/>
              <c:yMode val="edge"/>
              <c:x val="4.2328042328042326E-2"/>
              <c:y val="0.26800041994750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697333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460484106153396"/>
          <c:y val="0.5040008398950131"/>
          <c:w val="0.29894263217097872"/>
          <c:h val="0.268000419947506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409574</xdr:colOff>
      <xdr:row>2</xdr:row>
      <xdr:rowOff>90486</xdr:rowOff>
    </xdr:from>
    <xdr:to>
      <xdr:col>27</xdr:col>
      <xdr:colOff>114299</xdr:colOff>
      <xdr:row>26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257176</xdr:colOff>
      <xdr:row>13</xdr:row>
      <xdr:rowOff>76200</xdr:rowOff>
    </xdr:from>
    <xdr:to>
      <xdr:col>23</xdr:col>
      <xdr:colOff>266700</xdr:colOff>
      <xdr:row>14</xdr:row>
      <xdr:rowOff>104775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 bwMode="auto">
        <a:xfrm flipH="1">
          <a:off x="14906626" y="2286000"/>
          <a:ext cx="9524" cy="190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0.48926</cdr:x>
      <cdr:y>0.58347</cdr:y>
    </cdr:from>
    <cdr:to>
      <cdr:x>0.49134</cdr:x>
      <cdr:y>0.64326</cdr:y>
    </cdr:to>
    <cdr:cxnSp macro="">
      <cdr:nvCxnSpPr>
        <cdr:cNvPr id="2" name="Connecteur droit avec flèche 1">
          <a:extLst xmlns:a="http://schemas.openxmlformats.org/drawingml/2006/main">
            <a:ext uri="{FF2B5EF4-FFF2-40B4-BE49-F238E27FC236}">
              <a16:creationId xmlns:a16="http://schemas.microsoft.com/office/drawing/2014/main" id="{EA3C5DB5-F168-4694-A113-21CE00C9DFCA}"/>
            </a:ext>
          </a:extLst>
        </cdr:cNvPr>
        <cdr:cNvCxnSpPr/>
      </cdr:nvCxnSpPr>
      <cdr:spPr bwMode="auto">
        <a:xfrm xmlns:a="http://schemas.openxmlformats.org/drawingml/2006/main" flipH="1">
          <a:off x="3583661" y="2220255"/>
          <a:ext cx="15235" cy="227515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B0F0"/>
          </a:solidFill>
          <a:prstDash val="solid"/>
          <a:round/>
          <a:headEnd type="triangle"/>
          <a:tailEnd type="triangle"/>
        </a:ln>
        <a:effectLst xmlns:a="http://schemas.openxmlformats.org/drawingml/2006/main"/>
      </cdr:spPr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566737</xdr:colOff>
      <xdr:row>2</xdr:row>
      <xdr:rowOff>138112</xdr:rowOff>
    </xdr:from>
    <xdr:to>
      <xdr:col>11</xdr:col>
      <xdr:colOff>566737</xdr:colOff>
      <xdr:row>19</xdr:row>
      <xdr:rowOff>128587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1</xdr:row>
      <xdr:rowOff>90487</xdr:rowOff>
    </xdr:from>
    <xdr:to>
      <xdr:col>9</xdr:col>
      <xdr:colOff>261937</xdr:colOff>
      <xdr:row>18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104775</xdr:rowOff>
    </xdr:from>
    <xdr:to>
      <xdr:col>8</xdr:col>
      <xdr:colOff>104775</xdr:colOff>
      <xdr:row>16</xdr:row>
      <xdr:rowOff>57150</xdr:rowOff>
    </xdr:to>
    <xdr:graphicFrame macro="">
      <xdr:nvGraphicFramePr>
        <xdr:cNvPr id="1036" name="Chart 3">
          <a:extLst>
            <a:ext uri="{FF2B5EF4-FFF2-40B4-BE49-F238E27FC236}">
              <a16:creationId xmlns:a16="http://schemas.microsoft.com/office/drawing/2014/main" id="{00000000-0008-0000-03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5</xdr:row>
      <xdr:rowOff>28575</xdr:rowOff>
    </xdr:from>
    <xdr:to>
      <xdr:col>3</xdr:col>
      <xdr:colOff>695325</xdr:colOff>
      <xdr:row>19</xdr:row>
      <xdr:rowOff>95250</xdr:rowOff>
    </xdr:to>
    <xdr:sp macro="" textlink="">
      <xdr:nvSpPr>
        <xdr:cNvPr id="5127" name="Accolade fermante 3">
          <a:extLst>
            <a:ext uri="{FF2B5EF4-FFF2-40B4-BE49-F238E27FC236}">
              <a16:creationId xmlns:a16="http://schemas.microsoft.com/office/drawing/2014/main" id="{00000000-0008-0000-0400-000007140000}"/>
            </a:ext>
          </a:extLst>
        </xdr:cNvPr>
        <xdr:cNvSpPr>
          <a:spLocks/>
        </xdr:cNvSpPr>
      </xdr:nvSpPr>
      <xdr:spPr bwMode="auto">
        <a:xfrm>
          <a:off x="3086100" y="857250"/>
          <a:ext cx="295275" cy="2333625"/>
        </a:xfrm>
        <a:prstGeom prst="rightBrace">
          <a:avLst>
            <a:gd name="adj1" fmla="val 8342"/>
            <a:gd name="adj2" fmla="val 50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7"/>
  <sheetViews>
    <sheetView topLeftCell="K14" workbookViewId="0">
      <selection activeCell="P44" sqref="P44"/>
    </sheetView>
  </sheetViews>
  <sheetFormatPr baseColWidth="10" defaultRowHeight="12.75" x14ac:dyDescent="0.2"/>
  <cols>
    <col min="1" max="1" width="15.42578125" customWidth="1"/>
    <col min="2" max="11" width="6.7109375" customWidth="1"/>
  </cols>
  <sheetData>
    <row r="1" spans="1:27" ht="20.25" x14ac:dyDescent="0.3">
      <c r="A1" s="16" t="s">
        <v>1</v>
      </c>
    </row>
    <row r="3" spans="1:27" x14ac:dyDescent="0.2">
      <c r="A3" t="s">
        <v>3</v>
      </c>
    </row>
    <row r="4" spans="1:27" x14ac:dyDescent="0.2">
      <c r="A4" t="s">
        <v>2</v>
      </c>
      <c r="N4" s="14" t="s">
        <v>58</v>
      </c>
    </row>
    <row r="5" spans="1:27" x14ac:dyDescent="0.2">
      <c r="N5" s="12" t="s">
        <v>59</v>
      </c>
    </row>
    <row r="6" spans="1:27" x14ac:dyDescent="0.2">
      <c r="A6" s="5" t="s">
        <v>0</v>
      </c>
    </row>
    <row r="7" spans="1:27" ht="13.5" thickBot="1" x14ac:dyDescent="0.25">
      <c r="N7" s="12" t="s">
        <v>66</v>
      </c>
      <c r="O7" s="12" t="s">
        <v>57</v>
      </c>
    </row>
    <row r="8" spans="1:27" x14ac:dyDescent="0.2">
      <c r="A8" s="5" t="s">
        <v>62</v>
      </c>
      <c r="B8" s="17">
        <v>80</v>
      </c>
      <c r="C8" s="18">
        <v>100</v>
      </c>
      <c r="D8" s="18">
        <v>120</v>
      </c>
      <c r="E8" s="18">
        <v>140</v>
      </c>
      <c r="F8" s="18">
        <v>160</v>
      </c>
      <c r="G8" s="18">
        <v>180</v>
      </c>
      <c r="H8" s="18">
        <v>200</v>
      </c>
      <c r="I8" s="18">
        <v>220</v>
      </c>
      <c r="J8" s="18">
        <v>240</v>
      </c>
      <c r="K8" s="19">
        <v>260</v>
      </c>
      <c r="M8" s="4"/>
      <c r="N8" s="51">
        <v>80</v>
      </c>
      <c r="O8" s="52">
        <v>55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">
      <c r="A9" s="5" t="s">
        <v>63</v>
      </c>
      <c r="B9" s="20">
        <v>55</v>
      </c>
      <c r="C9" s="21">
        <v>65</v>
      </c>
      <c r="D9" s="21">
        <v>79</v>
      </c>
      <c r="E9" s="61">
        <v>80</v>
      </c>
      <c r="F9" s="21">
        <v>102</v>
      </c>
      <c r="G9" s="21">
        <v>110</v>
      </c>
      <c r="H9" s="21">
        <v>120</v>
      </c>
      <c r="I9" s="21">
        <v>135</v>
      </c>
      <c r="J9" s="21">
        <v>137</v>
      </c>
      <c r="K9" s="22">
        <v>150</v>
      </c>
      <c r="M9" s="4"/>
      <c r="N9" s="53">
        <v>80</v>
      </c>
      <c r="O9" s="54">
        <v>60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">
      <c r="A10" s="5"/>
      <c r="B10" s="23">
        <v>60</v>
      </c>
      <c r="C10" s="24">
        <v>70</v>
      </c>
      <c r="D10" s="24">
        <v>84</v>
      </c>
      <c r="E10" s="24">
        <v>93</v>
      </c>
      <c r="F10" s="24">
        <v>107</v>
      </c>
      <c r="G10" s="24">
        <v>115</v>
      </c>
      <c r="H10" s="24">
        <v>136</v>
      </c>
      <c r="I10" s="24">
        <v>137</v>
      </c>
      <c r="J10" s="24">
        <v>145</v>
      </c>
      <c r="K10" s="25">
        <v>152</v>
      </c>
      <c r="M10" s="4"/>
      <c r="N10" s="53">
        <v>80</v>
      </c>
      <c r="O10" s="54">
        <v>65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">
      <c r="A11" s="5"/>
      <c r="B11" s="23">
        <v>65</v>
      </c>
      <c r="C11" s="24">
        <v>74</v>
      </c>
      <c r="D11" s="24">
        <v>90</v>
      </c>
      <c r="E11" s="24">
        <v>95</v>
      </c>
      <c r="F11" s="24">
        <v>110</v>
      </c>
      <c r="G11" s="24">
        <v>120</v>
      </c>
      <c r="H11" s="24">
        <v>140</v>
      </c>
      <c r="I11" s="24">
        <v>140</v>
      </c>
      <c r="J11" s="24">
        <v>155</v>
      </c>
      <c r="K11" s="25">
        <v>175</v>
      </c>
      <c r="M11" s="4"/>
      <c r="N11" s="53">
        <v>80</v>
      </c>
      <c r="O11" s="54">
        <v>70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">
      <c r="A12" s="5"/>
      <c r="B12" s="23">
        <v>70</v>
      </c>
      <c r="C12" s="24">
        <v>80</v>
      </c>
      <c r="D12" s="24">
        <v>94</v>
      </c>
      <c r="E12" s="24">
        <v>103</v>
      </c>
      <c r="F12" s="24">
        <v>116</v>
      </c>
      <c r="G12" s="24">
        <v>130</v>
      </c>
      <c r="H12" s="24">
        <v>144</v>
      </c>
      <c r="I12" s="24">
        <v>152</v>
      </c>
      <c r="J12" s="24">
        <v>165</v>
      </c>
      <c r="K12" s="25">
        <v>178</v>
      </c>
      <c r="M12" s="4"/>
      <c r="N12" s="53">
        <v>80</v>
      </c>
      <c r="O12" s="54">
        <v>75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">
      <c r="A13" s="5"/>
      <c r="B13" s="23">
        <v>75</v>
      </c>
      <c r="C13" s="24">
        <v>85</v>
      </c>
      <c r="D13" s="24">
        <v>98</v>
      </c>
      <c r="E13" s="24">
        <v>108</v>
      </c>
      <c r="F13" s="24">
        <v>118</v>
      </c>
      <c r="G13" s="24">
        <v>135</v>
      </c>
      <c r="H13" s="24">
        <v>145</v>
      </c>
      <c r="I13" s="24">
        <v>157</v>
      </c>
      <c r="J13" s="24">
        <v>175</v>
      </c>
      <c r="K13" s="25">
        <v>180</v>
      </c>
      <c r="M13" s="4"/>
      <c r="N13" s="55">
        <v>100</v>
      </c>
      <c r="O13" s="54">
        <v>65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">
      <c r="A14" s="5"/>
      <c r="B14" s="23"/>
      <c r="C14" s="24">
        <v>88</v>
      </c>
      <c r="D14" s="24"/>
      <c r="E14" s="24">
        <v>113</v>
      </c>
      <c r="F14" s="50">
        <v>125</v>
      </c>
      <c r="G14" s="58">
        <v>140</v>
      </c>
      <c r="H14" s="24"/>
      <c r="I14" s="24">
        <v>160</v>
      </c>
      <c r="J14" s="24">
        <v>189</v>
      </c>
      <c r="K14" s="25">
        <v>185</v>
      </c>
      <c r="M14" s="4"/>
      <c r="N14" s="55">
        <v>100</v>
      </c>
      <c r="O14" s="54">
        <v>70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">
      <c r="A15" s="5"/>
      <c r="B15" s="26"/>
      <c r="C15" s="27"/>
      <c r="D15" s="27"/>
      <c r="E15" s="27">
        <v>115</v>
      </c>
      <c r="F15" s="27"/>
      <c r="G15" s="27"/>
      <c r="H15" s="27"/>
      <c r="I15" s="27">
        <v>162</v>
      </c>
      <c r="J15" s="27"/>
      <c r="K15" s="28">
        <v>191</v>
      </c>
      <c r="M15" s="4"/>
      <c r="N15" s="55">
        <v>100</v>
      </c>
      <c r="O15" s="54">
        <v>74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">
      <c r="N16" s="55">
        <v>100</v>
      </c>
      <c r="O16" s="54">
        <v>80</v>
      </c>
    </row>
    <row r="17" spans="1:29" x14ac:dyDescent="0.2">
      <c r="A17" t="s">
        <v>6</v>
      </c>
      <c r="B17">
        <f>SUM(B9:B15)</f>
        <v>325</v>
      </c>
      <c r="C17">
        <f t="shared" ref="C17:K17" si="0">SUM(C9:C15)</f>
        <v>462</v>
      </c>
      <c r="D17">
        <f t="shared" si="0"/>
        <v>445</v>
      </c>
      <c r="E17">
        <f t="shared" si="0"/>
        <v>707</v>
      </c>
      <c r="F17">
        <f t="shared" si="0"/>
        <v>678</v>
      </c>
      <c r="G17">
        <f t="shared" si="0"/>
        <v>750</v>
      </c>
      <c r="H17">
        <f t="shared" si="0"/>
        <v>685</v>
      </c>
      <c r="I17">
        <f t="shared" si="0"/>
        <v>1043</v>
      </c>
      <c r="J17">
        <f t="shared" si="0"/>
        <v>966</v>
      </c>
      <c r="K17">
        <f t="shared" si="0"/>
        <v>1211</v>
      </c>
      <c r="N17" s="55">
        <v>100</v>
      </c>
      <c r="O17" s="54">
        <v>85</v>
      </c>
    </row>
    <row r="18" spans="1:29" x14ac:dyDescent="0.2">
      <c r="N18" s="55">
        <v>100</v>
      </c>
      <c r="O18" s="54">
        <v>88</v>
      </c>
    </row>
    <row r="19" spans="1:29" x14ac:dyDescent="0.2">
      <c r="B19" s="6"/>
      <c r="C19" s="6"/>
      <c r="D19" s="6"/>
      <c r="E19" s="6"/>
      <c r="F19" s="6"/>
      <c r="G19" s="6"/>
      <c r="H19" s="6"/>
      <c r="I19" s="6"/>
      <c r="J19" s="6"/>
      <c r="K19" s="6"/>
      <c r="N19" s="55">
        <v>120</v>
      </c>
      <c r="O19" s="54">
        <v>79</v>
      </c>
    </row>
    <row r="20" spans="1:29" x14ac:dyDescent="0.2">
      <c r="A20" s="12" t="s">
        <v>64</v>
      </c>
      <c r="B20" s="1">
        <v>80</v>
      </c>
      <c r="C20" s="2">
        <v>100</v>
      </c>
      <c r="D20" s="2">
        <v>120</v>
      </c>
      <c r="E20" s="2">
        <v>140</v>
      </c>
      <c r="F20" s="2">
        <v>160</v>
      </c>
      <c r="G20" s="2">
        <v>180</v>
      </c>
      <c r="H20" s="2">
        <v>200</v>
      </c>
      <c r="I20" s="2">
        <v>220</v>
      </c>
      <c r="J20" s="2">
        <v>240</v>
      </c>
      <c r="K20" s="3">
        <v>260</v>
      </c>
      <c r="N20" s="55">
        <v>120</v>
      </c>
      <c r="O20" s="54">
        <v>84</v>
      </c>
    </row>
    <row r="21" spans="1:29" x14ac:dyDescent="0.2">
      <c r="A21" s="12" t="s">
        <v>65</v>
      </c>
      <c r="B21">
        <f>AVERAGE(B9:B15)</f>
        <v>65</v>
      </c>
      <c r="C21">
        <f t="shared" ref="C21:K21" si="1">AVERAGE(C9:C15)</f>
        <v>77</v>
      </c>
      <c r="D21">
        <f t="shared" si="1"/>
        <v>89</v>
      </c>
      <c r="E21">
        <f t="shared" si="1"/>
        <v>101</v>
      </c>
      <c r="F21">
        <f t="shared" si="1"/>
        <v>113</v>
      </c>
      <c r="G21">
        <f t="shared" si="1"/>
        <v>125</v>
      </c>
      <c r="H21">
        <f t="shared" si="1"/>
        <v>137</v>
      </c>
      <c r="I21">
        <f t="shared" si="1"/>
        <v>149</v>
      </c>
      <c r="J21">
        <f t="shared" si="1"/>
        <v>161</v>
      </c>
      <c r="K21">
        <f t="shared" si="1"/>
        <v>173</v>
      </c>
      <c r="N21" s="55">
        <v>120</v>
      </c>
      <c r="O21" s="54">
        <v>90</v>
      </c>
    </row>
    <row r="22" spans="1:29" x14ac:dyDescent="0.2">
      <c r="N22" s="55">
        <v>120</v>
      </c>
      <c r="O22" s="54">
        <v>94</v>
      </c>
    </row>
    <row r="23" spans="1:29" x14ac:dyDescent="0.2">
      <c r="A23" s="31" t="s">
        <v>7</v>
      </c>
      <c r="B23" s="5"/>
      <c r="C23" s="5"/>
      <c r="N23" s="55">
        <v>120</v>
      </c>
      <c r="O23" s="54">
        <v>98</v>
      </c>
    </row>
    <row r="24" spans="1:29" x14ac:dyDescent="0.2">
      <c r="N24" s="55">
        <v>140</v>
      </c>
      <c r="O24" s="54">
        <v>80</v>
      </c>
    </row>
    <row r="25" spans="1:29" x14ac:dyDescent="0.2">
      <c r="A25" s="12" t="s">
        <v>64</v>
      </c>
      <c r="B25" s="1">
        <v>80</v>
      </c>
      <c r="C25" s="2">
        <v>100</v>
      </c>
      <c r="D25" s="2">
        <v>120</v>
      </c>
      <c r="E25" s="2">
        <v>140</v>
      </c>
      <c r="F25" s="2">
        <v>160</v>
      </c>
      <c r="G25" s="2">
        <v>180</v>
      </c>
      <c r="H25" s="2">
        <v>200</v>
      </c>
      <c r="I25" s="2">
        <v>220</v>
      </c>
      <c r="J25" s="2">
        <v>240</v>
      </c>
      <c r="K25" s="3">
        <v>260</v>
      </c>
      <c r="N25" s="55">
        <v>140</v>
      </c>
      <c r="O25" s="54">
        <v>93</v>
      </c>
    </row>
    <row r="26" spans="1:29" s="32" customFormat="1" x14ac:dyDescent="0.2">
      <c r="A26" s="32" t="s">
        <v>5</v>
      </c>
      <c r="B26" s="32">
        <v>55</v>
      </c>
      <c r="C26" s="32">
        <v>74</v>
      </c>
      <c r="D26" s="32">
        <v>90</v>
      </c>
      <c r="E26" s="32">
        <v>93</v>
      </c>
      <c r="F26" s="32">
        <v>118</v>
      </c>
      <c r="G26" s="32">
        <v>110</v>
      </c>
      <c r="H26" s="32">
        <v>136</v>
      </c>
      <c r="I26" s="32">
        <v>160</v>
      </c>
      <c r="J26" s="32">
        <v>165</v>
      </c>
      <c r="K26" s="32">
        <v>152</v>
      </c>
      <c r="N26" s="55">
        <v>140</v>
      </c>
      <c r="O26" s="54">
        <v>95</v>
      </c>
    </row>
    <row r="27" spans="1:29" x14ac:dyDescent="0.2">
      <c r="N27" s="55">
        <v>140</v>
      </c>
      <c r="O27" s="54">
        <v>103</v>
      </c>
    </row>
    <row r="28" spans="1:29" s="35" customFormat="1" x14ac:dyDescent="0.2">
      <c r="A28" s="34" t="s">
        <v>8</v>
      </c>
      <c r="B28" s="34"/>
      <c r="C28" s="34"/>
      <c r="N28" s="55">
        <v>140</v>
      </c>
      <c r="O28" s="54">
        <v>108</v>
      </c>
    </row>
    <row r="29" spans="1:29" x14ac:dyDescent="0.2">
      <c r="N29" s="55">
        <v>140</v>
      </c>
      <c r="O29" s="54">
        <v>113</v>
      </c>
      <c r="Q29" s="59" t="s">
        <v>60</v>
      </c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</row>
    <row r="30" spans="1:29" x14ac:dyDescent="0.2">
      <c r="A30" s="12" t="s">
        <v>64</v>
      </c>
      <c r="B30" s="1">
        <v>80</v>
      </c>
      <c r="C30" s="2">
        <v>100</v>
      </c>
      <c r="D30" s="2">
        <v>120</v>
      </c>
      <c r="E30" s="2">
        <v>140</v>
      </c>
      <c r="F30" s="2">
        <v>160</v>
      </c>
      <c r="G30" s="2">
        <v>180</v>
      </c>
      <c r="H30" s="2">
        <v>200</v>
      </c>
      <c r="I30" s="2">
        <v>220</v>
      </c>
      <c r="J30" s="2">
        <v>240</v>
      </c>
      <c r="K30" s="3">
        <v>260</v>
      </c>
      <c r="N30" s="55">
        <v>140</v>
      </c>
      <c r="O30" s="54">
        <v>115</v>
      </c>
    </row>
    <row r="31" spans="1:29" s="35" customFormat="1" x14ac:dyDescent="0.2">
      <c r="A31" s="35" t="s">
        <v>5</v>
      </c>
      <c r="B31" s="35">
        <v>70</v>
      </c>
      <c r="C31" s="35">
        <v>85</v>
      </c>
      <c r="D31" s="35">
        <v>79</v>
      </c>
      <c r="E31" s="35">
        <v>93</v>
      </c>
      <c r="F31" s="35">
        <v>125</v>
      </c>
      <c r="G31" s="35">
        <v>130</v>
      </c>
      <c r="H31" s="35">
        <v>136</v>
      </c>
      <c r="I31" s="35">
        <v>162</v>
      </c>
      <c r="J31" s="35">
        <v>145</v>
      </c>
      <c r="K31" s="35">
        <v>175</v>
      </c>
      <c r="N31" s="55">
        <v>160</v>
      </c>
      <c r="O31" s="54">
        <v>102</v>
      </c>
      <c r="Q31" s="62" t="s">
        <v>61</v>
      </c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</row>
    <row r="32" spans="1:29" x14ac:dyDescent="0.2">
      <c r="N32" s="55">
        <v>160</v>
      </c>
      <c r="O32" s="54">
        <v>107</v>
      </c>
    </row>
    <row r="33" spans="1:15" x14ac:dyDescent="0.2">
      <c r="N33" s="55">
        <v>160</v>
      </c>
      <c r="O33" s="54">
        <v>110</v>
      </c>
    </row>
    <row r="34" spans="1:15" s="33" customFormat="1" x14ac:dyDescent="0.2">
      <c r="A34" s="33" t="s">
        <v>50</v>
      </c>
      <c r="N34" s="55">
        <v>160</v>
      </c>
      <c r="O34" s="54">
        <v>116</v>
      </c>
    </row>
    <row r="35" spans="1:15" x14ac:dyDescent="0.2">
      <c r="B35" s="29">
        <v>80</v>
      </c>
      <c r="C35" s="29">
        <v>100</v>
      </c>
      <c r="D35" s="29">
        <v>120</v>
      </c>
      <c r="E35" s="29">
        <v>140</v>
      </c>
      <c r="F35" s="29">
        <v>160</v>
      </c>
      <c r="G35" s="29">
        <v>180</v>
      </c>
      <c r="H35" s="29">
        <v>200</v>
      </c>
      <c r="I35" s="29">
        <v>220</v>
      </c>
      <c r="J35" s="29">
        <v>240</v>
      </c>
      <c r="K35" s="29">
        <v>260</v>
      </c>
      <c r="N35" s="55">
        <v>160</v>
      </c>
      <c r="O35" s="54">
        <v>118</v>
      </c>
    </row>
    <row r="36" spans="1:15" s="33" customFormat="1" x14ac:dyDescent="0.2">
      <c r="B36" s="49">
        <v>75</v>
      </c>
      <c r="C36" s="49">
        <v>88</v>
      </c>
      <c r="D36" s="49">
        <v>98</v>
      </c>
      <c r="E36" s="49">
        <v>115</v>
      </c>
      <c r="F36" s="49">
        <v>125</v>
      </c>
      <c r="G36" s="49">
        <v>140</v>
      </c>
      <c r="H36" s="49">
        <v>145</v>
      </c>
      <c r="I36" s="49">
        <v>162</v>
      </c>
      <c r="J36" s="49">
        <v>189</v>
      </c>
      <c r="K36" s="49">
        <v>191</v>
      </c>
      <c r="N36" s="55">
        <v>160</v>
      </c>
      <c r="O36" s="54">
        <v>125</v>
      </c>
    </row>
    <row r="37" spans="1:15" x14ac:dyDescent="0.2">
      <c r="A37" s="15" t="s">
        <v>51</v>
      </c>
      <c r="N37" s="55">
        <v>180</v>
      </c>
      <c r="O37" s="54">
        <v>110</v>
      </c>
    </row>
    <row r="38" spans="1:15" x14ac:dyDescent="0.2">
      <c r="B38" s="1">
        <v>80</v>
      </c>
      <c r="C38" s="2">
        <v>100</v>
      </c>
      <c r="D38" s="2">
        <v>120</v>
      </c>
      <c r="E38" s="2">
        <v>140</v>
      </c>
      <c r="F38" s="2">
        <v>160</v>
      </c>
      <c r="G38" s="2">
        <v>180</v>
      </c>
      <c r="H38" s="2">
        <v>200</v>
      </c>
      <c r="I38" s="2">
        <v>220</v>
      </c>
      <c r="J38" s="2">
        <v>240</v>
      </c>
      <c r="K38" s="3">
        <v>260</v>
      </c>
      <c r="N38" s="55">
        <v>180</v>
      </c>
      <c r="O38" s="54">
        <v>115</v>
      </c>
    </row>
    <row r="39" spans="1:15" x14ac:dyDescent="0.2">
      <c r="B39" s="30">
        <v>55</v>
      </c>
      <c r="C39" s="30">
        <v>65</v>
      </c>
      <c r="D39" s="30">
        <v>79</v>
      </c>
      <c r="E39" s="30">
        <v>80</v>
      </c>
      <c r="F39" s="30">
        <v>102</v>
      </c>
      <c r="G39" s="30">
        <v>110</v>
      </c>
      <c r="H39" s="30">
        <v>120</v>
      </c>
      <c r="I39" s="30">
        <v>135</v>
      </c>
      <c r="J39" s="30">
        <v>137</v>
      </c>
      <c r="K39" s="30">
        <v>150</v>
      </c>
      <c r="N39" s="55">
        <v>180</v>
      </c>
      <c r="O39" s="54">
        <v>120</v>
      </c>
    </row>
    <row r="40" spans="1:15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N40" s="55">
        <v>180</v>
      </c>
      <c r="O40" s="54">
        <v>130</v>
      </c>
    </row>
    <row r="41" spans="1:15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N41" s="55">
        <v>180</v>
      </c>
      <c r="O41" s="54">
        <v>135</v>
      </c>
    </row>
    <row r="42" spans="1:15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N42" s="55">
        <v>180</v>
      </c>
      <c r="O42" s="54">
        <v>140</v>
      </c>
    </row>
    <row r="43" spans="1:15" x14ac:dyDescent="0.2">
      <c r="N43" s="55">
        <v>200</v>
      </c>
      <c r="O43" s="54">
        <v>120</v>
      </c>
    </row>
    <row r="44" spans="1:15" x14ac:dyDescent="0.2">
      <c r="N44" s="55">
        <v>200</v>
      </c>
      <c r="O44" s="54">
        <v>136</v>
      </c>
    </row>
    <row r="45" spans="1:15" x14ac:dyDescent="0.2">
      <c r="N45" s="55">
        <v>200</v>
      </c>
      <c r="O45" s="54">
        <v>140</v>
      </c>
    </row>
    <row r="46" spans="1:15" x14ac:dyDescent="0.2">
      <c r="N46" s="55">
        <v>200</v>
      </c>
      <c r="O46" s="54">
        <v>144</v>
      </c>
    </row>
    <row r="47" spans="1:15" x14ac:dyDescent="0.2">
      <c r="N47" s="55">
        <v>200</v>
      </c>
      <c r="O47" s="54">
        <v>145</v>
      </c>
    </row>
    <row r="48" spans="1:15" x14ac:dyDescent="0.2">
      <c r="N48" s="55">
        <v>220</v>
      </c>
      <c r="O48" s="54">
        <v>135</v>
      </c>
    </row>
    <row r="49" spans="14:15" x14ac:dyDescent="0.2">
      <c r="N49" s="55">
        <v>220</v>
      </c>
      <c r="O49" s="54">
        <v>137</v>
      </c>
    </row>
    <row r="50" spans="14:15" x14ac:dyDescent="0.2">
      <c r="N50" s="55">
        <v>220</v>
      </c>
      <c r="O50" s="54">
        <v>140</v>
      </c>
    </row>
    <row r="51" spans="14:15" x14ac:dyDescent="0.2">
      <c r="N51" s="55">
        <v>220</v>
      </c>
      <c r="O51" s="54">
        <v>152</v>
      </c>
    </row>
    <row r="52" spans="14:15" x14ac:dyDescent="0.2">
      <c r="N52" s="55">
        <v>220</v>
      </c>
      <c r="O52" s="54">
        <v>157</v>
      </c>
    </row>
    <row r="53" spans="14:15" x14ac:dyDescent="0.2">
      <c r="N53" s="55">
        <v>220</v>
      </c>
      <c r="O53" s="54">
        <v>160</v>
      </c>
    </row>
    <row r="54" spans="14:15" x14ac:dyDescent="0.2">
      <c r="N54" s="55">
        <v>220</v>
      </c>
      <c r="O54" s="54">
        <v>162</v>
      </c>
    </row>
    <row r="55" spans="14:15" x14ac:dyDescent="0.2">
      <c r="N55" s="55">
        <v>240</v>
      </c>
      <c r="O55" s="54">
        <v>137</v>
      </c>
    </row>
    <row r="56" spans="14:15" x14ac:dyDescent="0.2">
      <c r="N56" s="55">
        <v>240</v>
      </c>
      <c r="O56" s="54">
        <v>145</v>
      </c>
    </row>
    <row r="57" spans="14:15" x14ac:dyDescent="0.2">
      <c r="N57" s="55">
        <v>240</v>
      </c>
      <c r="O57" s="54">
        <v>155</v>
      </c>
    </row>
    <row r="58" spans="14:15" x14ac:dyDescent="0.2">
      <c r="N58" s="55">
        <v>240</v>
      </c>
      <c r="O58" s="54">
        <v>165</v>
      </c>
    </row>
    <row r="59" spans="14:15" x14ac:dyDescent="0.2">
      <c r="N59" s="55">
        <v>240</v>
      </c>
      <c r="O59" s="54">
        <v>175</v>
      </c>
    </row>
    <row r="60" spans="14:15" x14ac:dyDescent="0.2">
      <c r="N60" s="55">
        <v>240</v>
      </c>
      <c r="O60" s="54">
        <v>189</v>
      </c>
    </row>
    <row r="61" spans="14:15" x14ac:dyDescent="0.2">
      <c r="N61" s="55">
        <v>260</v>
      </c>
      <c r="O61" s="54">
        <v>150</v>
      </c>
    </row>
    <row r="62" spans="14:15" x14ac:dyDescent="0.2">
      <c r="N62" s="55">
        <v>260</v>
      </c>
      <c r="O62" s="54">
        <v>152</v>
      </c>
    </row>
    <row r="63" spans="14:15" x14ac:dyDescent="0.2">
      <c r="N63" s="55">
        <v>260</v>
      </c>
      <c r="O63" s="54">
        <v>175</v>
      </c>
    </row>
    <row r="64" spans="14:15" x14ac:dyDescent="0.2">
      <c r="N64" s="55">
        <v>260</v>
      </c>
      <c r="O64" s="54">
        <v>178</v>
      </c>
    </row>
    <row r="65" spans="14:15" x14ac:dyDescent="0.2">
      <c r="N65" s="55">
        <v>260</v>
      </c>
      <c r="O65" s="54">
        <v>180</v>
      </c>
    </row>
    <row r="66" spans="14:15" x14ac:dyDescent="0.2">
      <c r="N66" s="55">
        <v>260</v>
      </c>
      <c r="O66" s="54">
        <v>185</v>
      </c>
    </row>
    <row r="67" spans="14:15" ht="13.5" thickBot="1" x14ac:dyDescent="0.25">
      <c r="N67" s="56">
        <v>260</v>
      </c>
      <c r="O67" s="57">
        <v>191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K52"/>
  <sheetViews>
    <sheetView tabSelected="1" topLeftCell="A22" workbookViewId="0"/>
  </sheetViews>
  <sheetFormatPr baseColWidth="10" defaultRowHeight="12.75" x14ac:dyDescent="0.2"/>
  <sheetData>
    <row r="1" spans="1:11" ht="20.25" x14ac:dyDescent="0.3">
      <c r="A1" s="65" t="s">
        <v>74</v>
      </c>
    </row>
    <row r="2" spans="1:11" x14ac:dyDescent="0.2">
      <c r="A2" s="14" t="s">
        <v>52</v>
      </c>
      <c r="C2" s="4"/>
      <c r="D2" s="4"/>
      <c r="E2" s="4"/>
      <c r="F2" s="4"/>
      <c r="G2" s="4"/>
      <c r="H2" s="4"/>
      <c r="I2" s="4"/>
      <c r="J2" s="4"/>
      <c r="K2" s="4"/>
    </row>
    <row r="3" spans="1:11" x14ac:dyDescent="0.2"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64" t="s">
        <v>67</v>
      </c>
      <c r="B4" s="45" t="s">
        <v>68</v>
      </c>
      <c r="C4" s="4"/>
      <c r="D4" s="4"/>
      <c r="E4" s="4"/>
      <c r="F4" s="4"/>
      <c r="G4" s="4"/>
      <c r="H4" s="4"/>
      <c r="I4" s="4"/>
      <c r="J4" s="4"/>
      <c r="K4" s="4"/>
    </row>
    <row r="5" spans="1:11" x14ac:dyDescent="0.2">
      <c r="A5" s="40">
        <v>80</v>
      </c>
      <c r="B5" s="46">
        <v>65</v>
      </c>
      <c r="C5" s="4"/>
      <c r="D5" s="4"/>
      <c r="E5" s="4"/>
      <c r="F5" s="4"/>
      <c r="G5" s="4"/>
      <c r="H5" s="4"/>
      <c r="I5" s="4"/>
      <c r="J5" s="4"/>
      <c r="K5" s="4"/>
    </row>
    <row r="6" spans="1:11" x14ac:dyDescent="0.2">
      <c r="A6" s="40">
        <v>100</v>
      </c>
      <c r="B6" s="46">
        <v>77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0">
        <v>120</v>
      </c>
      <c r="B7" s="46">
        <v>89</v>
      </c>
      <c r="C7" s="4"/>
      <c r="D7" s="4"/>
      <c r="E7" s="4"/>
      <c r="F7" s="4"/>
      <c r="G7" s="4"/>
      <c r="H7" s="4"/>
      <c r="I7" s="4"/>
      <c r="J7" s="4"/>
      <c r="K7" s="4"/>
    </row>
    <row r="8" spans="1:11" x14ac:dyDescent="0.2">
      <c r="A8" s="40">
        <v>140</v>
      </c>
      <c r="B8" s="46">
        <v>101</v>
      </c>
      <c r="C8" s="4"/>
      <c r="D8" s="4"/>
      <c r="E8" s="4"/>
      <c r="F8" s="4"/>
      <c r="G8" s="4"/>
      <c r="H8" s="4"/>
      <c r="I8" s="4"/>
      <c r="J8" s="4"/>
      <c r="K8" s="4"/>
    </row>
    <row r="9" spans="1:11" x14ac:dyDescent="0.2">
      <c r="A9" s="40">
        <v>160</v>
      </c>
      <c r="B9" s="46">
        <v>113</v>
      </c>
      <c r="C9" s="4"/>
      <c r="D9" s="4"/>
      <c r="E9" s="4"/>
      <c r="F9" s="4"/>
      <c r="G9" s="4"/>
      <c r="H9" s="4"/>
      <c r="I9" s="4"/>
      <c r="J9" s="4"/>
      <c r="K9" s="4"/>
    </row>
    <row r="10" spans="1:11" x14ac:dyDescent="0.2">
      <c r="A10" s="40">
        <v>180</v>
      </c>
      <c r="B10" s="46">
        <v>125</v>
      </c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">
      <c r="A11" s="40">
        <v>200</v>
      </c>
      <c r="B11" s="46">
        <v>137</v>
      </c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">
      <c r="A12" s="40">
        <v>220</v>
      </c>
      <c r="B12" s="46">
        <v>149</v>
      </c>
    </row>
    <row r="13" spans="1:11" x14ac:dyDescent="0.2">
      <c r="A13" s="40">
        <v>240</v>
      </c>
      <c r="B13" s="46">
        <v>161</v>
      </c>
    </row>
    <row r="14" spans="1:11" x14ac:dyDescent="0.2">
      <c r="A14" s="40">
        <v>260</v>
      </c>
      <c r="B14" s="46">
        <v>173</v>
      </c>
    </row>
    <row r="19" spans="1:6" x14ac:dyDescent="0.2">
      <c r="A19" t="s">
        <v>11</v>
      </c>
      <c r="C19" t="s">
        <v>38</v>
      </c>
    </row>
    <row r="20" spans="1:6" ht="13.5" thickBot="1" x14ac:dyDescent="0.25"/>
    <row r="21" spans="1:6" x14ac:dyDescent="0.2">
      <c r="A21" s="10" t="s">
        <v>12</v>
      </c>
      <c r="B21" s="10"/>
    </row>
    <row r="22" spans="1:6" x14ac:dyDescent="0.2">
      <c r="A22" s="7" t="s">
        <v>13</v>
      </c>
      <c r="B22" s="7">
        <v>1</v>
      </c>
    </row>
    <row r="23" spans="1:6" x14ac:dyDescent="0.2">
      <c r="A23" s="7" t="s">
        <v>14</v>
      </c>
      <c r="B23" s="7">
        <v>1</v>
      </c>
    </row>
    <row r="24" spans="1:6" x14ac:dyDescent="0.2">
      <c r="A24" s="7" t="s">
        <v>14</v>
      </c>
      <c r="B24" s="7">
        <v>1</v>
      </c>
    </row>
    <row r="25" spans="1:6" x14ac:dyDescent="0.2">
      <c r="A25" s="7" t="s">
        <v>15</v>
      </c>
      <c r="B25" s="7">
        <v>3.2946511280924909E-14</v>
      </c>
    </row>
    <row r="26" spans="1:6" ht="13.5" thickBot="1" x14ac:dyDescent="0.25">
      <c r="A26" s="8" t="s">
        <v>16</v>
      </c>
      <c r="B26" s="8">
        <v>10</v>
      </c>
    </row>
    <row r="28" spans="1:6" ht="13.5" thickBot="1" x14ac:dyDescent="0.25">
      <c r="A28" t="s">
        <v>17</v>
      </c>
    </row>
    <row r="29" spans="1:6" x14ac:dyDescent="0.2">
      <c r="A29" s="9"/>
      <c r="B29" s="9" t="s">
        <v>22</v>
      </c>
      <c r="C29" s="9" t="s">
        <v>23</v>
      </c>
      <c r="D29" s="9" t="s">
        <v>24</v>
      </c>
      <c r="E29" s="9" t="s">
        <v>25</v>
      </c>
      <c r="F29" s="9" t="s">
        <v>26</v>
      </c>
    </row>
    <row r="30" spans="1:6" x14ac:dyDescent="0.2">
      <c r="A30" s="7" t="s">
        <v>18</v>
      </c>
      <c r="B30" s="7">
        <v>1</v>
      </c>
      <c r="C30" s="7">
        <v>11880</v>
      </c>
      <c r="D30" s="7">
        <v>11880</v>
      </c>
      <c r="E30" s="7">
        <v>1.0944541519412329E+31</v>
      </c>
      <c r="F30" s="7">
        <v>7.8059853173773375E-122</v>
      </c>
    </row>
    <row r="31" spans="1:6" x14ac:dyDescent="0.2">
      <c r="A31" s="7" t="s">
        <v>19</v>
      </c>
      <c r="B31" s="7">
        <v>8</v>
      </c>
      <c r="C31" s="7">
        <v>8.683780844672898E-27</v>
      </c>
      <c r="D31" s="7">
        <v>1.0854726055841122E-27</v>
      </c>
      <c r="E31" s="7"/>
      <c r="F31" s="7"/>
    </row>
    <row r="32" spans="1:6" ht="13.5" thickBot="1" x14ac:dyDescent="0.25">
      <c r="A32" s="8" t="s">
        <v>20</v>
      </c>
      <c r="B32" s="8">
        <v>9</v>
      </c>
      <c r="C32" s="8">
        <v>11880</v>
      </c>
      <c r="D32" s="8"/>
      <c r="E32" s="8"/>
      <c r="F32" s="8"/>
    </row>
    <row r="33" spans="1:9" ht="13.5" thickBot="1" x14ac:dyDescent="0.25"/>
    <row r="34" spans="1:9" x14ac:dyDescent="0.2">
      <c r="A34" s="9"/>
      <c r="B34" s="9" t="s">
        <v>27</v>
      </c>
      <c r="C34" s="9" t="s">
        <v>15</v>
      </c>
      <c r="D34" s="9" t="s">
        <v>28</v>
      </c>
      <c r="E34" s="9" t="s">
        <v>29</v>
      </c>
      <c r="F34" s="9" t="s">
        <v>30</v>
      </c>
      <c r="G34" s="9" t="s">
        <v>31</v>
      </c>
      <c r="H34" s="9" t="s">
        <v>32</v>
      </c>
      <c r="I34" s="9" t="s">
        <v>33</v>
      </c>
    </row>
    <row r="35" spans="1:9" x14ac:dyDescent="0.2">
      <c r="A35" s="7" t="s">
        <v>21</v>
      </c>
      <c r="B35" s="47">
        <v>16.999999999999915</v>
      </c>
      <c r="C35" s="7">
        <v>3.254470952668057E-14</v>
      </c>
      <c r="D35" s="7">
        <v>522358326352954.44</v>
      </c>
      <c r="E35" s="7">
        <v>2.0205511493496789E-115</v>
      </c>
      <c r="F35" s="7">
        <v>16.99999999999984</v>
      </c>
      <c r="G35" s="7">
        <v>17</v>
      </c>
      <c r="H35" s="7">
        <v>16.99999999999984</v>
      </c>
      <c r="I35" s="7">
        <v>17</v>
      </c>
    </row>
    <row r="36" spans="1:9" ht="13.5" thickBot="1" x14ac:dyDescent="0.25">
      <c r="A36" s="8" t="s">
        <v>34</v>
      </c>
      <c r="B36" s="48">
        <v>0.6</v>
      </c>
      <c r="C36" s="8">
        <v>1.8136457553812604E-16</v>
      </c>
      <c r="D36" s="8">
        <v>3308253545212691</v>
      </c>
      <c r="E36" s="8">
        <v>7.8059853173772235E-122</v>
      </c>
      <c r="F36" s="8">
        <v>0.6</v>
      </c>
      <c r="G36" s="8">
        <v>0.60000000000000087</v>
      </c>
      <c r="H36" s="8">
        <v>0.6</v>
      </c>
      <c r="I36" s="8">
        <v>0.60000000000000087</v>
      </c>
    </row>
    <row r="40" spans="1:9" x14ac:dyDescent="0.2">
      <c r="A40" t="s">
        <v>35</v>
      </c>
    </row>
    <row r="41" spans="1:9" ht="13.5" thickBot="1" x14ac:dyDescent="0.25"/>
    <row r="42" spans="1:9" x14ac:dyDescent="0.2">
      <c r="A42" s="9" t="s">
        <v>36</v>
      </c>
      <c r="B42" s="9" t="s">
        <v>37</v>
      </c>
      <c r="C42" s="9" t="s">
        <v>19</v>
      </c>
    </row>
    <row r="43" spans="1:9" x14ac:dyDescent="0.2">
      <c r="A43" s="7">
        <v>1</v>
      </c>
      <c r="B43" s="7">
        <v>64.999999999999943</v>
      </c>
      <c r="C43" s="7">
        <v>5.6843418860808015E-14</v>
      </c>
    </row>
    <row r="44" spans="1:9" x14ac:dyDescent="0.2">
      <c r="A44" s="7">
        <v>2</v>
      </c>
      <c r="B44" s="7">
        <v>77</v>
      </c>
      <c r="C44" s="7">
        <v>4.2632564145606011E-14</v>
      </c>
    </row>
    <row r="45" spans="1:9" x14ac:dyDescent="0.2">
      <c r="A45" s="7">
        <v>3</v>
      </c>
      <c r="B45" s="7">
        <v>89</v>
      </c>
      <c r="C45" s="7">
        <v>2.8421709430404007E-14</v>
      </c>
    </row>
    <row r="46" spans="1:9" x14ac:dyDescent="0.2">
      <c r="A46" s="7">
        <v>4</v>
      </c>
      <c r="B46" s="7">
        <v>101</v>
      </c>
      <c r="C46" s="7">
        <v>2.8421709430404007E-14</v>
      </c>
    </row>
    <row r="47" spans="1:9" x14ac:dyDescent="0.2">
      <c r="A47" s="7">
        <v>5</v>
      </c>
      <c r="B47" s="7">
        <v>113</v>
      </c>
      <c r="C47" s="7">
        <v>1.4210854715202004E-14</v>
      </c>
    </row>
    <row r="48" spans="1:9" x14ac:dyDescent="0.2">
      <c r="A48" s="7">
        <v>6</v>
      </c>
      <c r="B48" s="7">
        <v>125</v>
      </c>
      <c r="C48" s="7">
        <v>1.4210854715202004E-14</v>
      </c>
    </row>
    <row r="49" spans="1:3" x14ac:dyDescent="0.2">
      <c r="A49" s="7">
        <v>7</v>
      </c>
      <c r="B49" s="7">
        <v>137</v>
      </c>
      <c r="C49" s="7">
        <v>0</v>
      </c>
    </row>
    <row r="50" spans="1:3" x14ac:dyDescent="0.2">
      <c r="A50" s="7">
        <v>8</v>
      </c>
      <c r="B50" s="7">
        <v>149</v>
      </c>
      <c r="C50" s="7">
        <v>0</v>
      </c>
    </row>
    <row r="51" spans="1:3" x14ac:dyDescent="0.2">
      <c r="A51" s="7">
        <v>9</v>
      </c>
      <c r="B51" s="7">
        <v>161</v>
      </c>
      <c r="C51" s="7">
        <v>-2.8421709430404007E-14</v>
      </c>
    </row>
    <row r="52" spans="1:3" ht="13.5" thickBot="1" x14ac:dyDescent="0.25">
      <c r="A52" s="8">
        <v>10</v>
      </c>
      <c r="B52" s="8">
        <v>173</v>
      </c>
      <c r="C52" s="8">
        <v>-2.8421709430404007E-14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55"/>
  <sheetViews>
    <sheetView topLeftCell="A19" workbookViewId="0">
      <selection activeCell="N29" sqref="N29"/>
    </sheetView>
  </sheetViews>
  <sheetFormatPr baseColWidth="10" defaultRowHeight="12.75" x14ac:dyDescent="0.2"/>
  <cols>
    <col min="12" max="12" width="20" customWidth="1"/>
  </cols>
  <sheetData>
    <row r="1" spans="1:2" ht="20.25" x14ac:dyDescent="0.3">
      <c r="A1" s="66" t="s">
        <v>75</v>
      </c>
    </row>
    <row r="2" spans="1:2" x14ac:dyDescent="0.2">
      <c r="A2" s="32" t="s">
        <v>9</v>
      </c>
    </row>
    <row r="3" spans="1:2" x14ac:dyDescent="0.2">
      <c r="A3" s="64" t="s">
        <v>67</v>
      </c>
      <c r="B3" s="41" t="s">
        <v>69</v>
      </c>
    </row>
    <row r="4" spans="1:2" x14ac:dyDescent="0.2">
      <c r="A4" s="40">
        <v>80</v>
      </c>
      <c r="B4" s="42">
        <v>55</v>
      </c>
    </row>
    <row r="5" spans="1:2" x14ac:dyDescent="0.2">
      <c r="A5" s="40">
        <v>100</v>
      </c>
      <c r="B5" s="42">
        <v>74</v>
      </c>
    </row>
    <row r="6" spans="1:2" x14ac:dyDescent="0.2">
      <c r="A6" s="40">
        <v>120</v>
      </c>
      <c r="B6" s="42">
        <v>90</v>
      </c>
    </row>
    <row r="7" spans="1:2" x14ac:dyDescent="0.2">
      <c r="A7" s="40">
        <v>140</v>
      </c>
      <c r="B7" s="42">
        <v>93</v>
      </c>
    </row>
    <row r="8" spans="1:2" x14ac:dyDescent="0.2">
      <c r="A8" s="40">
        <v>160</v>
      </c>
      <c r="B8" s="42">
        <v>118</v>
      </c>
    </row>
    <row r="9" spans="1:2" x14ac:dyDescent="0.2">
      <c r="A9" s="40">
        <v>180</v>
      </c>
      <c r="B9" s="42">
        <v>110</v>
      </c>
    </row>
    <row r="10" spans="1:2" x14ac:dyDescent="0.2">
      <c r="A10" s="40">
        <v>200</v>
      </c>
      <c r="B10" s="42">
        <v>136</v>
      </c>
    </row>
    <row r="11" spans="1:2" x14ac:dyDescent="0.2">
      <c r="A11" s="40">
        <v>220</v>
      </c>
      <c r="B11" s="42">
        <v>160</v>
      </c>
    </row>
    <row r="12" spans="1:2" x14ac:dyDescent="0.2">
      <c r="A12" s="40">
        <v>240</v>
      </c>
      <c r="B12" s="42">
        <v>165</v>
      </c>
    </row>
    <row r="13" spans="1:2" x14ac:dyDescent="0.2">
      <c r="A13" s="40">
        <v>260</v>
      </c>
      <c r="B13" s="42">
        <v>152</v>
      </c>
    </row>
    <row r="15" spans="1:2" x14ac:dyDescent="0.2">
      <c r="A15">
        <f>AVERAGE(A4:A14)</f>
        <v>170</v>
      </c>
      <c r="B15">
        <f>AVERAGE(B4:B14)</f>
        <v>115.3</v>
      </c>
    </row>
    <row r="20" spans="1:13" x14ac:dyDescent="0.2">
      <c r="L20" s="12" t="s">
        <v>71</v>
      </c>
    </row>
    <row r="21" spans="1:13" x14ac:dyDescent="0.2">
      <c r="A21" t="s">
        <v>11</v>
      </c>
      <c r="C21" t="s">
        <v>41</v>
      </c>
    </row>
    <row r="22" spans="1:13" ht="13.5" thickBot="1" x14ac:dyDescent="0.25">
      <c r="L22" s="12" t="s">
        <v>72</v>
      </c>
      <c r="M22">
        <f>COVAR(A4:A13,B4:B13)</f>
        <v>1981</v>
      </c>
    </row>
    <row r="23" spans="1:13" x14ac:dyDescent="0.2">
      <c r="A23" s="10" t="s">
        <v>12</v>
      </c>
      <c r="B23" s="10"/>
      <c r="L23" s="12" t="s">
        <v>73</v>
      </c>
      <c r="M23">
        <f>VARP(A4:A13)</f>
        <v>3300</v>
      </c>
    </row>
    <row r="24" spans="1:13" x14ac:dyDescent="0.2">
      <c r="A24" s="7" t="s">
        <v>13</v>
      </c>
      <c r="B24" s="7">
        <v>0.96546048780471805</v>
      </c>
    </row>
    <row r="25" spans="1:13" x14ac:dyDescent="0.2">
      <c r="A25" s="7" t="s">
        <v>14</v>
      </c>
      <c r="B25" s="7">
        <v>0.93211395351212412</v>
      </c>
      <c r="L25" s="12" t="s">
        <v>70</v>
      </c>
      <c r="M25" s="32">
        <f>M22/M23</f>
        <v>0.60030303030303034</v>
      </c>
    </row>
    <row r="26" spans="1:13" x14ac:dyDescent="0.2">
      <c r="A26" s="7" t="s">
        <v>14</v>
      </c>
      <c r="B26" s="7">
        <v>0.92362819770113957</v>
      </c>
    </row>
    <row r="27" spans="1:13" x14ac:dyDescent="0.2">
      <c r="A27" s="7" t="s">
        <v>15</v>
      </c>
      <c r="B27" s="7">
        <v>10.40490851531724</v>
      </c>
      <c r="L27" s="12" t="s">
        <v>76</v>
      </c>
      <c r="M27" s="32">
        <f>B15-A15*M25</f>
        <v>13.248484848484836</v>
      </c>
    </row>
    <row r="28" spans="1:13" ht="13.5" thickBot="1" x14ac:dyDescent="0.25">
      <c r="A28" s="8" t="s">
        <v>16</v>
      </c>
      <c r="B28" s="8">
        <v>10</v>
      </c>
    </row>
    <row r="30" spans="1:13" ht="13.5" thickBot="1" x14ac:dyDescent="0.25">
      <c r="A30" t="s">
        <v>17</v>
      </c>
    </row>
    <row r="31" spans="1:13" x14ac:dyDescent="0.2">
      <c r="A31" s="9"/>
      <c r="B31" s="9" t="s">
        <v>22</v>
      </c>
      <c r="C31" s="9" t="s">
        <v>23</v>
      </c>
      <c r="D31" s="9" t="s">
        <v>24</v>
      </c>
      <c r="E31" s="9" t="s">
        <v>25</v>
      </c>
      <c r="F31" s="9" t="s">
        <v>26</v>
      </c>
    </row>
    <row r="32" spans="1:13" x14ac:dyDescent="0.2">
      <c r="A32" s="7" t="s">
        <v>18</v>
      </c>
      <c r="B32" s="7">
        <v>1</v>
      </c>
      <c r="C32" s="7">
        <v>11892.003030303029</v>
      </c>
      <c r="D32" s="7">
        <v>11892.003030303029</v>
      </c>
      <c r="E32" s="7">
        <v>109.84454116692091</v>
      </c>
      <c r="F32" s="7">
        <v>5.9721077592778944E-6</v>
      </c>
    </row>
    <row r="33" spans="1:9" x14ac:dyDescent="0.2">
      <c r="A33" s="7" t="s">
        <v>19</v>
      </c>
      <c r="B33" s="7">
        <v>8</v>
      </c>
      <c r="C33" s="7">
        <v>866.09696969696961</v>
      </c>
      <c r="D33" s="7">
        <v>108.2621212121212</v>
      </c>
      <c r="E33" s="7"/>
      <c r="F33" s="7"/>
    </row>
    <row r="34" spans="1:9" ht="13.5" thickBot="1" x14ac:dyDescent="0.25">
      <c r="A34" s="8" t="s">
        <v>20</v>
      </c>
      <c r="B34" s="8">
        <v>9</v>
      </c>
      <c r="C34" s="8">
        <v>12758.1</v>
      </c>
      <c r="D34" s="8"/>
      <c r="E34" s="8"/>
      <c r="F34" s="8"/>
    </row>
    <row r="35" spans="1:9" ht="13.5" thickBot="1" x14ac:dyDescent="0.25"/>
    <row r="36" spans="1:9" x14ac:dyDescent="0.2">
      <c r="A36" s="9"/>
      <c r="B36" s="9" t="s">
        <v>27</v>
      </c>
      <c r="C36" s="9" t="s">
        <v>15</v>
      </c>
      <c r="D36" s="9" t="s">
        <v>28</v>
      </c>
      <c r="E36" s="9" t="s">
        <v>29</v>
      </c>
      <c r="F36" s="9" t="s">
        <v>30</v>
      </c>
      <c r="G36" s="9" t="s">
        <v>31</v>
      </c>
      <c r="H36" s="9" t="s">
        <v>39</v>
      </c>
      <c r="I36" s="9" t="s">
        <v>40</v>
      </c>
    </row>
    <row r="37" spans="1:9" x14ac:dyDescent="0.2">
      <c r="A37" s="7" t="s">
        <v>21</v>
      </c>
      <c r="B37" s="43">
        <v>13.248484848484821</v>
      </c>
      <c r="C37" s="7">
        <v>10.278014640012548</v>
      </c>
      <c r="D37" s="7">
        <v>1.2890120623985262</v>
      </c>
      <c r="E37" s="7">
        <v>0.23341477885366746</v>
      </c>
      <c r="F37" s="7">
        <v>-10.452674740132167</v>
      </c>
      <c r="G37" s="7">
        <v>36.94964443710181</v>
      </c>
      <c r="H37" s="7">
        <v>-5.8639800059365719</v>
      </c>
      <c r="I37" s="7">
        <v>32.360949702906211</v>
      </c>
    </row>
    <row r="38" spans="1:9" ht="13.5" thickBot="1" x14ac:dyDescent="0.25">
      <c r="A38" s="8" t="s">
        <v>34</v>
      </c>
      <c r="B38" s="44">
        <v>0.60030303030303045</v>
      </c>
      <c r="C38" s="8">
        <v>5.7277136274095003E-2</v>
      </c>
      <c r="D38" s="8">
        <v>10.480674652278877</v>
      </c>
      <c r="E38" s="8">
        <v>5.9721077592778876E-6</v>
      </c>
      <c r="F38" s="8">
        <v>0.46822163178795384</v>
      </c>
      <c r="G38" s="8">
        <v>0.73238442881810706</v>
      </c>
      <c r="H38" s="8">
        <v>0.49379342778321844</v>
      </c>
      <c r="I38" s="8">
        <v>0.70681263282284246</v>
      </c>
    </row>
    <row r="42" spans="1:9" x14ac:dyDescent="0.2">
      <c r="A42" t="s">
        <v>35</v>
      </c>
    </row>
    <row r="43" spans="1:9" ht="13.5" thickBot="1" x14ac:dyDescent="0.25"/>
    <row r="44" spans="1:9" x14ac:dyDescent="0.2">
      <c r="A44" s="9" t="s">
        <v>36</v>
      </c>
      <c r="B44" s="9" t="s">
        <v>37</v>
      </c>
      <c r="C44" s="9" t="s">
        <v>19</v>
      </c>
    </row>
    <row r="45" spans="1:9" x14ac:dyDescent="0.2">
      <c r="A45" s="7">
        <v>1</v>
      </c>
      <c r="B45" s="7">
        <v>61.272727272727259</v>
      </c>
      <c r="C45" s="7">
        <v>-6.2727272727272592</v>
      </c>
    </row>
    <row r="46" spans="1:9" x14ac:dyDescent="0.2">
      <c r="A46" s="7">
        <v>2</v>
      </c>
      <c r="B46" s="7">
        <v>73.278787878787867</v>
      </c>
      <c r="C46" s="7">
        <v>0.72121212121213318</v>
      </c>
    </row>
    <row r="47" spans="1:9" x14ac:dyDescent="0.2">
      <c r="A47" s="7">
        <v>3</v>
      </c>
      <c r="B47" s="7">
        <v>85.284848484848482</v>
      </c>
      <c r="C47" s="7">
        <v>4.7151515151515184</v>
      </c>
    </row>
    <row r="48" spans="1:9" x14ac:dyDescent="0.2">
      <c r="A48" s="7">
        <v>4</v>
      </c>
      <c r="B48" s="7">
        <v>97.290909090909082</v>
      </c>
      <c r="C48" s="7">
        <v>-4.2909090909090821</v>
      </c>
    </row>
    <row r="49" spans="1:3" x14ac:dyDescent="0.2">
      <c r="A49" s="7">
        <v>5</v>
      </c>
      <c r="B49" s="7">
        <v>109.2969696969697</v>
      </c>
      <c r="C49" s="7">
        <v>8.7030303030303031</v>
      </c>
    </row>
    <row r="50" spans="1:3" x14ac:dyDescent="0.2">
      <c r="A50" s="7">
        <v>6</v>
      </c>
      <c r="B50" s="7">
        <v>121.3030303030303</v>
      </c>
      <c r="C50" s="7">
        <v>-11.303030303030297</v>
      </c>
    </row>
    <row r="51" spans="1:3" x14ac:dyDescent="0.2">
      <c r="A51" s="7">
        <v>7</v>
      </c>
      <c r="B51" s="7">
        <v>133.30909090909091</v>
      </c>
      <c r="C51" s="7">
        <v>2.6909090909090878</v>
      </c>
    </row>
    <row r="52" spans="1:3" x14ac:dyDescent="0.2">
      <c r="A52" s="7">
        <v>8</v>
      </c>
      <c r="B52" s="7">
        <v>145.31515151515151</v>
      </c>
      <c r="C52" s="7">
        <v>14.684848484848487</v>
      </c>
    </row>
    <row r="53" spans="1:3" x14ac:dyDescent="0.2">
      <c r="A53" s="7">
        <v>9</v>
      </c>
      <c r="B53" s="7">
        <v>157.32121212121214</v>
      </c>
      <c r="C53" s="7">
        <v>7.6787878787878583</v>
      </c>
    </row>
    <row r="54" spans="1:3" ht="13.5" thickBot="1" x14ac:dyDescent="0.25">
      <c r="A54" s="8">
        <v>10</v>
      </c>
      <c r="B54" s="8">
        <v>169.32727272727274</v>
      </c>
      <c r="C54" s="8">
        <v>-17.327272727272742</v>
      </c>
    </row>
    <row r="55" spans="1:3" x14ac:dyDescent="0.2">
      <c r="C55">
        <f>SUM(C45:C54)</f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2:M34"/>
  <sheetViews>
    <sheetView workbookViewId="0">
      <selection activeCell="I26" sqref="I26"/>
    </sheetView>
  </sheetViews>
  <sheetFormatPr baseColWidth="10" defaultRowHeight="12.75" x14ac:dyDescent="0.2"/>
  <cols>
    <col min="12" max="12" width="17.28515625" customWidth="1"/>
  </cols>
  <sheetData>
    <row r="2" spans="1:2" x14ac:dyDescent="0.2">
      <c r="A2" t="s">
        <v>10</v>
      </c>
    </row>
    <row r="3" spans="1:2" x14ac:dyDescent="0.2">
      <c r="A3" s="64" t="s">
        <v>67</v>
      </c>
      <c r="B3" s="36" t="s">
        <v>69</v>
      </c>
    </row>
    <row r="4" spans="1:2" x14ac:dyDescent="0.2">
      <c r="A4" s="40">
        <v>80</v>
      </c>
      <c r="B4" s="37">
        <v>70</v>
      </c>
    </row>
    <row r="5" spans="1:2" x14ac:dyDescent="0.2">
      <c r="A5" s="40">
        <v>100</v>
      </c>
      <c r="B5" s="37">
        <v>85</v>
      </c>
    </row>
    <row r="6" spans="1:2" x14ac:dyDescent="0.2">
      <c r="A6" s="40">
        <v>120</v>
      </c>
      <c r="B6" s="37">
        <v>79</v>
      </c>
    </row>
    <row r="7" spans="1:2" x14ac:dyDescent="0.2">
      <c r="A7" s="40">
        <v>140</v>
      </c>
      <c r="B7" s="37">
        <v>93</v>
      </c>
    </row>
    <row r="8" spans="1:2" x14ac:dyDescent="0.2">
      <c r="A8" s="40">
        <v>160</v>
      </c>
      <c r="B8" s="37">
        <v>125</v>
      </c>
    </row>
    <row r="9" spans="1:2" x14ac:dyDescent="0.2">
      <c r="A9" s="40">
        <v>180</v>
      </c>
      <c r="B9" s="37">
        <v>130</v>
      </c>
    </row>
    <row r="10" spans="1:2" x14ac:dyDescent="0.2">
      <c r="A10" s="40">
        <v>200</v>
      </c>
      <c r="B10" s="37">
        <v>136</v>
      </c>
    </row>
    <row r="11" spans="1:2" x14ac:dyDescent="0.2">
      <c r="A11" s="40">
        <v>220</v>
      </c>
      <c r="B11" s="37">
        <v>162</v>
      </c>
    </row>
    <row r="12" spans="1:2" x14ac:dyDescent="0.2">
      <c r="A12" s="40">
        <v>240</v>
      </c>
      <c r="B12" s="37">
        <v>145</v>
      </c>
    </row>
    <row r="13" spans="1:2" x14ac:dyDescent="0.2">
      <c r="A13" s="40">
        <v>260</v>
      </c>
      <c r="B13" s="37">
        <v>175</v>
      </c>
    </row>
    <row r="17" spans="1:13" x14ac:dyDescent="0.2">
      <c r="A17" t="s">
        <v>11</v>
      </c>
    </row>
    <row r="18" spans="1:13" ht="13.5" thickBot="1" x14ac:dyDescent="0.25"/>
    <row r="19" spans="1:13" x14ac:dyDescent="0.2">
      <c r="A19" s="10" t="s">
        <v>12</v>
      </c>
      <c r="B19" s="10"/>
    </row>
    <row r="20" spans="1:13" x14ac:dyDescent="0.2">
      <c r="A20" s="7" t="s">
        <v>13</v>
      </c>
      <c r="B20" s="7">
        <v>0.96463883421175045</v>
      </c>
    </row>
    <row r="21" spans="1:13" x14ac:dyDescent="0.2">
      <c r="A21" s="7" t="s">
        <v>14</v>
      </c>
      <c r="B21" s="7">
        <v>0.93052808046940494</v>
      </c>
      <c r="L21" s="12" t="s">
        <v>71</v>
      </c>
    </row>
    <row r="22" spans="1:13" x14ac:dyDescent="0.2">
      <c r="A22" s="7" t="s">
        <v>14</v>
      </c>
      <c r="B22" s="7">
        <v>0.92184409052808047</v>
      </c>
    </row>
    <row r="23" spans="1:13" x14ac:dyDescent="0.2">
      <c r="A23" s="7" t="s">
        <v>15</v>
      </c>
      <c r="B23" s="7">
        <v>10.178408519999579</v>
      </c>
      <c r="L23" s="12" t="s">
        <v>72</v>
      </c>
      <c r="M23">
        <f>COVAR(A4:A13,B4:B13)</f>
        <v>1914</v>
      </c>
    </row>
    <row r="24" spans="1:13" ht="13.5" thickBot="1" x14ac:dyDescent="0.25">
      <c r="A24" s="8" t="s">
        <v>16</v>
      </c>
      <c r="B24" s="8">
        <v>10</v>
      </c>
      <c r="L24" s="12" t="s">
        <v>73</v>
      </c>
      <c r="M24">
        <f>VARP(A4:A13)</f>
        <v>3300</v>
      </c>
    </row>
    <row r="26" spans="1:13" ht="13.5" thickBot="1" x14ac:dyDescent="0.25">
      <c r="A26" t="s">
        <v>17</v>
      </c>
      <c r="L26" s="12" t="s">
        <v>70</v>
      </c>
      <c r="M26" s="35">
        <f>M23/M24</f>
        <v>0.57999999999999996</v>
      </c>
    </row>
    <row r="27" spans="1:13" x14ac:dyDescent="0.2">
      <c r="A27" s="9"/>
      <c r="B27" s="9" t="s">
        <v>22</v>
      </c>
      <c r="C27" s="9" t="s">
        <v>23</v>
      </c>
      <c r="D27" s="9" t="s">
        <v>24</v>
      </c>
      <c r="E27" s="9" t="s">
        <v>25</v>
      </c>
      <c r="F27" s="9" t="s">
        <v>26</v>
      </c>
    </row>
    <row r="28" spans="1:13" x14ac:dyDescent="0.2">
      <c r="A28" s="7" t="s">
        <v>18</v>
      </c>
      <c r="B28" s="7">
        <v>1</v>
      </c>
      <c r="C28" s="7">
        <v>11101.2</v>
      </c>
      <c r="D28" s="7">
        <v>11101.2</v>
      </c>
      <c r="E28" s="7">
        <v>107.15444015444014</v>
      </c>
      <c r="F28" s="7">
        <v>6.5544367462374483E-6</v>
      </c>
    </row>
    <row r="29" spans="1:13" x14ac:dyDescent="0.2">
      <c r="A29" s="7" t="s">
        <v>19</v>
      </c>
      <c r="B29" s="7">
        <v>8</v>
      </c>
      <c r="C29" s="7">
        <v>828.8</v>
      </c>
      <c r="D29" s="7">
        <v>103.6</v>
      </c>
      <c r="E29" s="7"/>
      <c r="F29" s="7"/>
    </row>
    <row r="30" spans="1:13" ht="13.5" thickBot="1" x14ac:dyDescent="0.25">
      <c r="A30" s="8" t="s">
        <v>20</v>
      </c>
      <c r="B30" s="8">
        <v>9</v>
      </c>
      <c r="C30" s="8">
        <v>11930</v>
      </c>
      <c r="D30" s="8"/>
      <c r="E30" s="8"/>
      <c r="F30" s="8"/>
    </row>
    <row r="31" spans="1:13" ht="13.5" thickBot="1" x14ac:dyDescent="0.25"/>
    <row r="32" spans="1:13" x14ac:dyDescent="0.2">
      <c r="A32" s="9"/>
      <c r="B32" s="9" t="s">
        <v>27</v>
      </c>
      <c r="C32" s="9" t="s">
        <v>15</v>
      </c>
      <c r="D32" s="9" t="s">
        <v>28</v>
      </c>
      <c r="E32" s="9" t="s">
        <v>29</v>
      </c>
      <c r="F32" s="9" t="s">
        <v>30</v>
      </c>
      <c r="G32" s="9" t="s">
        <v>31</v>
      </c>
      <c r="H32" s="9" t="s">
        <v>42</v>
      </c>
      <c r="I32" s="9" t="s">
        <v>43</v>
      </c>
    </row>
    <row r="33" spans="1:9" x14ac:dyDescent="0.2">
      <c r="A33" s="7" t="s">
        <v>21</v>
      </c>
      <c r="B33" s="38">
        <v>21.4</v>
      </c>
      <c r="C33" s="7">
        <v>10.054276943096649</v>
      </c>
      <c r="D33" s="7">
        <v>2.1284474379526035</v>
      </c>
      <c r="E33" s="7">
        <v>6.5952193692211031E-2</v>
      </c>
      <c r="F33" s="7">
        <v>-1.7852192006796876</v>
      </c>
      <c r="G33" s="7">
        <v>44.585219200679688</v>
      </c>
      <c r="H33" s="7">
        <v>-1.7852192006796876</v>
      </c>
      <c r="I33" s="7">
        <v>44.585219200679688</v>
      </c>
    </row>
    <row r="34" spans="1:9" ht="13.5" thickBot="1" x14ac:dyDescent="0.25">
      <c r="A34" s="8" t="s">
        <v>4</v>
      </c>
      <c r="B34" s="39">
        <v>0.57999999999999996</v>
      </c>
      <c r="C34" s="8">
        <v>5.603029483586483E-2</v>
      </c>
      <c r="D34" s="8">
        <v>10.351542887629847</v>
      </c>
      <c r="E34" s="8">
        <v>6.554436746237461E-6</v>
      </c>
      <c r="F34" s="8">
        <v>0.45079382485677466</v>
      </c>
      <c r="G34" s="8">
        <v>0.70920617514322526</v>
      </c>
      <c r="H34" s="8">
        <v>0.45079382485677466</v>
      </c>
      <c r="I34" s="8">
        <v>0.70920617514322526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workbookViewId="0">
      <selection activeCell="C29" sqref="C29"/>
    </sheetView>
  </sheetViews>
  <sheetFormatPr baseColWidth="10" defaultRowHeight="12.75" x14ac:dyDescent="0.2"/>
  <cols>
    <col min="2" max="2" width="14.140625" customWidth="1"/>
    <col min="3" max="3" width="14.7109375" customWidth="1"/>
  </cols>
  <sheetData>
    <row r="1" spans="1:5" x14ac:dyDescent="0.2">
      <c r="B1" s="11"/>
      <c r="C1" s="11"/>
      <c r="D1" s="11"/>
      <c r="E1" s="11"/>
    </row>
    <row r="2" spans="1:5" x14ac:dyDescent="0.2">
      <c r="A2" s="11"/>
      <c r="B2" s="11"/>
      <c r="C2" s="11"/>
      <c r="D2" s="11"/>
      <c r="E2" s="11"/>
    </row>
    <row r="3" spans="1:5" x14ac:dyDescent="0.2">
      <c r="B3" t="s">
        <v>44</v>
      </c>
      <c r="C3" t="s">
        <v>45</v>
      </c>
    </row>
    <row r="4" spans="1:5" ht="13.5" thickBot="1" x14ac:dyDescent="0.25">
      <c r="B4" s="43">
        <v>13.248484848484821</v>
      </c>
      <c r="C4" s="44">
        <v>0.60030303030303045</v>
      </c>
      <c r="E4" s="32" t="s">
        <v>53</v>
      </c>
    </row>
    <row r="5" spans="1:5" ht="13.5" thickBot="1" x14ac:dyDescent="0.25">
      <c r="B5" s="38">
        <v>21.4</v>
      </c>
      <c r="C5" s="39">
        <v>0.57999999999999996</v>
      </c>
      <c r="E5" s="35" t="s">
        <v>54</v>
      </c>
    </row>
    <row r="6" spans="1:5" x14ac:dyDescent="0.2">
      <c r="B6">
        <v>6.71</v>
      </c>
      <c r="C6">
        <v>0.68700000000000006</v>
      </c>
    </row>
    <row r="7" spans="1:5" x14ac:dyDescent="0.2">
      <c r="B7">
        <v>13.182</v>
      </c>
      <c r="C7">
        <v>0.61360000000000003</v>
      </c>
    </row>
    <row r="8" spans="1:5" x14ac:dyDescent="0.2">
      <c r="B8">
        <v>17.908999999999999</v>
      </c>
      <c r="C8">
        <v>0.58819999999999995</v>
      </c>
    </row>
    <row r="9" spans="1:5" x14ac:dyDescent="0.2">
      <c r="B9">
        <v>15.842000000000001</v>
      </c>
      <c r="C9">
        <v>0.59150000000000003</v>
      </c>
    </row>
    <row r="10" spans="1:5" x14ac:dyDescent="0.2">
      <c r="B10">
        <v>19.388000000000002</v>
      </c>
      <c r="C10">
        <v>0.57240000000000002</v>
      </c>
    </row>
    <row r="11" spans="1:5" x14ac:dyDescent="0.2">
      <c r="B11">
        <v>14.079000000000001</v>
      </c>
      <c r="C11">
        <v>0.60419999999999996</v>
      </c>
      <c r="E11" s="12" t="s">
        <v>55</v>
      </c>
    </row>
    <row r="12" spans="1:5" x14ac:dyDescent="0.2">
      <c r="B12">
        <v>27.175999999999998</v>
      </c>
      <c r="C12">
        <v>0.51480000000000004</v>
      </c>
    </row>
    <row r="13" spans="1:5" x14ac:dyDescent="0.2">
      <c r="B13">
        <v>16.896999999999998</v>
      </c>
      <c r="C13">
        <v>0.60060000000000002</v>
      </c>
    </row>
    <row r="14" spans="1:5" x14ac:dyDescent="0.2">
      <c r="B14">
        <v>19.945</v>
      </c>
      <c r="C14">
        <v>0.59089999999999998</v>
      </c>
    </row>
    <row r="15" spans="1:5" x14ac:dyDescent="0.2">
      <c r="B15">
        <v>22.533000000000001</v>
      </c>
      <c r="C15">
        <v>0.57330000000000003</v>
      </c>
    </row>
    <row r="16" spans="1:5" x14ac:dyDescent="0.2">
      <c r="B16">
        <v>16.994</v>
      </c>
      <c r="C16">
        <v>0.62119999999999997</v>
      </c>
    </row>
    <row r="17" spans="1:5" x14ac:dyDescent="0.2">
      <c r="B17">
        <v>24.672999999999998</v>
      </c>
      <c r="C17">
        <v>0.60550000000000004</v>
      </c>
      <c r="E17" s="11"/>
    </row>
    <row r="18" spans="1:5" x14ac:dyDescent="0.2">
      <c r="B18" s="12">
        <v>16.120999999999999</v>
      </c>
      <c r="C18" s="12">
        <v>0.62580000000000002</v>
      </c>
      <c r="D18" s="12"/>
      <c r="E18" s="12" t="s">
        <v>56</v>
      </c>
    </row>
    <row r="19" spans="1:5" s="33" customFormat="1" x14ac:dyDescent="0.2">
      <c r="B19" s="33">
        <v>20.702999999999999</v>
      </c>
      <c r="C19" s="33">
        <v>0.65939999999999999</v>
      </c>
      <c r="E19" s="33" t="s">
        <v>47</v>
      </c>
    </row>
    <row r="20" spans="1:5" s="15" customFormat="1" x14ac:dyDescent="0.2">
      <c r="B20" s="15">
        <v>12.273</v>
      </c>
      <c r="C20" s="15">
        <v>0.53549999999999998</v>
      </c>
      <c r="E20" s="15" t="s">
        <v>48</v>
      </c>
    </row>
    <row r="22" spans="1:5" x14ac:dyDescent="0.2">
      <c r="A22" s="13" t="s">
        <v>46</v>
      </c>
      <c r="B22" s="13">
        <f>AVERAGE(B4:B19)</f>
        <v>17.925030303030297</v>
      </c>
      <c r="C22" s="13">
        <f>AVERAGE(C4:C19)</f>
        <v>0.60179393939393933</v>
      </c>
    </row>
    <row r="23" spans="1:5" x14ac:dyDescent="0.2">
      <c r="A23" s="12" t="s">
        <v>49</v>
      </c>
      <c r="B23">
        <f>STDEVP(B4:B19)</f>
        <v>4.8271027603759249</v>
      </c>
      <c r="C23">
        <f>STDEVP(C4:C19)</f>
        <v>3.6930881666447625E-2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Données</vt:lpstr>
      <vt:lpstr>Régression ensemble de la popul</vt:lpstr>
      <vt:lpstr>régression échantillon 1</vt:lpstr>
      <vt:lpstr>regression échantillon 2</vt:lpstr>
      <vt:lpstr>synthèse des differents echant,</vt:lpstr>
      <vt:lpstr>données</vt:lpstr>
    </vt:vector>
  </TitlesOfParts>
  <Company>Université de Rennes 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Campus Centre</dc:creator>
  <cp:lastModifiedBy>ANDRIAMIALISOA FITIA</cp:lastModifiedBy>
  <cp:lastPrinted>2005-01-17T10:03:23Z</cp:lastPrinted>
  <dcterms:created xsi:type="dcterms:W3CDTF">2001-02-14T07:15:37Z</dcterms:created>
  <dcterms:modified xsi:type="dcterms:W3CDTF">2019-02-04T09:37:23Z</dcterms:modified>
</cp:coreProperties>
</file>