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embeddings/oleObject1.bin" ContentType="application/vnd.openxmlformats-officedocument.oleObject"/>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ANDRIAMIALISOA FITIA\Documents\UNIVERSITE\LICENCE 3 BANQUE ET FINANCE\SEMESTRE 2\Econometrie\"/>
    </mc:Choice>
  </mc:AlternateContent>
  <xr:revisionPtr revIDLastSave="0" documentId="13_ncr:1_{27DCC27F-BF13-41F2-83F4-70BA86076345}" xr6:coauthVersionLast="41" xr6:coauthVersionMax="41" xr10:uidLastSave="{00000000-0000-0000-0000-000000000000}"/>
  <bookViews>
    <workbookView xWindow="-120" yWindow="-120" windowWidth="20730" windowHeight="11160" tabRatio="871" firstSheet="5" activeTab="15" xr2:uid="{00000000-000D-0000-FFFF-FFFF00000000}"/>
  </bookViews>
  <sheets>
    <sheet name="base 1" sheetId="1" r:id="rId1"/>
    <sheet name="Graph 1" sheetId="4" r:id="rId2"/>
    <sheet name="Graphiques 2" sheetId="3" r:id="rId3"/>
    <sheet name="Modèle 1" sheetId="5" r:id="rId4"/>
    <sheet name="base 2" sheetId="2" r:id="rId5"/>
    <sheet name="Modèle 2" sheetId="6" r:id="rId6"/>
    <sheet name="Base 3" sheetId="8" r:id="rId7"/>
    <sheet name="Modèle 3" sheetId="9" r:id="rId8"/>
    <sheet name="Base 4" sheetId="10" r:id="rId9"/>
    <sheet name="Modèle 4" sheetId="18" r:id="rId10"/>
    <sheet name="Test de chow sur Modèle 4" sheetId="19" r:id="rId11"/>
    <sheet name="Base 5" sheetId="20" r:id="rId12"/>
    <sheet name="Modèle 5" sheetId="21" r:id="rId13"/>
    <sheet name="Base 6" sheetId="22" r:id="rId14"/>
    <sheet name="Modèle 6" sheetId="24" r:id="rId15"/>
    <sheet name="Base 7" sheetId="25" r:id="rId16"/>
    <sheet name="Modèle7" sheetId="26" r:id="rId17"/>
    <sheet name="Base 8" sheetId="27" r:id="rId18"/>
    <sheet name="Modèle 8" sheetId="28" r:id="rId19"/>
    <sheet name="Base 9" sheetId="29" r:id="rId20"/>
    <sheet name="Modèle 9" sheetId="31" r:id="rId21"/>
    <sheet name="Base 10" sheetId="32" r:id="rId22"/>
    <sheet name="Modèle 10" sheetId="33" r:id="rId23"/>
  </sheets>
  <externalReferences>
    <externalReference r:id="rId24"/>
    <externalReference r:id="rId25"/>
  </externalReferences>
  <definedNames>
    <definedName name="choisir_stabilité_ou_instabilité">[2]Feuil1!$A$15:$A$17</definedName>
    <definedName name="inf_sup">[2]Feuil1!$A$11:$A$13</definedName>
    <definedName name="refusée_ou_acceptée">[2]Feuil1!$A$19:$A$21</definedName>
  </definedNames>
  <calcPr calcId="181029"/>
</workbook>
</file>

<file path=xl/calcChain.xml><?xml version="1.0" encoding="utf-8"?>
<calcChain xmlns="http://schemas.openxmlformats.org/spreadsheetml/2006/main">
  <c r="K3" i="22" l="1"/>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2" i="22"/>
  <c r="J3"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2" i="22"/>
  <c r="B73" i="19"/>
  <c r="K74" i="19"/>
  <c r="K75" i="19"/>
  <c r="K76" i="19" s="1"/>
</calcChain>
</file>

<file path=xl/sharedStrings.xml><?xml version="1.0" encoding="utf-8"?>
<sst xmlns="http://schemas.openxmlformats.org/spreadsheetml/2006/main" count="942" uniqueCount="108">
  <si>
    <t>Mise en Chantier</t>
  </si>
  <si>
    <t>Indice du prix à la construction</t>
  </si>
  <si>
    <t>PIB réel trimestriel</t>
  </si>
  <si>
    <t>Taux d'intérêt</t>
  </si>
  <si>
    <t>1° trim 1999</t>
  </si>
  <si>
    <t>2° trim 1999</t>
  </si>
  <si>
    <t>3° trim 1999</t>
  </si>
  <si>
    <t>4° trim 1999</t>
  </si>
  <si>
    <t>1° trim 2000</t>
  </si>
  <si>
    <t>2° trim 2000</t>
  </si>
  <si>
    <t>3° trim 2000</t>
  </si>
  <si>
    <t>4° trim 2000</t>
  </si>
  <si>
    <t>1° trim 2001</t>
  </si>
  <si>
    <t>2° trim 2001</t>
  </si>
  <si>
    <t>3° trim 2001</t>
  </si>
  <si>
    <t>4° trim 2001</t>
  </si>
  <si>
    <t>1° trim 2002</t>
  </si>
  <si>
    <t>2° trim 2002</t>
  </si>
  <si>
    <t>3° trim 2002</t>
  </si>
  <si>
    <t>4° trim 2002</t>
  </si>
  <si>
    <t>1° trim 2003</t>
  </si>
  <si>
    <t>2° trim 2003</t>
  </si>
  <si>
    <t>3° trim 2003</t>
  </si>
  <si>
    <t>4° trim 2003</t>
  </si>
  <si>
    <t>1° trim 2004</t>
  </si>
  <si>
    <t>2° trim 2004</t>
  </si>
  <si>
    <t>3° trim 2004</t>
  </si>
  <si>
    <t>4° trim 2004</t>
  </si>
  <si>
    <t>1° trim 2005</t>
  </si>
  <si>
    <t>2° trim 2005</t>
  </si>
  <si>
    <t>3° trim 2005</t>
  </si>
  <si>
    <t>4° trim 2005</t>
  </si>
  <si>
    <t>1° trim 2006</t>
  </si>
  <si>
    <t>2° trim 2006</t>
  </si>
  <si>
    <t>3° trim 2006</t>
  </si>
  <si>
    <t>4° trim 2006</t>
  </si>
  <si>
    <t>1° trim 2007</t>
  </si>
  <si>
    <t>2° trim 2007</t>
  </si>
  <si>
    <t>3° trim 2007</t>
  </si>
  <si>
    <t>4° trim 2007</t>
  </si>
  <si>
    <t>1° trim 2008</t>
  </si>
  <si>
    <t>2° trim 2008</t>
  </si>
  <si>
    <t>3° trim 2008</t>
  </si>
  <si>
    <t>Stock</t>
  </si>
  <si>
    <t>Mises en Chantier</t>
  </si>
  <si>
    <t>RAPPORT DÉTAILLÉ</t>
  </si>
  <si>
    <t>Statistiques de la régression</t>
  </si>
  <si>
    <t>Coefficient de détermination multiple</t>
  </si>
  <si>
    <t>Coefficient de détermination R^2</t>
  </si>
  <si>
    <t>Erreur-type</t>
  </si>
  <si>
    <t>Observations</t>
  </si>
  <si>
    <t>ANALYSE DE VARIANCE</t>
  </si>
  <si>
    <t>Régression</t>
  </si>
  <si>
    <t>Résidus</t>
  </si>
  <si>
    <t>Total</t>
  </si>
  <si>
    <t>Constante</t>
  </si>
  <si>
    <t>Degré de liberté</t>
  </si>
  <si>
    <t>Somme des carrés</t>
  </si>
  <si>
    <t>Moyenne des carrés</t>
  </si>
  <si>
    <t>F</t>
  </si>
  <si>
    <t>Valeur critique de F</t>
  </si>
  <si>
    <t>Coefficients</t>
  </si>
  <si>
    <t>Statistique t</t>
  </si>
  <si>
    <t>Probabilité</t>
  </si>
  <si>
    <t>Limite inférieure pour seuil de confiance = 95%</t>
  </si>
  <si>
    <t>Limite supérieure pour seuil de confiance = 95%</t>
  </si>
  <si>
    <t>Limite inférieure pour seuil de confiance =  95,0%</t>
  </si>
  <si>
    <t>Limite supérieure pour seuil de confiance =  95,0%</t>
  </si>
  <si>
    <t>ANALYSE DES RÉSIDUS</t>
  </si>
  <si>
    <t>Observation</t>
  </si>
  <si>
    <t>Prévisions Mises en Chantier</t>
  </si>
  <si>
    <t>Observations Mises en Chantier</t>
  </si>
  <si>
    <t>Confrontation Prévision/ Observation</t>
  </si>
  <si>
    <t xml:space="preserve">Ratio </t>
  </si>
  <si>
    <t xml:space="preserve">taux de croissance trimestriel du PIB réel </t>
  </si>
  <si>
    <t>LES NUAGES DE POINTS DOIVENT SERVIR A DETECTER LES DIFFERENTES RELATIONS EXISTANTES ENTRE CHACUNE DES EXOGENES ET L'ENDOGENE</t>
  </si>
  <si>
    <t>D2007T3</t>
  </si>
  <si>
    <t>D2008T2</t>
  </si>
  <si>
    <t>DD2003T4</t>
  </si>
  <si>
    <t>DD2003T4-Ratio</t>
  </si>
  <si>
    <t>Prévisions Mise en Chantier</t>
  </si>
  <si>
    <t>Prévisions Mise en Chantier 2</t>
  </si>
  <si>
    <t>Modèle A</t>
  </si>
  <si>
    <t>Modèle B</t>
  </si>
  <si>
    <t xml:space="preserve">TEST DE CHOW </t>
  </si>
  <si>
    <t>F cal</t>
  </si>
  <si>
    <t xml:space="preserve">à comparer au F lu dans la table </t>
  </si>
  <si>
    <t>Le F calculé étant</t>
  </si>
  <si>
    <t xml:space="preserve">au F lu dans la table, l'hypothèse H0 de stabilité des paramètres est </t>
  </si>
  <si>
    <t>On en conclut à l'</t>
  </si>
  <si>
    <t xml:space="preserve"> des paramètres du modèle,</t>
  </si>
  <si>
    <t>SCR</t>
  </si>
  <si>
    <t>SCR1</t>
  </si>
  <si>
    <t>SCR2</t>
  </si>
  <si>
    <t>SCR1+SCR2</t>
  </si>
  <si>
    <t>Variable X 1</t>
  </si>
  <si>
    <t>Variable X 2</t>
  </si>
  <si>
    <t>Variable X 3</t>
  </si>
  <si>
    <t>Variable X 4</t>
  </si>
  <si>
    <t>Variable X 5</t>
  </si>
  <si>
    <t>Variable X 6</t>
  </si>
  <si>
    <t>supérieur</t>
  </si>
  <si>
    <t>refusée</t>
  </si>
  <si>
    <t>instabilité</t>
  </si>
  <si>
    <t>DD2003P</t>
  </si>
  <si>
    <t>DD2003Y</t>
  </si>
  <si>
    <t>DD2003i</t>
  </si>
  <si>
    <t>DD2003Rat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</si>
</sst>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000"/>
  </numFmts>
  <fonts count="16" x14ac:knownFonts="1">
    <font>
      <sz val="11"/>
      <color theme="1"/>
      <name val="Calibri"/>
      <family val="2"/>
      <scheme val="minor"/>
    </font>
    <font>
      <sz val="10"/>
      <name val="Arial"/>
      <family val="2"/>
    </font>
    <font>
      <sz val="10"/>
      <color indexed="17"/>
      <name val="Arial"/>
      <family val="2"/>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10"/>
      <name val="Arial"/>
      <family val="2"/>
    </font>
    <font>
      <b/>
      <sz val="11"/>
      <color theme="3" tint="0.39997558519241921"/>
      <name val="Calibri"/>
      <family val="2"/>
      <scheme val="minor"/>
    </font>
    <font>
      <sz val="11"/>
      <color theme="3" tint="0.39997558519241921"/>
      <name val="Calibri"/>
      <family val="2"/>
      <scheme val="minor"/>
    </font>
    <font>
      <sz val="11"/>
      <color rgb="FF00B050"/>
      <name val="Calibri"/>
      <family val="2"/>
      <scheme val="minor"/>
    </font>
    <font>
      <sz val="11"/>
      <color rgb="FFFF3300"/>
      <name val="Calibri"/>
      <family val="2"/>
      <scheme val="minor"/>
    </font>
    <font>
      <sz val="11"/>
      <color rgb="FF00B0F0"/>
      <name val="Calibri"/>
      <family val="2"/>
      <scheme val="minor"/>
    </font>
    <font>
      <i/>
      <sz val="11"/>
      <name val="Calibri"/>
      <family val="2"/>
      <scheme val="minor"/>
    </font>
    <font>
      <b/>
      <sz val="10"/>
      <color indexed="10"/>
      <name val="Arial"/>
      <family val="2"/>
    </font>
    <font>
      <b/>
      <u/>
      <sz val="10"/>
      <name val="Arial"/>
      <family val="2"/>
    </font>
  </fonts>
  <fills count="9">
    <fill>
      <patternFill patternType="none"/>
    </fill>
    <fill>
      <patternFill patternType="gray125"/>
    </fill>
    <fill>
      <patternFill patternType="solid">
        <fgColor rgb="FFFFC000"/>
        <bgColor indexed="64"/>
      </patternFill>
    </fill>
    <fill>
      <patternFill patternType="solid">
        <fgColor rgb="FFFF330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47"/>
        <bgColor indexed="64"/>
      </patternFill>
    </fill>
    <fill>
      <patternFill patternType="solid">
        <fgColor theme="5" tint="0.59999389629810485"/>
        <bgColor indexed="64"/>
      </patternFill>
    </fill>
    <fill>
      <patternFill patternType="solid">
        <fgColor theme="2"/>
        <bgColor indexed="64"/>
      </patternFill>
    </fill>
  </fills>
  <borders count="20">
    <border>
      <left/>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3" fontId="2" fillId="0" borderId="1" xfId="0" applyNumberFormat="1" applyFont="1" applyBorder="1" applyAlignment="1">
      <alignment horizontal="center" vertical="center"/>
    </xf>
    <xf numFmtId="3" fontId="2" fillId="0" borderId="2" xfId="0" applyNumberFormat="1" applyFont="1" applyBorder="1" applyAlignment="1">
      <alignment horizontal="center" vertical="center"/>
    </xf>
    <xf numFmtId="2" fontId="0" fillId="0" borderId="0" xfId="0" applyNumberFormat="1"/>
    <xf numFmtId="3" fontId="2" fillId="0" borderId="3" xfId="0" applyNumberFormat="1" applyFont="1" applyBorder="1" applyAlignment="1">
      <alignment horizontal="center" vertical="center"/>
    </xf>
    <xf numFmtId="0" fontId="0" fillId="0" borderId="2" xfId="0" applyBorder="1"/>
    <xf numFmtId="0" fontId="0" fillId="0" borderId="3" xfId="0" applyBorder="1"/>
    <xf numFmtId="0" fontId="1" fillId="0" borderId="4" xfId="0" applyFont="1" applyBorder="1"/>
    <xf numFmtId="0" fontId="1" fillId="0" borderId="2" xfId="0" applyFont="1" applyBorder="1"/>
    <xf numFmtId="0" fontId="0" fillId="0" borderId="5" xfId="0" applyBorder="1"/>
    <xf numFmtId="0" fontId="4" fillId="0" borderId="6" xfId="0" applyFont="1" applyBorder="1" applyAlignment="1">
      <alignment horizontal="center"/>
    </xf>
    <xf numFmtId="0" fontId="4" fillId="0" borderId="6" xfId="0" applyFont="1" applyBorder="1" applyAlignment="1">
      <alignment horizontal="centerContinuous"/>
    </xf>
    <xf numFmtId="0" fontId="0" fillId="2" borderId="0" xfId="0" applyFill="1"/>
    <xf numFmtId="0" fontId="4" fillId="0" borderId="6" xfId="0" applyFont="1" applyBorder="1" applyAlignment="1">
      <alignment horizontal="center" wrapText="1"/>
    </xf>
    <xf numFmtId="0" fontId="0" fillId="0" borderId="7" xfId="0"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1" fillId="0" borderId="11" xfId="0" applyFont="1" applyBorder="1" applyAlignment="1">
      <alignment horizontal="center"/>
    </xf>
    <xf numFmtId="2" fontId="0" fillId="0" borderId="12" xfId="0" applyNumberFormat="1" applyBorder="1" applyAlignment="1">
      <alignment horizontal="center"/>
    </xf>
    <xf numFmtId="2" fontId="0" fillId="0" borderId="13" xfId="0" applyNumberFormat="1" applyBorder="1" applyAlignment="1">
      <alignment horizontal="center"/>
    </xf>
    <xf numFmtId="3" fontId="2" fillId="0" borderId="14" xfId="0" applyNumberFormat="1" applyFont="1" applyBorder="1" applyAlignment="1">
      <alignment horizontal="center" vertical="center"/>
    </xf>
    <xf numFmtId="3" fontId="2" fillId="0" borderId="15" xfId="0" applyNumberFormat="1" applyFont="1" applyBorder="1" applyAlignment="1">
      <alignment horizontal="center" vertical="center"/>
    </xf>
    <xf numFmtId="0" fontId="0" fillId="0" borderId="16" xfId="0" applyBorder="1"/>
    <xf numFmtId="0" fontId="1" fillId="0" borderId="15" xfId="0" applyFont="1" applyBorder="1"/>
    <xf numFmtId="3" fontId="2" fillId="0" borderId="5" xfId="0" applyNumberFormat="1" applyFont="1" applyBorder="1" applyAlignment="1">
      <alignment horizontal="center" vertical="center"/>
    </xf>
    <xf numFmtId="0" fontId="0" fillId="0" borderId="5" xfId="0" applyBorder="1" applyAlignment="1">
      <alignment horizontal="center"/>
    </xf>
    <xf numFmtId="164" fontId="0" fillId="0" borderId="0" xfId="0" applyNumberFormat="1"/>
    <xf numFmtId="0" fontId="0" fillId="0" borderId="19" xfId="0" applyBorder="1" applyAlignment="1">
      <alignment horizontal="center"/>
    </xf>
    <xf numFmtId="2" fontId="0" fillId="0" borderId="19" xfId="0" applyNumberFormat="1" applyBorder="1" applyAlignment="1">
      <alignment horizontal="center"/>
    </xf>
    <xf numFmtId="4" fontId="2" fillId="0" borderId="0" xfId="0" applyNumberFormat="1" applyFont="1"/>
    <xf numFmtId="1" fontId="0" fillId="0" borderId="0" xfId="0" applyNumberFormat="1" applyAlignment="1">
      <alignment horizontal="center"/>
    </xf>
    <xf numFmtId="1" fontId="0" fillId="0" borderId="0" xfId="0" applyNumberFormat="1"/>
    <xf numFmtId="3" fontId="1" fillId="0" borderId="19" xfId="0" applyNumberFormat="1" applyFont="1" applyBorder="1" applyAlignment="1">
      <alignment horizontal="center" vertical="center"/>
    </xf>
    <xf numFmtId="0" fontId="5" fillId="0" borderId="0" xfId="0" applyFont="1" applyAlignment="1">
      <alignment horizontal="center"/>
    </xf>
    <xf numFmtId="0" fontId="3" fillId="0" borderId="19" xfId="0" applyFont="1" applyBorder="1" applyAlignment="1">
      <alignment horizontal="center" vertical="center"/>
    </xf>
    <xf numFmtId="0" fontId="6" fillId="0" borderId="19" xfId="0" applyFont="1" applyBorder="1" applyAlignment="1">
      <alignment horizontal="center" vertical="center"/>
    </xf>
    <xf numFmtId="0" fontId="3" fillId="0" borderId="19" xfId="0" applyFont="1" applyBorder="1" applyAlignment="1">
      <alignment horizontal="center" vertical="center" wrapText="1"/>
    </xf>
    <xf numFmtId="0" fontId="7" fillId="0" borderId="19" xfId="0" applyFont="1" applyBorder="1" applyAlignment="1">
      <alignment horizontal="center" vertical="center"/>
    </xf>
    <xf numFmtId="3" fontId="1" fillId="0" borderId="14" xfId="0" applyNumberFormat="1" applyFont="1" applyBorder="1" applyAlignment="1">
      <alignment horizontal="center" vertical="center"/>
    </xf>
    <xf numFmtId="3" fontId="1" fillId="0" borderId="2" xfId="0" applyNumberFormat="1" applyFont="1" applyBorder="1" applyAlignment="1">
      <alignment horizontal="center" vertical="center"/>
    </xf>
    <xf numFmtId="3" fontId="1" fillId="0" borderId="3" xfId="0" applyNumberFormat="1" applyFont="1" applyBorder="1" applyAlignment="1">
      <alignment horizontal="center" vertical="center"/>
    </xf>
    <xf numFmtId="3" fontId="1" fillId="0" borderId="15" xfId="0" applyNumberFormat="1" applyFont="1" applyBorder="1" applyAlignment="1">
      <alignment horizontal="center" vertical="center"/>
    </xf>
    <xf numFmtId="0" fontId="5" fillId="0" borderId="0" xfId="0" applyFont="1"/>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7" fillId="0" borderId="11" xfId="0" applyFont="1" applyBorder="1" applyAlignment="1">
      <alignment horizontal="center"/>
    </xf>
    <xf numFmtId="0" fontId="8" fillId="0" borderId="9"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0" xfId="0" applyFont="1" applyAlignment="1">
      <alignment horizontal="center"/>
    </xf>
    <xf numFmtId="0" fontId="9" fillId="0" borderId="9" xfId="0" applyFont="1" applyBorder="1" applyAlignment="1">
      <alignment horizontal="center"/>
    </xf>
    <xf numFmtId="164" fontId="9" fillId="0" borderId="0" xfId="0" applyNumberFormat="1" applyFont="1"/>
    <xf numFmtId="0" fontId="5" fillId="0" borderId="5" xfId="0" applyFont="1" applyBorder="1"/>
    <xf numFmtId="0" fontId="5" fillId="3" borderId="0" xfId="0" applyFont="1" applyFill="1"/>
    <xf numFmtId="0" fontId="5" fillId="0" borderId="2" xfId="0" applyFont="1" applyBorder="1"/>
    <xf numFmtId="0" fontId="5" fillId="3" borderId="2" xfId="0" applyFont="1" applyFill="1" applyBorder="1"/>
    <xf numFmtId="3" fontId="2" fillId="3" borderId="1" xfId="0" applyNumberFormat="1" applyFont="1" applyFill="1" applyBorder="1" applyAlignment="1">
      <alignment horizontal="center" vertical="center"/>
    </xf>
    <xf numFmtId="0" fontId="1" fillId="3" borderId="2" xfId="0" applyFont="1" applyFill="1" applyBorder="1"/>
    <xf numFmtId="0" fontId="10" fillId="0" borderId="0" xfId="0" applyFont="1"/>
    <xf numFmtId="0" fontId="11" fillId="0" borderId="5" xfId="0" applyFont="1" applyBorder="1"/>
    <xf numFmtId="0" fontId="11" fillId="0" borderId="0" xfId="0" applyFont="1"/>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center"/>
    </xf>
    <xf numFmtId="0" fontId="3" fillId="0" borderId="9" xfId="0" applyFont="1" applyBorder="1" applyAlignment="1">
      <alignment horizontal="center"/>
    </xf>
    <xf numFmtId="0" fontId="8" fillId="0" borderId="0" xfId="0" applyFont="1"/>
    <xf numFmtId="0" fontId="6" fillId="0" borderId="0" xfId="0" applyFont="1"/>
    <xf numFmtId="0" fontId="12" fillId="0" borderId="0" xfId="0" applyFont="1"/>
    <xf numFmtId="1" fontId="9" fillId="0" borderId="0" xfId="0" applyNumberFormat="1" applyFont="1" applyAlignment="1">
      <alignment horizontal="center"/>
    </xf>
    <xf numFmtId="1" fontId="12" fillId="0" borderId="0" xfId="0" applyNumberFormat="1" applyFont="1"/>
    <xf numFmtId="0" fontId="13" fillId="0" borderId="0" xfId="0" applyFont="1" applyAlignment="1">
      <alignment horizontal="centerContinuous"/>
    </xf>
    <xf numFmtId="0" fontId="13" fillId="0" borderId="0" xfId="0" applyFont="1" applyAlignment="1">
      <alignment horizontal="center"/>
    </xf>
    <xf numFmtId="165" fontId="0" fillId="0" borderId="0" xfId="0" applyNumberFormat="1"/>
    <xf numFmtId="2" fontId="5" fillId="0" borderId="12" xfId="0" applyNumberFormat="1" applyFont="1" applyBorder="1" applyAlignment="1">
      <alignment horizontal="center"/>
    </xf>
    <xf numFmtId="164" fontId="5" fillId="0" borderId="0" xfId="0" applyNumberFormat="1" applyFont="1"/>
    <xf numFmtId="0" fontId="5" fillId="0" borderId="5" xfId="0" applyFont="1" applyBorder="1" applyAlignment="1">
      <alignment horizontal="center"/>
    </xf>
    <xf numFmtId="2" fontId="5" fillId="0" borderId="13" xfId="0" applyNumberFormat="1" applyFont="1" applyBorder="1" applyAlignment="1">
      <alignment horizontal="center"/>
    </xf>
    <xf numFmtId="2" fontId="5" fillId="0" borderId="0" xfId="0" applyNumberFormat="1" applyFont="1"/>
    <xf numFmtId="0" fontId="0" fillId="4" borderId="0" xfId="0" applyFill="1"/>
    <xf numFmtId="0" fontId="3" fillId="0" borderId="0" xfId="0" applyFont="1" applyAlignment="1">
      <alignment horizontal="center" vertical="center" wrapText="1"/>
    </xf>
    <xf numFmtId="0" fontId="0" fillId="0" borderId="0" xfId="0" applyAlignment="1">
      <alignment horizontal="center"/>
    </xf>
    <xf numFmtId="0" fontId="0" fillId="5" borderId="0" xfId="0" applyFill="1"/>
    <xf numFmtId="0" fontId="14" fillId="6" borderId="0" xfId="0" applyFont="1" applyFill="1"/>
    <xf numFmtId="0" fontId="0" fillId="7" borderId="0" xfId="0" applyFill="1"/>
    <xf numFmtId="0" fontId="0" fillId="8" borderId="0" xfId="0" applyFill="1"/>
    <xf numFmtId="0" fontId="7" fillId="8" borderId="0" xfId="0" applyFont="1" applyFill="1"/>
    <xf numFmtId="0" fontId="15" fillId="8" borderId="0" xfId="0" applyFont="1" applyFill="1"/>
    <xf numFmtId="1" fontId="12" fillId="5" borderId="0" xfId="0" applyNumberFormat="1" applyFont="1"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8792888924148965"/>
          <c:y val="0.21996015558296178"/>
          <c:w val="0.76947050384445015"/>
          <c:h val="0.51136366990270798"/>
        </c:manualLayout>
      </c:layout>
      <c:lineChart>
        <c:grouping val="standard"/>
        <c:varyColors val="0"/>
        <c:ser>
          <c:idx val="0"/>
          <c:order val="0"/>
          <c:tx>
            <c:strRef>
              <c:f>'base 1'!$B$1</c:f>
              <c:strCache>
                <c:ptCount val="1"/>
                <c:pt idx="0">
                  <c:v>Mises en Chantier</c:v>
                </c:pt>
              </c:strCache>
            </c:strRef>
          </c:tx>
          <c:marker>
            <c:symbol val="x"/>
            <c:size val="4"/>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1'!$B$2:$B$41</c:f>
              <c:numCache>
                <c:formatCode>#,##0</c:formatCode>
                <c:ptCount val="40"/>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0-F50E-4E5A-BD44-17BCB6D8DE19}"/>
            </c:ext>
          </c:extLst>
        </c:ser>
        <c:dLbls>
          <c:showLegendKey val="0"/>
          <c:showVal val="0"/>
          <c:showCatName val="0"/>
          <c:showSerName val="0"/>
          <c:showPercent val="0"/>
          <c:showBubbleSize val="0"/>
        </c:dLbls>
        <c:marker val="1"/>
        <c:smooth val="0"/>
        <c:axId val="570817152"/>
        <c:axId val="1"/>
      </c:lineChart>
      <c:catAx>
        <c:axId val="570817152"/>
        <c:scaling>
          <c:orientation val="minMax"/>
        </c:scaling>
        <c:delete val="0"/>
        <c:axPos val="b"/>
        <c:numFmt formatCode="General" sourceLinked="1"/>
        <c:majorTickMark val="out"/>
        <c:minorTickMark val="none"/>
        <c:tickLblPos val="nextTo"/>
        <c:txPr>
          <a:bodyPr rot="-1920000"/>
          <a:lstStyle/>
          <a:p>
            <a:pPr>
              <a:defRPr sz="800"/>
            </a:pPr>
            <a:endParaRPr lang="fr-FR"/>
          </a:p>
        </c:txPr>
        <c:crossAx val="1"/>
        <c:crosses val="autoZero"/>
        <c:auto val="1"/>
        <c:lblAlgn val="ctr"/>
        <c:lblOffset val="100"/>
        <c:noMultiLvlLbl val="0"/>
      </c:catAx>
      <c:valAx>
        <c:axId val="1"/>
        <c:scaling>
          <c:orientation val="minMax"/>
          <c:min val="70000"/>
        </c:scaling>
        <c:delete val="0"/>
        <c:axPos val="l"/>
        <c:majorGridlines/>
        <c:numFmt formatCode="#,##0" sourceLinked="1"/>
        <c:majorTickMark val="out"/>
        <c:minorTickMark val="none"/>
        <c:tickLblPos val="nextTo"/>
        <c:crossAx val="57081715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Valeurs</a:t>
            </a:r>
            <a:r>
              <a:rPr lang="fr-FR" baseline="0"/>
              <a:t> observées , valeurs prévues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'Modèle 2'!$I$39</c:f>
              <c:strCache>
                <c:ptCount val="1"/>
                <c:pt idx="0">
                  <c:v>Observations Mises en Chantier</c:v>
                </c:pt>
              </c:strCache>
            </c:strRef>
          </c:tx>
          <c:spPr>
            <a:ln w="28575" cap="rnd">
              <a:solidFill>
                <a:schemeClr val="accent1"/>
              </a:solidFill>
              <a:round/>
            </a:ln>
            <a:effectLst/>
          </c:spPr>
          <c:marker>
            <c:symbol val="none"/>
          </c:marker>
          <c:cat>
            <c:strRef>
              <c:f>'Modèle 2'!$H$40:$H$78</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2'!$I$40:$I$78</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0-3C4D-4F7D-8F6D-1245C06C72C2}"/>
            </c:ext>
          </c:extLst>
        </c:ser>
        <c:ser>
          <c:idx val="1"/>
          <c:order val="1"/>
          <c:tx>
            <c:strRef>
              <c:f>'Modèle 2'!$J$39</c:f>
              <c:strCache>
                <c:ptCount val="1"/>
                <c:pt idx="0">
                  <c:v>Prévisions Mises en Chantier</c:v>
                </c:pt>
              </c:strCache>
            </c:strRef>
          </c:tx>
          <c:spPr>
            <a:ln w="28575" cap="rnd">
              <a:solidFill>
                <a:schemeClr val="accent2"/>
              </a:solidFill>
              <a:round/>
            </a:ln>
            <a:effectLst/>
          </c:spPr>
          <c:marker>
            <c:symbol val="none"/>
          </c:marker>
          <c:cat>
            <c:strRef>
              <c:f>'Modèle 2'!$H$40:$H$78</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2'!$J$40:$J$78</c:f>
              <c:numCache>
                <c:formatCode>General</c:formatCode>
                <c:ptCount val="39"/>
                <c:pt idx="0">
                  <c:v>75838.888406156228</c:v>
                </c:pt>
                <c:pt idx="1">
                  <c:v>80570.249554450958</c:v>
                </c:pt>
                <c:pt idx="2">
                  <c:v>81063.916135151943</c:v>
                </c:pt>
                <c:pt idx="3">
                  <c:v>82201.153805041715</c:v>
                </c:pt>
                <c:pt idx="4">
                  <c:v>80716.733292958685</c:v>
                </c:pt>
                <c:pt idx="5">
                  <c:v>75845.872212801114</c:v>
                </c:pt>
                <c:pt idx="6">
                  <c:v>71111.943803469054</c:v>
                </c:pt>
                <c:pt idx="7">
                  <c:v>78559.19909116863</c:v>
                </c:pt>
                <c:pt idx="8">
                  <c:v>73897.264704006695</c:v>
                </c:pt>
                <c:pt idx="9">
                  <c:v>70233.648168880769</c:v>
                </c:pt>
                <c:pt idx="10">
                  <c:v>74786.959671668432</c:v>
                </c:pt>
                <c:pt idx="11">
                  <c:v>70236.680993313843</c:v>
                </c:pt>
                <c:pt idx="12">
                  <c:v>82580.042215466485</c:v>
                </c:pt>
                <c:pt idx="13">
                  <c:v>80803.181647974983</c:v>
                </c:pt>
                <c:pt idx="14">
                  <c:v>80174.005786506852</c:v>
                </c:pt>
                <c:pt idx="15">
                  <c:v>77662.476052187951</c:v>
                </c:pt>
                <c:pt idx="16">
                  <c:v>82428.216546772703</c:v>
                </c:pt>
                <c:pt idx="17">
                  <c:v>81541.382597607662</c:v>
                </c:pt>
                <c:pt idx="18">
                  <c:v>89918.742097930037</c:v>
                </c:pt>
                <c:pt idx="19">
                  <c:v>89897.82660931295</c:v>
                </c:pt>
                <c:pt idx="20">
                  <c:v>89502.22808195214</c:v>
                </c:pt>
                <c:pt idx="21">
                  <c:v>94663.929191103307</c:v>
                </c:pt>
                <c:pt idx="22">
                  <c:v>91600.425730111732</c:v>
                </c:pt>
                <c:pt idx="23">
                  <c:v>95599.641932128565</c:v>
                </c:pt>
                <c:pt idx="24">
                  <c:v>91167.450760273336</c:v>
                </c:pt>
                <c:pt idx="25">
                  <c:v>91416.586734224329</c:v>
                </c:pt>
                <c:pt idx="26">
                  <c:v>94479.832492035319</c:v>
                </c:pt>
                <c:pt idx="27">
                  <c:v>97850.139087933509</c:v>
                </c:pt>
                <c:pt idx="28">
                  <c:v>99862.088241706224</c:v>
                </c:pt>
                <c:pt idx="29">
                  <c:v>103344.10335010236</c:v>
                </c:pt>
                <c:pt idx="30">
                  <c:v>94882.191501701032</c:v>
                </c:pt>
                <c:pt idx="31">
                  <c:v>100784.5060972153</c:v>
                </c:pt>
                <c:pt idx="32">
                  <c:v>99142.355834316681</c:v>
                </c:pt>
                <c:pt idx="33">
                  <c:v>99361.17296428261</c:v>
                </c:pt>
                <c:pt idx="34">
                  <c:v>101625.21389492207</c:v>
                </c:pt>
                <c:pt idx="35">
                  <c:v>101225.81950753961</c:v>
                </c:pt>
                <c:pt idx="36">
                  <c:v>104198.0359566944</c:v>
                </c:pt>
                <c:pt idx="37">
                  <c:v>101654.15588817939</c:v>
                </c:pt>
                <c:pt idx="38">
                  <c:v>104880.22850252168</c:v>
                </c:pt>
              </c:numCache>
            </c:numRef>
          </c:val>
          <c:smooth val="0"/>
          <c:extLst>
            <c:ext xmlns:c16="http://schemas.microsoft.com/office/drawing/2014/chart" uri="{C3380CC4-5D6E-409C-BE32-E72D297353CC}">
              <c16:uniqueId val="{00000001-3C4D-4F7D-8F6D-1245C06C72C2}"/>
            </c:ext>
          </c:extLst>
        </c:ser>
        <c:ser>
          <c:idx val="2"/>
          <c:order val="2"/>
          <c:tx>
            <c:strRef>
              <c:f>'Modèle 2'!$K$39</c:f>
              <c:strCache>
                <c:ptCount val="1"/>
                <c:pt idx="0">
                  <c:v>Prévisions Mise en Chantier 2</c:v>
                </c:pt>
              </c:strCache>
            </c:strRef>
          </c:tx>
          <c:spPr>
            <a:ln w="28575" cap="rnd">
              <a:solidFill>
                <a:schemeClr val="accent3"/>
              </a:solidFill>
              <a:round/>
            </a:ln>
            <a:effectLst/>
          </c:spPr>
          <c:marker>
            <c:symbol val="none"/>
          </c:marker>
          <c:cat>
            <c:strRef>
              <c:f>'Modèle 2'!$H$40:$H$78</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2'!$K$40:$K$78</c:f>
              <c:numCache>
                <c:formatCode>General</c:formatCode>
                <c:ptCount val="39"/>
                <c:pt idx="0">
                  <c:v>72468.088469093447</c:v>
                </c:pt>
                <c:pt idx="1">
                  <c:v>77711.824498311282</c:v>
                </c:pt>
                <c:pt idx="2">
                  <c:v>78788.797321055521</c:v>
                </c:pt>
                <c:pt idx="3">
                  <c:v>80479.591305993323</c:v>
                </c:pt>
                <c:pt idx="4">
                  <c:v>80097.108992385882</c:v>
                </c:pt>
                <c:pt idx="5">
                  <c:v>75940.074608992436</c:v>
                </c:pt>
                <c:pt idx="6">
                  <c:v>71586.093430595269</c:v>
                </c:pt>
                <c:pt idx="7">
                  <c:v>80746.49039625084</c:v>
                </c:pt>
                <c:pt idx="8">
                  <c:v>75869.554906484307</c:v>
                </c:pt>
                <c:pt idx="9">
                  <c:v>71696.680255299041</c:v>
                </c:pt>
                <c:pt idx="10">
                  <c:v>75761.198909034007</c:v>
                </c:pt>
                <c:pt idx="11">
                  <c:v>69336.929527935266</c:v>
                </c:pt>
                <c:pt idx="12">
                  <c:v>82528.866975435638</c:v>
                </c:pt>
                <c:pt idx="13">
                  <c:v>81013.677431584103</c:v>
                </c:pt>
                <c:pt idx="14">
                  <c:v>80311.914806605608</c:v>
                </c:pt>
                <c:pt idx="15">
                  <c:v>77556.637776242249</c:v>
                </c:pt>
                <c:pt idx="16">
                  <c:v>82498.90326388531</c:v>
                </c:pt>
                <c:pt idx="17">
                  <c:v>81410.599368314681</c:v>
                </c:pt>
                <c:pt idx="18">
                  <c:v>90340.843978313991</c:v>
                </c:pt>
                <c:pt idx="19">
                  <c:v>90370.552147125301</c:v>
                </c:pt>
                <c:pt idx="20">
                  <c:v>90393.504612705612</c:v>
                </c:pt>
                <c:pt idx="21">
                  <c:v>96602.815092522913</c:v>
                </c:pt>
                <c:pt idx="22">
                  <c:v>92879.56921898725</c:v>
                </c:pt>
                <c:pt idx="23">
                  <c:v>96976.633054318765</c:v>
                </c:pt>
                <c:pt idx="24">
                  <c:v>91803.481788059769</c:v>
                </c:pt>
                <c:pt idx="25">
                  <c:v>91795.597303294344</c:v>
                </c:pt>
                <c:pt idx="26">
                  <c:v>94680.038852847763</c:v>
                </c:pt>
                <c:pt idx="27">
                  <c:v>98266.008356007398</c:v>
                </c:pt>
                <c:pt idx="28">
                  <c:v>100851.78941020803</c:v>
                </c:pt>
                <c:pt idx="29">
                  <c:v>104415.41186127308</c:v>
                </c:pt>
                <c:pt idx="30">
                  <c:v>94655.756144433035</c:v>
                </c:pt>
                <c:pt idx="31">
                  <c:v>100905.59425694834</c:v>
                </c:pt>
                <c:pt idx="32">
                  <c:v>98838.568314591306</c:v>
                </c:pt>
                <c:pt idx="33">
                  <c:v>99259.886736045679</c:v>
                </c:pt>
                <c:pt idx="34">
                  <c:v>101340.45783844506</c:v>
                </c:pt>
                <c:pt idx="35">
                  <c:v>99804.453832209896</c:v>
                </c:pt>
                <c:pt idx="36">
                  <c:v>103026.22490017241</c:v>
                </c:pt>
                <c:pt idx="37">
                  <c:v>100166.64159379186</c:v>
                </c:pt>
                <c:pt idx="38">
                  <c:v>104131.62760597102</c:v>
                </c:pt>
              </c:numCache>
            </c:numRef>
          </c:val>
          <c:smooth val="0"/>
          <c:extLst>
            <c:ext xmlns:c16="http://schemas.microsoft.com/office/drawing/2014/chart" uri="{C3380CC4-5D6E-409C-BE32-E72D297353CC}">
              <c16:uniqueId val="{00000000-203C-4770-B116-F649AE2BB1C7}"/>
            </c:ext>
          </c:extLst>
        </c:ser>
        <c:dLbls>
          <c:showLegendKey val="0"/>
          <c:showVal val="0"/>
          <c:showCatName val="0"/>
          <c:showSerName val="0"/>
          <c:showPercent val="0"/>
          <c:showBubbleSize val="0"/>
        </c:dLbls>
        <c:smooth val="0"/>
        <c:axId val="531614352"/>
        <c:axId val="531622880"/>
      </c:lineChart>
      <c:catAx>
        <c:axId val="53161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1622880"/>
        <c:crosses val="autoZero"/>
        <c:auto val="1"/>
        <c:lblAlgn val="ctr"/>
        <c:lblOffset val="100"/>
        <c:noMultiLvlLbl val="0"/>
      </c:catAx>
      <c:valAx>
        <c:axId val="531622880"/>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161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Mises en vente et ventes de logements neufs</a:t>
            </a:r>
          </a:p>
        </c:rich>
      </c:tx>
      <c:overlay val="1"/>
    </c:title>
    <c:autoTitleDeleted val="0"/>
    <c:plotArea>
      <c:layout>
        <c:manualLayout>
          <c:layoutTarget val="inner"/>
          <c:xMode val="edge"/>
          <c:yMode val="edge"/>
          <c:x val="9.1735300328838212E-2"/>
          <c:y val="0.15291051305154019"/>
          <c:w val="0.69388059251214285"/>
          <c:h val="0.63305937504080645"/>
        </c:manualLayout>
      </c:layout>
      <c:lineChart>
        <c:grouping val="standard"/>
        <c:varyColors val="0"/>
        <c:ser>
          <c:idx val="0"/>
          <c:order val="0"/>
          <c:tx>
            <c:strRef>
              <c:f>'[1]Source ECLN'!$K$4</c:f>
              <c:strCache>
                <c:ptCount val="1"/>
                <c:pt idx="0">
                  <c:v>Ventes</c:v>
                </c:pt>
              </c:strCache>
            </c:strRef>
          </c:tx>
          <c:marker>
            <c:symbol val="none"/>
          </c:marker>
          <c:cat>
            <c:strRef>
              <c:f>'[1]Source ECLN'!$A$17:$A$56</c:f>
              <c:strCache>
                <c:ptCount val="40"/>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pt idx="39">
                  <c:v>4° trim 2008</c:v>
                </c:pt>
              </c:strCache>
            </c:strRef>
          </c:cat>
          <c:val>
            <c:numRef>
              <c:f>'[1]Source ECLN'!$K$17:$K$56</c:f>
              <c:numCache>
                <c:formatCode>General</c:formatCode>
                <c:ptCount val="40"/>
                <c:pt idx="0">
                  <c:v>30966</c:v>
                </c:pt>
                <c:pt idx="1">
                  <c:v>32619</c:v>
                </c:pt>
                <c:pt idx="2">
                  <c:v>22120</c:v>
                </c:pt>
                <c:pt idx="3">
                  <c:v>15821</c:v>
                </c:pt>
                <c:pt idx="4">
                  <c:v>17389</c:v>
                </c:pt>
                <c:pt idx="5">
                  <c:v>18789</c:v>
                </c:pt>
                <c:pt idx="6">
                  <c:v>18406</c:v>
                </c:pt>
                <c:pt idx="7">
                  <c:v>20660</c:v>
                </c:pt>
                <c:pt idx="8">
                  <c:v>20553</c:v>
                </c:pt>
                <c:pt idx="9">
                  <c:v>19762</c:v>
                </c:pt>
                <c:pt idx="10">
                  <c:v>18985</c:v>
                </c:pt>
                <c:pt idx="11">
                  <c:v>20896</c:v>
                </c:pt>
                <c:pt idx="12">
                  <c:v>21808</c:v>
                </c:pt>
                <c:pt idx="13">
                  <c:v>20962</c:v>
                </c:pt>
                <c:pt idx="14">
                  <c:v>19516</c:v>
                </c:pt>
                <c:pt idx="15">
                  <c:v>23211</c:v>
                </c:pt>
                <c:pt idx="16">
                  <c:v>25896</c:v>
                </c:pt>
                <c:pt idx="17">
                  <c:v>25586</c:v>
                </c:pt>
                <c:pt idx="18">
                  <c:v>25847</c:v>
                </c:pt>
                <c:pt idx="19">
                  <c:v>26219</c:v>
                </c:pt>
                <c:pt idx="20">
                  <c:v>28682</c:v>
                </c:pt>
                <c:pt idx="21">
                  <c:v>29545</c:v>
                </c:pt>
                <c:pt idx="22">
                  <c:v>26547</c:v>
                </c:pt>
                <c:pt idx="23">
                  <c:v>27435</c:v>
                </c:pt>
                <c:pt idx="24">
                  <c:v>30096</c:v>
                </c:pt>
                <c:pt idx="25">
                  <c:v>31803</c:v>
                </c:pt>
                <c:pt idx="26">
                  <c:v>28739</c:v>
                </c:pt>
                <c:pt idx="27">
                  <c:v>30945</c:v>
                </c:pt>
                <c:pt idx="28">
                  <c:v>32827</c:v>
                </c:pt>
                <c:pt idx="29">
                  <c:v>29223</c:v>
                </c:pt>
                <c:pt idx="30">
                  <c:v>31557</c:v>
                </c:pt>
                <c:pt idx="31">
                  <c:v>32646</c:v>
                </c:pt>
                <c:pt idx="32">
                  <c:v>37047</c:v>
                </c:pt>
                <c:pt idx="33">
                  <c:v>32536</c:v>
                </c:pt>
                <c:pt idx="34">
                  <c:v>29152</c:v>
                </c:pt>
                <c:pt idx="35">
                  <c:v>28596</c:v>
                </c:pt>
                <c:pt idx="36">
                  <c:v>26604</c:v>
                </c:pt>
                <c:pt idx="37">
                  <c:v>21480</c:v>
                </c:pt>
                <c:pt idx="38">
                  <c:v>16329</c:v>
                </c:pt>
                <c:pt idx="39">
                  <c:v>14969</c:v>
                </c:pt>
              </c:numCache>
            </c:numRef>
          </c:val>
          <c:smooth val="0"/>
          <c:extLst>
            <c:ext xmlns:c16="http://schemas.microsoft.com/office/drawing/2014/chart" uri="{C3380CC4-5D6E-409C-BE32-E72D297353CC}">
              <c16:uniqueId val="{00000000-95F2-4DB8-A7CB-1900818E8384}"/>
            </c:ext>
          </c:extLst>
        </c:ser>
        <c:ser>
          <c:idx val="1"/>
          <c:order val="1"/>
          <c:tx>
            <c:strRef>
              <c:f>'[1]Source ECLN'!$J$4</c:f>
              <c:strCache>
                <c:ptCount val="1"/>
                <c:pt idx="0">
                  <c:v>Mises en vente</c:v>
                </c:pt>
              </c:strCache>
            </c:strRef>
          </c:tx>
          <c:marker>
            <c:symbol val="none"/>
          </c:marker>
          <c:val>
            <c:numRef>
              <c:f>'[1]Source ECLN'!$J$17:$J$56</c:f>
              <c:numCache>
                <c:formatCode>General</c:formatCode>
                <c:ptCount val="40"/>
                <c:pt idx="0">
                  <c:v>35831</c:v>
                </c:pt>
                <c:pt idx="1">
                  <c:v>25951</c:v>
                </c:pt>
                <c:pt idx="2">
                  <c:v>17171</c:v>
                </c:pt>
                <c:pt idx="3">
                  <c:v>16863</c:v>
                </c:pt>
                <c:pt idx="4">
                  <c:v>16537</c:v>
                </c:pt>
                <c:pt idx="5">
                  <c:v>20824</c:v>
                </c:pt>
                <c:pt idx="6">
                  <c:v>20006</c:v>
                </c:pt>
                <c:pt idx="7">
                  <c:v>21000</c:v>
                </c:pt>
                <c:pt idx="8">
                  <c:v>19679</c:v>
                </c:pt>
                <c:pt idx="9">
                  <c:v>20117</c:v>
                </c:pt>
                <c:pt idx="10">
                  <c:v>19520</c:v>
                </c:pt>
                <c:pt idx="11">
                  <c:v>20275</c:v>
                </c:pt>
                <c:pt idx="12">
                  <c:v>19387</c:v>
                </c:pt>
                <c:pt idx="13">
                  <c:v>18813</c:v>
                </c:pt>
                <c:pt idx="14">
                  <c:v>19945</c:v>
                </c:pt>
                <c:pt idx="15">
                  <c:v>22098</c:v>
                </c:pt>
                <c:pt idx="16">
                  <c:v>21138</c:v>
                </c:pt>
                <c:pt idx="17">
                  <c:v>23710</c:v>
                </c:pt>
                <c:pt idx="18">
                  <c:v>21944</c:v>
                </c:pt>
                <c:pt idx="19">
                  <c:v>25870</c:v>
                </c:pt>
                <c:pt idx="20">
                  <c:v>26782</c:v>
                </c:pt>
                <c:pt idx="21">
                  <c:v>28537</c:v>
                </c:pt>
                <c:pt idx="22">
                  <c:v>29158</c:v>
                </c:pt>
                <c:pt idx="23">
                  <c:v>28764</c:v>
                </c:pt>
                <c:pt idx="24">
                  <c:v>30963</c:v>
                </c:pt>
                <c:pt idx="25">
                  <c:v>33806</c:v>
                </c:pt>
                <c:pt idx="26">
                  <c:v>31144</c:v>
                </c:pt>
                <c:pt idx="27">
                  <c:v>36154</c:v>
                </c:pt>
                <c:pt idx="28">
                  <c:v>35610</c:v>
                </c:pt>
                <c:pt idx="29">
                  <c:v>33712</c:v>
                </c:pt>
                <c:pt idx="30">
                  <c:v>40008</c:v>
                </c:pt>
                <c:pt idx="31">
                  <c:v>40666</c:v>
                </c:pt>
                <c:pt idx="32">
                  <c:v>40150</c:v>
                </c:pt>
                <c:pt idx="33">
                  <c:v>37540</c:v>
                </c:pt>
                <c:pt idx="34">
                  <c:v>34460</c:v>
                </c:pt>
                <c:pt idx="35">
                  <c:v>35680</c:v>
                </c:pt>
                <c:pt idx="36">
                  <c:v>28816</c:v>
                </c:pt>
                <c:pt idx="37">
                  <c:v>27622</c:v>
                </c:pt>
                <c:pt idx="38">
                  <c:v>21341</c:v>
                </c:pt>
                <c:pt idx="39">
                  <c:v>15197</c:v>
                </c:pt>
              </c:numCache>
            </c:numRef>
          </c:val>
          <c:smooth val="0"/>
          <c:extLst>
            <c:ext xmlns:c16="http://schemas.microsoft.com/office/drawing/2014/chart" uri="{C3380CC4-5D6E-409C-BE32-E72D297353CC}">
              <c16:uniqueId val="{00000001-95F2-4DB8-A7CB-1900818E8384}"/>
            </c:ext>
          </c:extLst>
        </c:ser>
        <c:dLbls>
          <c:showLegendKey val="0"/>
          <c:showVal val="0"/>
          <c:showCatName val="0"/>
          <c:showSerName val="0"/>
          <c:showPercent val="0"/>
          <c:showBubbleSize val="0"/>
        </c:dLbls>
        <c:smooth val="0"/>
        <c:axId val="557896672"/>
        <c:axId val="1"/>
      </c:lineChart>
      <c:catAx>
        <c:axId val="557896672"/>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min val="10000"/>
        </c:scaling>
        <c:delete val="0"/>
        <c:axPos val="l"/>
        <c:majorGridlines/>
        <c:numFmt formatCode="General" sourceLinked="1"/>
        <c:majorTickMark val="out"/>
        <c:minorTickMark val="none"/>
        <c:tickLblPos val="nextTo"/>
        <c:crossAx val="55789667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'Modèle 3'!$F$28</c:f>
              <c:strCache>
                <c:ptCount val="1"/>
                <c:pt idx="0">
                  <c:v>Observations Mises en Chantier</c:v>
                </c:pt>
              </c:strCache>
            </c:strRef>
          </c:tx>
          <c:spPr>
            <a:ln w="28575" cap="rnd">
              <a:solidFill>
                <a:schemeClr val="accent1"/>
              </a:solidFill>
              <a:round/>
            </a:ln>
            <a:effectLst/>
          </c:spPr>
          <c:marker>
            <c:symbol val="none"/>
          </c:marker>
          <c:cat>
            <c:strRef>
              <c:f>'Modèle 3'!$E$29:$E$67</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3'!$F$29:$F$67</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0-C931-4242-A811-CFB9117167BB}"/>
            </c:ext>
          </c:extLst>
        </c:ser>
        <c:ser>
          <c:idx val="1"/>
          <c:order val="1"/>
          <c:tx>
            <c:strRef>
              <c:f>'Modèle 3'!$G$28</c:f>
              <c:strCache>
                <c:ptCount val="1"/>
                <c:pt idx="0">
                  <c:v>Prévisions Mises en Chantier</c:v>
                </c:pt>
              </c:strCache>
            </c:strRef>
          </c:tx>
          <c:spPr>
            <a:ln w="28575" cap="rnd">
              <a:solidFill>
                <a:schemeClr val="accent2"/>
              </a:solidFill>
              <a:round/>
            </a:ln>
            <a:effectLst/>
          </c:spPr>
          <c:marker>
            <c:symbol val="none"/>
          </c:marker>
          <c:cat>
            <c:strRef>
              <c:f>'Modèle 3'!$E$29:$E$67</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3'!$G$29:$G$67</c:f>
              <c:numCache>
                <c:formatCode>General</c:formatCode>
                <c:ptCount val="39"/>
                <c:pt idx="0">
                  <c:v>75838.888406156228</c:v>
                </c:pt>
                <c:pt idx="1">
                  <c:v>80570.249554450958</c:v>
                </c:pt>
                <c:pt idx="2">
                  <c:v>81063.916135151943</c:v>
                </c:pt>
                <c:pt idx="3">
                  <c:v>82201.153805041715</c:v>
                </c:pt>
                <c:pt idx="4">
                  <c:v>80716.733292958685</c:v>
                </c:pt>
                <c:pt idx="5">
                  <c:v>75845.872212801114</c:v>
                </c:pt>
                <c:pt idx="6">
                  <c:v>71111.943803469054</c:v>
                </c:pt>
                <c:pt idx="7">
                  <c:v>78559.19909116863</c:v>
                </c:pt>
                <c:pt idx="8">
                  <c:v>73897.264704006695</c:v>
                </c:pt>
                <c:pt idx="9">
                  <c:v>70233.648168880769</c:v>
                </c:pt>
                <c:pt idx="10">
                  <c:v>74786.959671668432</c:v>
                </c:pt>
                <c:pt idx="11">
                  <c:v>70236.680993313843</c:v>
                </c:pt>
                <c:pt idx="12">
                  <c:v>82580.042215466485</c:v>
                </c:pt>
                <c:pt idx="13">
                  <c:v>80803.181647974983</c:v>
                </c:pt>
                <c:pt idx="14">
                  <c:v>80174.005786506852</c:v>
                </c:pt>
                <c:pt idx="15">
                  <c:v>77662.476052187951</c:v>
                </c:pt>
                <c:pt idx="16">
                  <c:v>82428.216546772703</c:v>
                </c:pt>
                <c:pt idx="17">
                  <c:v>81541.382597607662</c:v>
                </c:pt>
                <c:pt idx="18">
                  <c:v>89918.742097930037</c:v>
                </c:pt>
                <c:pt idx="19">
                  <c:v>89897.82660931295</c:v>
                </c:pt>
                <c:pt idx="20">
                  <c:v>89502.22808195214</c:v>
                </c:pt>
                <c:pt idx="21">
                  <c:v>94663.929191103307</c:v>
                </c:pt>
                <c:pt idx="22">
                  <c:v>91600.425730111732</c:v>
                </c:pt>
                <c:pt idx="23">
                  <c:v>95599.641932128565</c:v>
                </c:pt>
                <c:pt idx="24">
                  <c:v>91167.450760273336</c:v>
                </c:pt>
                <c:pt idx="25">
                  <c:v>91416.586734224329</c:v>
                </c:pt>
                <c:pt idx="26">
                  <c:v>94479.832492035319</c:v>
                </c:pt>
                <c:pt idx="27">
                  <c:v>97850.139087933509</c:v>
                </c:pt>
                <c:pt idx="28">
                  <c:v>99862.088241706224</c:v>
                </c:pt>
                <c:pt idx="29">
                  <c:v>103344.10335010236</c:v>
                </c:pt>
                <c:pt idx="30">
                  <c:v>94882.191501701032</c:v>
                </c:pt>
                <c:pt idx="31">
                  <c:v>100784.5060972153</c:v>
                </c:pt>
                <c:pt idx="32">
                  <c:v>99142.355834316681</c:v>
                </c:pt>
                <c:pt idx="33">
                  <c:v>99361.17296428261</c:v>
                </c:pt>
                <c:pt idx="34">
                  <c:v>101625.21389492207</c:v>
                </c:pt>
                <c:pt idx="35">
                  <c:v>101225.81950753961</c:v>
                </c:pt>
                <c:pt idx="36">
                  <c:v>104198.0359566944</c:v>
                </c:pt>
                <c:pt idx="37">
                  <c:v>101654.15588817939</c:v>
                </c:pt>
                <c:pt idx="38">
                  <c:v>104880.22850252168</c:v>
                </c:pt>
              </c:numCache>
            </c:numRef>
          </c:val>
          <c:smooth val="0"/>
          <c:extLst>
            <c:ext xmlns:c16="http://schemas.microsoft.com/office/drawing/2014/chart" uri="{C3380CC4-5D6E-409C-BE32-E72D297353CC}">
              <c16:uniqueId val="{00000001-C931-4242-A811-CFB9117167BB}"/>
            </c:ext>
          </c:extLst>
        </c:ser>
        <c:ser>
          <c:idx val="2"/>
          <c:order val="2"/>
          <c:tx>
            <c:strRef>
              <c:f>'Modèle 3'!$H$28</c:f>
              <c:strCache>
                <c:ptCount val="1"/>
                <c:pt idx="0">
                  <c:v>Prévisions Mise en Chantier</c:v>
                </c:pt>
              </c:strCache>
            </c:strRef>
          </c:tx>
          <c:spPr>
            <a:ln w="28575" cap="rnd">
              <a:solidFill>
                <a:schemeClr val="accent3"/>
              </a:solidFill>
              <a:round/>
            </a:ln>
            <a:effectLst/>
          </c:spPr>
          <c:marker>
            <c:symbol val="none"/>
          </c:marker>
          <c:cat>
            <c:strRef>
              <c:f>'Modèle 3'!$E$29:$E$67</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3'!$H$29:$H$67</c:f>
              <c:numCache>
                <c:formatCode>General</c:formatCode>
                <c:ptCount val="39"/>
                <c:pt idx="0">
                  <c:v>82227.684834801432</c:v>
                </c:pt>
                <c:pt idx="1">
                  <c:v>75634.091652326635</c:v>
                </c:pt>
                <c:pt idx="2">
                  <c:v>75243.590946460565</c:v>
                </c:pt>
                <c:pt idx="3">
                  <c:v>86511.305904271809</c:v>
                </c:pt>
                <c:pt idx="4">
                  <c:v>80959.626339153503</c:v>
                </c:pt>
                <c:pt idx="5">
                  <c:v>79803.288729328866</c:v>
                </c:pt>
                <c:pt idx="6">
                  <c:v>74136.517961252131</c:v>
                </c:pt>
                <c:pt idx="7">
                  <c:v>78524.573783537402</c:v>
                </c:pt>
                <c:pt idx="8">
                  <c:v>72228.971909661792</c:v>
                </c:pt>
                <c:pt idx="9">
                  <c:v>70438.755050517197</c:v>
                </c:pt>
                <c:pt idx="10">
                  <c:v>75482.068412673165</c:v>
                </c:pt>
                <c:pt idx="11">
                  <c:v>70243.892229505669</c:v>
                </c:pt>
                <c:pt idx="12">
                  <c:v>79480.544196170507</c:v>
                </c:pt>
                <c:pt idx="13">
                  <c:v>77978.122898465153</c:v>
                </c:pt>
                <c:pt idx="14">
                  <c:v>81307.767144466517</c:v>
                </c:pt>
                <c:pt idx="15">
                  <c:v>76796.139013247623</c:v>
                </c:pt>
                <c:pt idx="16">
                  <c:v>76591.645749045099</c:v>
                </c:pt>
                <c:pt idx="17">
                  <c:v>80148.438178815995</c:v>
                </c:pt>
                <c:pt idx="18">
                  <c:v>85710.197804260766</c:v>
                </c:pt>
                <c:pt idx="19">
                  <c:v>90449.295461651243</c:v>
                </c:pt>
                <c:pt idx="20">
                  <c:v>88207.593066801797</c:v>
                </c:pt>
                <c:pt idx="21">
                  <c:v>93607.797587636363</c:v>
                </c:pt>
                <c:pt idx="22">
                  <c:v>94262.596077073104</c:v>
                </c:pt>
                <c:pt idx="23">
                  <c:v>96848.766831381217</c:v>
                </c:pt>
                <c:pt idx="24">
                  <c:v>92041.774533095697</c:v>
                </c:pt>
                <c:pt idx="25">
                  <c:v>93108.151065013444</c:v>
                </c:pt>
                <c:pt idx="26">
                  <c:v>96555.073732767807</c:v>
                </c:pt>
                <c:pt idx="27">
                  <c:v>100931.50384896515</c:v>
                </c:pt>
                <c:pt idx="28">
                  <c:v>100193.71521382559</c:v>
                </c:pt>
                <c:pt idx="29">
                  <c:v>104864.49477537601</c:v>
                </c:pt>
                <c:pt idx="30">
                  <c:v>98444.144552232014</c:v>
                </c:pt>
                <c:pt idx="31">
                  <c:v>102889.07624236832</c:v>
                </c:pt>
                <c:pt idx="32">
                  <c:v>97781.510975439625</c:v>
                </c:pt>
                <c:pt idx="33">
                  <c:v>98641.564308850517</c:v>
                </c:pt>
                <c:pt idx="34">
                  <c:v>101109.90295941409</c:v>
                </c:pt>
                <c:pt idx="35">
                  <c:v>101702.33358234036</c:v>
                </c:pt>
                <c:pt idx="36">
                  <c:v>100519.85039673779</c:v>
                </c:pt>
                <c:pt idx="37">
                  <c:v>101483.06900607822</c:v>
                </c:pt>
                <c:pt idx="38">
                  <c:v>104219.05218676054</c:v>
                </c:pt>
              </c:numCache>
            </c:numRef>
          </c:val>
          <c:smooth val="0"/>
          <c:extLst>
            <c:ext xmlns:c16="http://schemas.microsoft.com/office/drawing/2014/chart" uri="{C3380CC4-5D6E-409C-BE32-E72D297353CC}">
              <c16:uniqueId val="{00000002-C931-4242-A811-CFB9117167BB}"/>
            </c:ext>
          </c:extLst>
        </c:ser>
        <c:dLbls>
          <c:showLegendKey val="0"/>
          <c:showVal val="0"/>
          <c:showCatName val="0"/>
          <c:showSerName val="0"/>
          <c:showPercent val="0"/>
          <c:showBubbleSize val="0"/>
        </c:dLbls>
        <c:smooth val="0"/>
        <c:axId val="591730368"/>
        <c:axId val="591736928"/>
      </c:lineChart>
      <c:catAx>
        <c:axId val="59173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1736928"/>
        <c:crosses val="autoZero"/>
        <c:auto val="1"/>
        <c:lblAlgn val="ctr"/>
        <c:lblOffset val="100"/>
        <c:noMultiLvlLbl val="0"/>
      </c:catAx>
      <c:valAx>
        <c:axId val="591736928"/>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173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Valeur</a:t>
            </a:r>
            <a:r>
              <a:rPr lang="fr-FR" baseline="0"/>
              <a:t> observé - valeur prédite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'Modèle 4'!$G$29</c:f>
              <c:strCache>
                <c:ptCount val="1"/>
                <c:pt idx="0">
                  <c:v>Observations Mises en Chantier</c:v>
                </c:pt>
              </c:strCache>
            </c:strRef>
          </c:tx>
          <c:spPr>
            <a:ln w="28575" cap="rnd">
              <a:solidFill>
                <a:schemeClr val="accent1"/>
              </a:solidFill>
              <a:round/>
            </a:ln>
            <a:effectLst/>
          </c:spPr>
          <c:marker>
            <c:symbol val="none"/>
          </c:marker>
          <c:cat>
            <c:strRef>
              <c:f>'Modèle 4'!$F$30:$F$68</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4'!$G$30:$G$68</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0-A253-4A02-91E7-08B505517670}"/>
            </c:ext>
          </c:extLst>
        </c:ser>
        <c:ser>
          <c:idx val="1"/>
          <c:order val="1"/>
          <c:tx>
            <c:strRef>
              <c:f>'Modèle 4'!$H$29</c:f>
              <c:strCache>
                <c:ptCount val="1"/>
                <c:pt idx="0">
                  <c:v>Prévisions Mises en Chantier</c:v>
                </c:pt>
              </c:strCache>
            </c:strRef>
          </c:tx>
          <c:spPr>
            <a:ln w="28575" cap="rnd">
              <a:solidFill>
                <a:schemeClr val="accent2"/>
              </a:solidFill>
              <a:round/>
            </a:ln>
            <a:effectLst/>
          </c:spPr>
          <c:marker>
            <c:symbol val="none"/>
          </c:marker>
          <c:cat>
            <c:strRef>
              <c:f>'Modèle 4'!$F$30:$F$68</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4'!$H$30:$H$68</c:f>
              <c:numCache>
                <c:formatCode>General</c:formatCode>
                <c:ptCount val="39"/>
                <c:pt idx="0">
                  <c:v>75838.888406156228</c:v>
                </c:pt>
                <c:pt idx="1">
                  <c:v>80570.249554450958</c:v>
                </c:pt>
                <c:pt idx="2">
                  <c:v>81063.916135151943</c:v>
                </c:pt>
                <c:pt idx="3">
                  <c:v>82201.153805041715</c:v>
                </c:pt>
                <c:pt idx="4">
                  <c:v>80716.733292958685</c:v>
                </c:pt>
                <c:pt idx="5">
                  <c:v>75845.872212801114</c:v>
                </c:pt>
                <c:pt idx="6">
                  <c:v>71111.943803469054</c:v>
                </c:pt>
                <c:pt idx="7">
                  <c:v>78559.19909116863</c:v>
                </c:pt>
                <c:pt idx="8">
                  <c:v>73897.264704006695</c:v>
                </c:pt>
                <c:pt idx="9">
                  <c:v>70233.648168880769</c:v>
                </c:pt>
                <c:pt idx="10">
                  <c:v>74786.959671668432</c:v>
                </c:pt>
                <c:pt idx="11">
                  <c:v>70236.680993313843</c:v>
                </c:pt>
                <c:pt idx="12">
                  <c:v>82580.042215466485</c:v>
                </c:pt>
                <c:pt idx="13">
                  <c:v>80803.181647974983</c:v>
                </c:pt>
                <c:pt idx="14">
                  <c:v>80174.005786506852</c:v>
                </c:pt>
                <c:pt idx="15">
                  <c:v>77662.476052187951</c:v>
                </c:pt>
                <c:pt idx="16">
                  <c:v>82428.216546772703</c:v>
                </c:pt>
                <c:pt idx="17">
                  <c:v>81541.382597607662</c:v>
                </c:pt>
                <c:pt idx="18">
                  <c:v>89918.742097930037</c:v>
                </c:pt>
                <c:pt idx="19">
                  <c:v>89897.82660931295</c:v>
                </c:pt>
                <c:pt idx="20">
                  <c:v>89502.22808195214</c:v>
                </c:pt>
                <c:pt idx="21">
                  <c:v>94663.929191103307</c:v>
                </c:pt>
                <c:pt idx="22">
                  <c:v>91600.425730111732</c:v>
                </c:pt>
                <c:pt idx="23">
                  <c:v>95599.641932128565</c:v>
                </c:pt>
                <c:pt idx="24">
                  <c:v>91167.450760273336</c:v>
                </c:pt>
                <c:pt idx="25">
                  <c:v>91416.586734224329</c:v>
                </c:pt>
                <c:pt idx="26">
                  <c:v>94479.832492035319</c:v>
                </c:pt>
                <c:pt idx="27">
                  <c:v>97850.139087933509</c:v>
                </c:pt>
                <c:pt idx="28">
                  <c:v>99862.088241706224</c:v>
                </c:pt>
                <c:pt idx="29">
                  <c:v>103344.10335010236</c:v>
                </c:pt>
                <c:pt idx="30">
                  <c:v>94882.191501701032</c:v>
                </c:pt>
                <c:pt idx="31">
                  <c:v>100784.5060972153</c:v>
                </c:pt>
                <c:pt idx="32">
                  <c:v>99142.355834316681</c:v>
                </c:pt>
                <c:pt idx="33">
                  <c:v>99361.17296428261</c:v>
                </c:pt>
                <c:pt idx="34">
                  <c:v>101625.21389492207</c:v>
                </c:pt>
                <c:pt idx="35">
                  <c:v>101225.81950753961</c:v>
                </c:pt>
                <c:pt idx="36">
                  <c:v>104198.0359566944</c:v>
                </c:pt>
                <c:pt idx="37">
                  <c:v>101654.15588817939</c:v>
                </c:pt>
                <c:pt idx="38">
                  <c:v>104880.22850252168</c:v>
                </c:pt>
              </c:numCache>
            </c:numRef>
          </c:val>
          <c:smooth val="0"/>
          <c:extLst>
            <c:ext xmlns:c16="http://schemas.microsoft.com/office/drawing/2014/chart" uri="{C3380CC4-5D6E-409C-BE32-E72D297353CC}">
              <c16:uniqueId val="{00000001-A253-4A02-91E7-08B505517670}"/>
            </c:ext>
          </c:extLst>
        </c:ser>
        <c:ser>
          <c:idx val="2"/>
          <c:order val="2"/>
          <c:tx>
            <c:strRef>
              <c:f>'Modèle 4'!$I$29</c:f>
              <c:strCache>
                <c:ptCount val="1"/>
                <c:pt idx="0">
                  <c:v>Prévisions Mise en Chantier</c:v>
                </c:pt>
              </c:strCache>
            </c:strRef>
          </c:tx>
          <c:spPr>
            <a:ln w="28575" cap="rnd">
              <a:solidFill>
                <a:schemeClr val="accent3"/>
              </a:solidFill>
              <a:round/>
            </a:ln>
            <a:effectLst/>
          </c:spPr>
          <c:marker>
            <c:symbol val="none"/>
          </c:marker>
          <c:cat>
            <c:strRef>
              <c:f>'Modèle 4'!$F$30:$F$68</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4'!$I$30:$I$68</c:f>
              <c:numCache>
                <c:formatCode>General</c:formatCode>
                <c:ptCount val="39"/>
                <c:pt idx="0">
                  <c:v>81416.027318705383</c:v>
                </c:pt>
                <c:pt idx="1">
                  <c:v>73247.161583831636</c:v>
                </c:pt>
                <c:pt idx="2">
                  <c:v>73052.648821623166</c:v>
                </c:pt>
                <c:pt idx="3">
                  <c:v>82702.183962015857</c:v>
                </c:pt>
                <c:pt idx="4">
                  <c:v>77883.730671487574</c:v>
                </c:pt>
                <c:pt idx="5">
                  <c:v>78292.620345290372</c:v>
                </c:pt>
                <c:pt idx="6">
                  <c:v>74366.926564120353</c:v>
                </c:pt>
                <c:pt idx="7">
                  <c:v>75963.642015674908</c:v>
                </c:pt>
                <c:pt idx="8">
                  <c:v>71775.024971085208</c:v>
                </c:pt>
                <c:pt idx="9">
                  <c:v>72490.232228296183</c:v>
                </c:pt>
                <c:pt idx="10">
                  <c:v>76192.750172502623</c:v>
                </c:pt>
                <c:pt idx="11">
                  <c:v>74014.550609438855</c:v>
                </c:pt>
                <c:pt idx="12">
                  <c:v>78577.303983495454</c:v>
                </c:pt>
                <c:pt idx="13">
                  <c:v>78036.667290227517</c:v>
                </c:pt>
                <c:pt idx="14">
                  <c:v>82019.721342005243</c:v>
                </c:pt>
                <c:pt idx="15">
                  <c:v>78874.432810816506</c:v>
                </c:pt>
                <c:pt idx="16">
                  <c:v>77489.564564714048</c:v>
                </c:pt>
                <c:pt idx="17">
                  <c:v>82787.308534289143</c:v>
                </c:pt>
                <c:pt idx="18">
                  <c:v>84886.276061917917</c:v>
                </c:pt>
                <c:pt idx="19">
                  <c:v>90200.987681492785</c:v>
                </c:pt>
                <c:pt idx="20">
                  <c:v>88582.808723461392</c:v>
                </c:pt>
                <c:pt idx="21">
                  <c:v>93178.841519698501</c:v>
                </c:pt>
                <c:pt idx="22">
                  <c:v>95531.846621746809</c:v>
                </c:pt>
                <c:pt idx="23">
                  <c:v>96009.467347966376</c:v>
                </c:pt>
                <c:pt idx="24">
                  <c:v>93407.654762322432</c:v>
                </c:pt>
                <c:pt idx="25">
                  <c:v>94590.537209978735</c:v>
                </c:pt>
                <c:pt idx="26">
                  <c:v>96630.020117787033</c:v>
                </c:pt>
                <c:pt idx="27">
                  <c:v>101501.65003279102</c:v>
                </c:pt>
                <c:pt idx="28">
                  <c:v>100599.73005043123</c:v>
                </c:pt>
                <c:pt idx="29">
                  <c:v>103416.37511933623</c:v>
                </c:pt>
                <c:pt idx="30">
                  <c:v>101236.44562091559</c:v>
                </c:pt>
                <c:pt idx="31">
                  <c:v>103206.02121675741</c:v>
                </c:pt>
                <c:pt idx="32">
                  <c:v>97625.109210552298</c:v>
                </c:pt>
                <c:pt idx="33">
                  <c:v>100045.95353914968</c:v>
                </c:pt>
                <c:pt idx="34">
                  <c:v>116097.2396516475</c:v>
                </c:pt>
                <c:pt idx="35">
                  <c:v>103672.33494472697</c:v>
                </c:pt>
                <c:pt idx="36">
                  <c:v>101807.3808861428</c:v>
                </c:pt>
                <c:pt idx="37">
                  <c:v>77041.999999999971</c:v>
                </c:pt>
                <c:pt idx="38">
                  <c:v>108857.31103332828</c:v>
                </c:pt>
              </c:numCache>
            </c:numRef>
          </c:val>
          <c:smooth val="0"/>
          <c:extLst>
            <c:ext xmlns:c16="http://schemas.microsoft.com/office/drawing/2014/chart" uri="{C3380CC4-5D6E-409C-BE32-E72D297353CC}">
              <c16:uniqueId val="{00000002-A253-4A02-91E7-08B505517670}"/>
            </c:ext>
          </c:extLst>
        </c:ser>
        <c:dLbls>
          <c:showLegendKey val="0"/>
          <c:showVal val="0"/>
          <c:showCatName val="0"/>
          <c:showSerName val="0"/>
          <c:showPercent val="0"/>
          <c:showBubbleSize val="0"/>
        </c:dLbls>
        <c:smooth val="0"/>
        <c:axId val="591755296"/>
        <c:axId val="591755624"/>
      </c:lineChart>
      <c:catAx>
        <c:axId val="5917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1755624"/>
        <c:crosses val="autoZero"/>
        <c:auto val="1"/>
        <c:lblAlgn val="ctr"/>
        <c:lblOffset val="100"/>
        <c:noMultiLvlLbl val="0"/>
      </c:catAx>
      <c:valAx>
        <c:axId val="591755624"/>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175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'base 1'!$B$1</c:f>
              <c:strCache>
                <c:ptCount val="1"/>
                <c:pt idx="0">
                  <c:v>Mises en Chantier</c:v>
                </c:pt>
              </c:strCache>
            </c:strRef>
          </c:tx>
          <c:marker>
            <c:symbol val="x"/>
            <c:size val="4"/>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1'!$B$2:$B$41</c:f>
              <c:numCache>
                <c:formatCode>#,##0</c:formatCode>
                <c:ptCount val="40"/>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0-FE7D-471A-B513-1F92A949E847}"/>
            </c:ext>
          </c:extLst>
        </c:ser>
        <c:dLbls>
          <c:showLegendKey val="0"/>
          <c:showVal val="0"/>
          <c:showCatName val="0"/>
          <c:showSerName val="0"/>
          <c:showPercent val="0"/>
          <c:showBubbleSize val="0"/>
        </c:dLbls>
        <c:marker val="1"/>
        <c:smooth val="0"/>
        <c:axId val="568772112"/>
        <c:axId val="1"/>
      </c:lineChart>
      <c:catAx>
        <c:axId val="568772112"/>
        <c:scaling>
          <c:orientation val="minMax"/>
        </c:scaling>
        <c:delete val="0"/>
        <c:axPos val="b"/>
        <c:numFmt formatCode="General" sourceLinked="1"/>
        <c:majorTickMark val="out"/>
        <c:minorTickMark val="none"/>
        <c:tickLblPos val="nextTo"/>
        <c:txPr>
          <a:bodyPr rot="-1920000"/>
          <a:lstStyle/>
          <a:p>
            <a:pPr>
              <a:defRPr sz="800"/>
            </a:pPr>
            <a:endParaRPr lang="fr-FR"/>
          </a:p>
        </c:txPr>
        <c:crossAx val="1"/>
        <c:crosses val="autoZero"/>
        <c:auto val="1"/>
        <c:lblAlgn val="ctr"/>
        <c:lblOffset val="100"/>
        <c:noMultiLvlLbl val="0"/>
      </c:catAx>
      <c:valAx>
        <c:axId val="1"/>
        <c:scaling>
          <c:orientation val="minMax"/>
          <c:min val="70000"/>
        </c:scaling>
        <c:delete val="0"/>
        <c:axPos val="l"/>
        <c:majorGridlines/>
        <c:numFmt formatCode="#,##0" sourceLinked="1"/>
        <c:majorTickMark val="out"/>
        <c:minorTickMark val="none"/>
        <c:tickLblPos val="nextTo"/>
        <c:crossAx val="568772112"/>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fr-FR"/>
        </a:p>
      </c:txPr>
    </c:title>
    <c:autoTitleDeleted val="0"/>
    <c:plotArea>
      <c:layout>
        <c:manualLayout>
          <c:layoutTarget val="inner"/>
          <c:xMode val="edge"/>
          <c:yMode val="edge"/>
          <c:x val="0.10341987142911487"/>
          <c:y val="0.14190666235213756"/>
          <c:w val="0.83502141179720968"/>
          <c:h val="0.57184338259087508"/>
        </c:manualLayout>
      </c:layout>
      <c:lineChart>
        <c:grouping val="standard"/>
        <c:varyColors val="0"/>
        <c:ser>
          <c:idx val="0"/>
          <c:order val="0"/>
          <c:tx>
            <c:strRef>
              <c:f>'base 1'!$C$1</c:f>
              <c:strCache>
                <c:ptCount val="1"/>
                <c:pt idx="0">
                  <c:v>Indice du prix à la construction</c:v>
                </c:pt>
              </c:strCache>
            </c:strRef>
          </c:tx>
          <c:marker>
            <c:symbol val="none"/>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1'!$C$2:$C$41</c:f>
              <c:numCache>
                <c:formatCode>#,##0</c:formatCode>
                <c:ptCount val="40"/>
                <c:pt idx="0">
                  <c:v>1071</c:v>
                </c:pt>
                <c:pt idx="1">
                  <c:v>1074</c:v>
                </c:pt>
                <c:pt idx="2">
                  <c:v>1080</c:v>
                </c:pt>
                <c:pt idx="3">
                  <c:v>1065</c:v>
                </c:pt>
                <c:pt idx="4">
                  <c:v>1083</c:v>
                </c:pt>
                <c:pt idx="5">
                  <c:v>1089</c:v>
                </c:pt>
                <c:pt idx="6">
                  <c:v>1093</c:v>
                </c:pt>
                <c:pt idx="7">
                  <c:v>1127</c:v>
                </c:pt>
                <c:pt idx="8">
                  <c:v>1125</c:v>
                </c:pt>
                <c:pt idx="9">
                  <c:v>1139</c:v>
                </c:pt>
                <c:pt idx="10">
                  <c:v>1145</c:v>
                </c:pt>
                <c:pt idx="11">
                  <c:v>1140</c:v>
                </c:pt>
                <c:pt idx="12">
                  <c:v>1159</c:v>
                </c:pt>
                <c:pt idx="13">
                  <c:v>1163</c:v>
                </c:pt>
                <c:pt idx="14">
                  <c:v>1170</c:v>
                </c:pt>
                <c:pt idx="15">
                  <c:v>1172</c:v>
                </c:pt>
                <c:pt idx="16">
                  <c:v>1183</c:v>
                </c:pt>
                <c:pt idx="17">
                  <c:v>1202</c:v>
                </c:pt>
                <c:pt idx="18">
                  <c:v>1203</c:v>
                </c:pt>
                <c:pt idx="19">
                  <c:v>1214</c:v>
                </c:pt>
                <c:pt idx="20">
                  <c:v>1225</c:v>
                </c:pt>
                <c:pt idx="21">
                  <c:v>1267</c:v>
                </c:pt>
                <c:pt idx="22">
                  <c:v>1272</c:v>
                </c:pt>
                <c:pt idx="23">
                  <c:v>1269</c:v>
                </c:pt>
                <c:pt idx="24">
                  <c:v>1270</c:v>
                </c:pt>
                <c:pt idx="25">
                  <c:v>1276</c:v>
                </c:pt>
                <c:pt idx="26">
                  <c:v>1278</c:v>
                </c:pt>
                <c:pt idx="27">
                  <c:v>1332</c:v>
                </c:pt>
                <c:pt idx="28">
                  <c:v>1362</c:v>
                </c:pt>
                <c:pt idx="29">
                  <c:v>1366</c:v>
                </c:pt>
                <c:pt idx="30">
                  <c:v>1381</c:v>
                </c:pt>
                <c:pt idx="31">
                  <c:v>1406</c:v>
                </c:pt>
                <c:pt idx="32">
                  <c:v>1385</c:v>
                </c:pt>
                <c:pt idx="33">
                  <c:v>1435</c:v>
                </c:pt>
                <c:pt idx="34">
                  <c:v>1443</c:v>
                </c:pt>
                <c:pt idx="35">
                  <c:v>1474</c:v>
                </c:pt>
                <c:pt idx="36">
                  <c:v>1497</c:v>
                </c:pt>
                <c:pt idx="37">
                  <c:v>1562</c:v>
                </c:pt>
                <c:pt idx="38">
                  <c:v>1594</c:v>
                </c:pt>
              </c:numCache>
            </c:numRef>
          </c:val>
          <c:smooth val="0"/>
          <c:extLst>
            <c:ext xmlns:c16="http://schemas.microsoft.com/office/drawing/2014/chart" uri="{C3380CC4-5D6E-409C-BE32-E72D297353CC}">
              <c16:uniqueId val="{00000000-D6C8-4EB7-BF40-B73B92CCBBB2}"/>
            </c:ext>
          </c:extLst>
        </c:ser>
        <c:dLbls>
          <c:showLegendKey val="0"/>
          <c:showVal val="0"/>
          <c:showCatName val="0"/>
          <c:showSerName val="0"/>
          <c:showPercent val="0"/>
          <c:showBubbleSize val="0"/>
        </c:dLbls>
        <c:smooth val="0"/>
        <c:axId val="303687664"/>
        <c:axId val="1"/>
      </c:lineChart>
      <c:catAx>
        <c:axId val="303687664"/>
        <c:scaling>
          <c:orientation val="minMax"/>
        </c:scaling>
        <c:delete val="0"/>
        <c:axPos val="b"/>
        <c:numFmt formatCode="General" sourceLinked="1"/>
        <c:majorTickMark val="out"/>
        <c:minorTickMark val="none"/>
        <c:tickLblPos val="nextTo"/>
        <c:txPr>
          <a:bodyPr/>
          <a:lstStyle/>
          <a:p>
            <a:pPr>
              <a:defRPr sz="800"/>
            </a:pPr>
            <a:endParaRPr lang="fr-FR"/>
          </a:p>
        </c:txPr>
        <c:crossAx val="1"/>
        <c:crosses val="autoZero"/>
        <c:auto val="1"/>
        <c:lblAlgn val="ctr"/>
        <c:lblOffset val="100"/>
        <c:noMultiLvlLbl val="0"/>
      </c:catAx>
      <c:valAx>
        <c:axId val="1"/>
        <c:scaling>
          <c:orientation val="minMax"/>
          <c:min val="1000"/>
        </c:scaling>
        <c:delete val="0"/>
        <c:axPos val="l"/>
        <c:majorGridlines/>
        <c:numFmt formatCode="#,##0" sourceLinked="1"/>
        <c:majorTickMark val="out"/>
        <c:minorTickMark val="none"/>
        <c:tickLblPos val="nextTo"/>
        <c:crossAx val="30368766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12808573928258968"/>
          <c:y val="0.19480351414406533"/>
          <c:w val="0.83433114610673653"/>
          <c:h val="0.71441200058326038"/>
        </c:manualLayout>
      </c:layout>
      <c:lineChart>
        <c:grouping val="standard"/>
        <c:varyColors val="0"/>
        <c:ser>
          <c:idx val="0"/>
          <c:order val="0"/>
          <c:tx>
            <c:strRef>
              <c:f>'base 1'!$D$1</c:f>
              <c:strCache>
                <c:ptCount val="1"/>
                <c:pt idx="0">
                  <c:v>taux de croissance trimestriel du PIB réel </c:v>
                </c:pt>
              </c:strCache>
            </c:strRef>
          </c:tx>
          <c:marker>
            <c:symbol val="none"/>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1'!$D$2:$D$41</c:f>
              <c:numCache>
                <c:formatCode>General</c:formatCode>
                <c:ptCount val="40"/>
                <c:pt idx="0">
                  <c:v>6.4011799410029968E-3</c:v>
                </c:pt>
                <c:pt idx="1">
                  <c:v>1.0141571650496759E-2</c:v>
                </c:pt>
                <c:pt idx="2">
                  <c:v>9.7205698865450562E-3</c:v>
                </c:pt>
                <c:pt idx="3">
                  <c:v>1.3707684349675215E-2</c:v>
                </c:pt>
                <c:pt idx="4">
                  <c:v>1.1906449326718607E-2</c:v>
                </c:pt>
                <c:pt idx="5">
                  <c:v>8.0683569127328637E-3</c:v>
                </c:pt>
                <c:pt idx="6">
                  <c:v>3.7239807686964173E-3</c:v>
                </c:pt>
                <c:pt idx="7">
                  <c:v>1.0770551263947686E-2</c:v>
                </c:pt>
                <c:pt idx="8">
                  <c:v>5.5333369857009304E-3</c:v>
                </c:pt>
                <c:pt idx="9">
                  <c:v>-4.3587228941911348E-4</c:v>
                </c:pt>
                <c:pt idx="10">
                  <c:v>2.9979287038045511E-3</c:v>
                </c:pt>
                <c:pt idx="11">
                  <c:v>-4.456279550024418E-3</c:v>
                </c:pt>
                <c:pt idx="12">
                  <c:v>7.2056334952780897E-3</c:v>
                </c:pt>
                <c:pt idx="13">
                  <c:v>4.8777844019294659E-3</c:v>
                </c:pt>
                <c:pt idx="14">
                  <c:v>3.4248422415187473E-3</c:v>
                </c:pt>
                <c:pt idx="15">
                  <c:v>5.3750436722402252E-5</c:v>
                </c:pt>
                <c:pt idx="16">
                  <c:v>3.0367364488995065E-3</c:v>
                </c:pt>
                <c:pt idx="17">
                  <c:v>-9.1094202121967584E-4</c:v>
                </c:pt>
                <c:pt idx="18">
                  <c:v>7.6159828372218607E-3</c:v>
                </c:pt>
                <c:pt idx="19">
                  <c:v>6.4140096875498166E-3</c:v>
                </c:pt>
                <c:pt idx="20">
                  <c:v>4.9451275948697729E-3</c:v>
                </c:pt>
                <c:pt idx="21">
                  <c:v>7.3154044523973203E-3</c:v>
                </c:pt>
                <c:pt idx="22">
                  <c:v>3.2654127481713687E-3</c:v>
                </c:pt>
                <c:pt idx="23">
                  <c:v>8.3843249576877246E-3</c:v>
                </c:pt>
                <c:pt idx="24">
                  <c:v>2.9695044800785862E-3</c:v>
                </c:pt>
                <c:pt idx="25">
                  <c:v>2.7547500128726459E-3</c:v>
                </c:pt>
                <c:pt idx="26">
                  <c:v>6.2389278286990851E-3</c:v>
                </c:pt>
                <c:pt idx="27">
                  <c:v>5.5368442539292691E-3</c:v>
                </c:pt>
                <c:pt idx="28">
                  <c:v>6.1153543606790968E-3</c:v>
                </c:pt>
                <c:pt idx="29">
                  <c:v>1.0693568726355634E-2</c:v>
                </c:pt>
                <c:pt idx="30">
                  <c:v>3.9926136647194728E-4</c:v>
                </c:pt>
                <c:pt idx="31">
                  <c:v>6.6101272137691052E-3</c:v>
                </c:pt>
                <c:pt idx="32">
                  <c:v>7.4588031222896567E-3</c:v>
                </c:pt>
                <c:pt idx="33">
                  <c:v>4.0584415584415025E-3</c:v>
                </c:pt>
                <c:pt idx="34">
                  <c:v>6.6877342544279126E-3</c:v>
                </c:pt>
                <c:pt idx="35">
                  <c:v>3.0418065897697961E-3</c:v>
                </c:pt>
                <c:pt idx="36">
                  <c:v>4.8278706421795992E-3</c:v>
                </c:pt>
                <c:pt idx="37">
                  <c:v>-4.2735042735042297E-3</c:v>
                </c:pt>
                <c:pt idx="38">
                  <c:v>-2.4732668945952781E-3</c:v>
                </c:pt>
              </c:numCache>
            </c:numRef>
          </c:val>
          <c:smooth val="0"/>
          <c:extLst>
            <c:ext xmlns:c16="http://schemas.microsoft.com/office/drawing/2014/chart" uri="{C3380CC4-5D6E-409C-BE32-E72D297353CC}">
              <c16:uniqueId val="{00000000-8E38-4D40-8E2F-989A04F663CF}"/>
            </c:ext>
          </c:extLst>
        </c:ser>
        <c:dLbls>
          <c:showLegendKey val="0"/>
          <c:showVal val="0"/>
          <c:showCatName val="0"/>
          <c:showSerName val="0"/>
          <c:showPercent val="0"/>
          <c:showBubbleSize val="0"/>
        </c:dLbls>
        <c:smooth val="0"/>
        <c:axId val="303687248"/>
        <c:axId val="1"/>
      </c:lineChart>
      <c:catAx>
        <c:axId val="303687248"/>
        <c:scaling>
          <c:orientation val="minMax"/>
        </c:scaling>
        <c:delete val="0"/>
        <c:axPos val="b"/>
        <c:numFmt formatCode="General" sourceLinked="1"/>
        <c:majorTickMark val="out"/>
        <c:minorTickMark val="none"/>
        <c:tickLblPos val="nextTo"/>
        <c:txPr>
          <a:bodyPr/>
          <a:lstStyle/>
          <a:p>
            <a:pPr>
              <a:defRPr sz="800"/>
            </a:pPr>
            <a:endParaRPr lang="fr-FR"/>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30368724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'base 1'!$E$1</c:f>
              <c:strCache>
                <c:ptCount val="1"/>
                <c:pt idx="0">
                  <c:v>Taux d'intérêt</c:v>
                </c:pt>
              </c:strCache>
            </c:strRef>
          </c:tx>
          <c:marker>
            <c:symbol val="diamond"/>
            <c:size val="4"/>
          </c:marker>
          <c:cat>
            <c:strRef>
              <c:f>'base 1'!$A$2:$A$40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1'!$E$2:$E$41</c:f>
              <c:numCache>
                <c:formatCode>0.00</c:formatCode>
                <c:ptCount val="40"/>
                <c:pt idx="0">
                  <c:v>3.05</c:v>
                </c:pt>
                <c:pt idx="1">
                  <c:v>2.6</c:v>
                </c:pt>
                <c:pt idx="2">
                  <c:v>2.4700000000000002</c:v>
                </c:pt>
                <c:pt idx="3">
                  <c:v>2.83</c:v>
                </c:pt>
                <c:pt idx="4">
                  <c:v>3.28</c:v>
                </c:pt>
                <c:pt idx="5">
                  <c:v>3.98</c:v>
                </c:pt>
                <c:pt idx="6">
                  <c:v>4.4400000000000004</c:v>
                </c:pt>
                <c:pt idx="7">
                  <c:v>4.8099999999999996</c:v>
                </c:pt>
                <c:pt idx="8">
                  <c:v>4.84</c:v>
                </c:pt>
                <c:pt idx="9">
                  <c:v>4.74</c:v>
                </c:pt>
                <c:pt idx="10">
                  <c:v>4.34</c:v>
                </c:pt>
                <c:pt idx="11">
                  <c:v>3.63</c:v>
                </c:pt>
                <c:pt idx="12">
                  <c:v>3.28</c:v>
                </c:pt>
                <c:pt idx="13">
                  <c:v>3.32</c:v>
                </c:pt>
                <c:pt idx="14">
                  <c:v>3.3</c:v>
                </c:pt>
                <c:pt idx="15">
                  <c:v>3.24</c:v>
                </c:pt>
                <c:pt idx="16">
                  <c:v>2.77</c:v>
                </c:pt>
                <c:pt idx="17">
                  <c:v>2.44</c:v>
                </c:pt>
                <c:pt idx="18">
                  <c:v>2.0699999999999998</c:v>
                </c:pt>
                <c:pt idx="19">
                  <c:v>2.02</c:v>
                </c:pt>
                <c:pt idx="20">
                  <c:v>2.02</c:v>
                </c:pt>
                <c:pt idx="21">
                  <c:v>2.04</c:v>
                </c:pt>
                <c:pt idx="22">
                  <c:v>2.0499999999999998</c:v>
                </c:pt>
                <c:pt idx="23">
                  <c:v>2.08</c:v>
                </c:pt>
                <c:pt idx="24">
                  <c:v>2.06</c:v>
                </c:pt>
                <c:pt idx="25">
                  <c:v>2.0699999999999998</c:v>
                </c:pt>
                <c:pt idx="26">
                  <c:v>2.08</c:v>
                </c:pt>
                <c:pt idx="27">
                  <c:v>2.14</c:v>
                </c:pt>
                <c:pt idx="28">
                  <c:v>2.4</c:v>
                </c:pt>
                <c:pt idx="29">
                  <c:v>2.63</c:v>
                </c:pt>
                <c:pt idx="30">
                  <c:v>2.94</c:v>
                </c:pt>
                <c:pt idx="31">
                  <c:v>3.36</c:v>
                </c:pt>
                <c:pt idx="32">
                  <c:v>3.61</c:v>
                </c:pt>
                <c:pt idx="33">
                  <c:v>3.86</c:v>
                </c:pt>
                <c:pt idx="34">
                  <c:v>4.05</c:v>
                </c:pt>
                <c:pt idx="35">
                  <c:v>3.95</c:v>
                </c:pt>
                <c:pt idx="36">
                  <c:v>4.05</c:v>
                </c:pt>
                <c:pt idx="37">
                  <c:v>4</c:v>
                </c:pt>
                <c:pt idx="38">
                  <c:v>4.25</c:v>
                </c:pt>
              </c:numCache>
            </c:numRef>
          </c:val>
          <c:smooth val="0"/>
          <c:extLst>
            <c:ext xmlns:c16="http://schemas.microsoft.com/office/drawing/2014/chart" uri="{C3380CC4-5D6E-409C-BE32-E72D297353CC}">
              <c16:uniqueId val="{00000000-941E-4298-942F-544D5235507D}"/>
            </c:ext>
          </c:extLst>
        </c:ser>
        <c:dLbls>
          <c:showLegendKey val="0"/>
          <c:showVal val="0"/>
          <c:showCatName val="0"/>
          <c:showSerName val="0"/>
          <c:showPercent val="0"/>
          <c:showBubbleSize val="0"/>
        </c:dLbls>
        <c:marker val="1"/>
        <c:smooth val="0"/>
        <c:axId val="144030048"/>
        <c:axId val="1"/>
      </c:lineChart>
      <c:catAx>
        <c:axId val="144030048"/>
        <c:scaling>
          <c:orientation val="minMax"/>
        </c:scaling>
        <c:delete val="0"/>
        <c:axPos val="b"/>
        <c:numFmt formatCode="General" sourceLinked="1"/>
        <c:majorTickMark val="out"/>
        <c:minorTickMark val="none"/>
        <c:tickLblPos val="nextTo"/>
        <c:txPr>
          <a:bodyPr/>
          <a:lstStyle/>
          <a:p>
            <a:pPr>
              <a:defRPr sz="800"/>
            </a:pPr>
            <a:endParaRPr lang="fr-FR"/>
          </a:p>
        </c:txPr>
        <c:crossAx val="1"/>
        <c:crosses val="autoZero"/>
        <c:auto val="1"/>
        <c:lblAlgn val="ctr"/>
        <c:lblOffset val="100"/>
        <c:noMultiLvlLbl val="0"/>
      </c:catAx>
      <c:valAx>
        <c:axId val="1"/>
        <c:scaling>
          <c:orientation val="minMax"/>
        </c:scaling>
        <c:delete val="0"/>
        <c:axPos val="l"/>
        <c:majorGridlines/>
        <c:numFmt formatCode="0.00" sourceLinked="1"/>
        <c:majorTickMark val="out"/>
        <c:minorTickMark val="none"/>
        <c:tickLblPos val="nextTo"/>
        <c:crossAx val="14403004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Relation Mises en Chantier/ IP à la construction</a:t>
            </a:r>
          </a:p>
        </c:rich>
      </c:tx>
      <c:overlay val="1"/>
    </c:title>
    <c:autoTitleDeleted val="0"/>
    <c:plotArea>
      <c:layout>
        <c:manualLayout>
          <c:layoutTarget val="inner"/>
          <c:xMode val="edge"/>
          <c:yMode val="edge"/>
          <c:x val="0.13876618547681546"/>
          <c:y val="0.26436351706036748"/>
          <c:w val="0.81326859142607177"/>
          <c:h val="0.58989173228346492"/>
        </c:manualLayout>
      </c:layout>
      <c:scatterChart>
        <c:scatterStyle val="lineMarker"/>
        <c:varyColors val="0"/>
        <c:ser>
          <c:idx val="0"/>
          <c:order val="0"/>
          <c:spPr>
            <a:ln w="28575">
              <a:noFill/>
            </a:ln>
          </c:spPr>
          <c:xVal>
            <c:numRef>
              <c:f>'base 1'!$C$2:$C$40</c:f>
              <c:numCache>
                <c:formatCode>#,##0</c:formatCode>
                <c:ptCount val="39"/>
                <c:pt idx="0">
                  <c:v>1071</c:v>
                </c:pt>
                <c:pt idx="1">
                  <c:v>1074</c:v>
                </c:pt>
                <c:pt idx="2">
                  <c:v>1080</c:v>
                </c:pt>
                <c:pt idx="3">
                  <c:v>1065</c:v>
                </c:pt>
                <c:pt idx="4">
                  <c:v>1083</c:v>
                </c:pt>
                <c:pt idx="5">
                  <c:v>1089</c:v>
                </c:pt>
                <c:pt idx="6">
                  <c:v>1093</c:v>
                </c:pt>
                <c:pt idx="7">
                  <c:v>1127</c:v>
                </c:pt>
                <c:pt idx="8">
                  <c:v>1125</c:v>
                </c:pt>
                <c:pt idx="9">
                  <c:v>1139</c:v>
                </c:pt>
                <c:pt idx="10">
                  <c:v>1145</c:v>
                </c:pt>
                <c:pt idx="11">
                  <c:v>1140</c:v>
                </c:pt>
                <c:pt idx="12">
                  <c:v>1159</c:v>
                </c:pt>
                <c:pt idx="13">
                  <c:v>1163</c:v>
                </c:pt>
                <c:pt idx="14">
                  <c:v>1170</c:v>
                </c:pt>
                <c:pt idx="15">
                  <c:v>1172</c:v>
                </c:pt>
                <c:pt idx="16">
                  <c:v>1183</c:v>
                </c:pt>
                <c:pt idx="17">
                  <c:v>1202</c:v>
                </c:pt>
                <c:pt idx="18">
                  <c:v>1203</c:v>
                </c:pt>
                <c:pt idx="19">
                  <c:v>1214</c:v>
                </c:pt>
                <c:pt idx="20">
                  <c:v>1225</c:v>
                </c:pt>
                <c:pt idx="21">
                  <c:v>1267</c:v>
                </c:pt>
                <c:pt idx="22">
                  <c:v>1272</c:v>
                </c:pt>
                <c:pt idx="23">
                  <c:v>1269</c:v>
                </c:pt>
                <c:pt idx="24">
                  <c:v>1270</c:v>
                </c:pt>
                <c:pt idx="25">
                  <c:v>1276</c:v>
                </c:pt>
                <c:pt idx="26">
                  <c:v>1278</c:v>
                </c:pt>
                <c:pt idx="27">
                  <c:v>1332</c:v>
                </c:pt>
                <c:pt idx="28">
                  <c:v>1362</c:v>
                </c:pt>
                <c:pt idx="29">
                  <c:v>1366</c:v>
                </c:pt>
                <c:pt idx="30">
                  <c:v>1381</c:v>
                </c:pt>
                <c:pt idx="31">
                  <c:v>1406</c:v>
                </c:pt>
                <c:pt idx="32">
                  <c:v>1385</c:v>
                </c:pt>
                <c:pt idx="33">
                  <c:v>1435</c:v>
                </c:pt>
                <c:pt idx="34">
                  <c:v>1443</c:v>
                </c:pt>
                <c:pt idx="35">
                  <c:v>1474</c:v>
                </c:pt>
                <c:pt idx="36">
                  <c:v>1497</c:v>
                </c:pt>
                <c:pt idx="37">
                  <c:v>1562</c:v>
                </c:pt>
                <c:pt idx="38">
                  <c:v>1594</c:v>
                </c:pt>
              </c:numCache>
            </c:numRef>
          </c:xVal>
          <c:y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yVal>
          <c:smooth val="0"/>
          <c:extLst>
            <c:ext xmlns:c16="http://schemas.microsoft.com/office/drawing/2014/chart" uri="{C3380CC4-5D6E-409C-BE32-E72D297353CC}">
              <c16:uniqueId val="{00000000-40FB-472F-BCFD-9ED8B1CF5087}"/>
            </c:ext>
          </c:extLst>
        </c:ser>
        <c:dLbls>
          <c:showLegendKey val="0"/>
          <c:showVal val="0"/>
          <c:showCatName val="0"/>
          <c:showSerName val="0"/>
          <c:showPercent val="0"/>
          <c:showBubbleSize val="0"/>
        </c:dLbls>
        <c:axId val="563506288"/>
        <c:axId val="1"/>
      </c:scatterChart>
      <c:valAx>
        <c:axId val="563506288"/>
        <c:scaling>
          <c:orientation val="minMax"/>
          <c:min val="1000"/>
        </c:scaling>
        <c:delete val="0"/>
        <c:axPos val="b"/>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
        <c:crosses val="autoZero"/>
        <c:crossBetween val="midCat"/>
      </c:valAx>
      <c:valAx>
        <c:axId val="1"/>
        <c:scaling>
          <c:orientation val="minMax"/>
          <c:min val="60000"/>
        </c:scaling>
        <c:delete val="0"/>
        <c:axPos val="l"/>
        <c:majorGridlines/>
        <c:numFmt formatCode="#,##0" sourceLinked="1"/>
        <c:majorTickMark val="out"/>
        <c:minorTickMark val="none"/>
        <c:tickLblPos val="nextTo"/>
        <c:crossAx val="563506288"/>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Relation entre Mises en chantier et Taux de croissance du PIB réel</a:t>
            </a:r>
          </a:p>
        </c:rich>
      </c:tx>
      <c:overlay val="1"/>
    </c:title>
    <c:autoTitleDeleted val="0"/>
    <c:plotArea>
      <c:layout>
        <c:manualLayout>
          <c:layoutTarget val="inner"/>
          <c:xMode val="edge"/>
          <c:yMode val="edge"/>
          <c:x val="5.2498465316144896E-2"/>
          <c:y val="0.22548840630589975"/>
          <c:w val="0.89160346669373536"/>
          <c:h val="0.636588595215407"/>
        </c:manualLayout>
      </c:layout>
      <c:scatterChart>
        <c:scatterStyle val="lineMarker"/>
        <c:varyColors val="0"/>
        <c:ser>
          <c:idx val="0"/>
          <c:order val="0"/>
          <c:spPr>
            <a:ln w="28575">
              <a:noFill/>
            </a:ln>
          </c:spPr>
          <c:xVal>
            <c:numRef>
              <c:f>'base 1'!$D$2:$D$40</c:f>
              <c:numCache>
                <c:formatCode>General</c:formatCode>
                <c:ptCount val="39"/>
                <c:pt idx="0">
                  <c:v>6.4011799410029968E-3</c:v>
                </c:pt>
                <c:pt idx="1">
                  <c:v>1.0141571650496759E-2</c:v>
                </c:pt>
                <c:pt idx="2">
                  <c:v>9.7205698865450562E-3</c:v>
                </c:pt>
                <c:pt idx="3">
                  <c:v>1.3707684349675215E-2</c:v>
                </c:pt>
                <c:pt idx="4">
                  <c:v>1.1906449326718607E-2</c:v>
                </c:pt>
                <c:pt idx="5">
                  <c:v>8.0683569127328637E-3</c:v>
                </c:pt>
                <c:pt idx="6">
                  <c:v>3.7239807686964173E-3</c:v>
                </c:pt>
                <c:pt idx="7">
                  <c:v>1.0770551263947686E-2</c:v>
                </c:pt>
                <c:pt idx="8">
                  <c:v>5.5333369857009304E-3</c:v>
                </c:pt>
                <c:pt idx="9">
                  <c:v>-4.3587228941911348E-4</c:v>
                </c:pt>
                <c:pt idx="10">
                  <c:v>2.9979287038045511E-3</c:v>
                </c:pt>
                <c:pt idx="11">
                  <c:v>-4.456279550024418E-3</c:v>
                </c:pt>
                <c:pt idx="12">
                  <c:v>7.2056334952780897E-3</c:v>
                </c:pt>
                <c:pt idx="13">
                  <c:v>4.8777844019294659E-3</c:v>
                </c:pt>
                <c:pt idx="14">
                  <c:v>3.4248422415187473E-3</c:v>
                </c:pt>
                <c:pt idx="15">
                  <c:v>5.3750436722402252E-5</c:v>
                </c:pt>
                <c:pt idx="16">
                  <c:v>3.0367364488995065E-3</c:v>
                </c:pt>
                <c:pt idx="17">
                  <c:v>-9.1094202121967584E-4</c:v>
                </c:pt>
                <c:pt idx="18">
                  <c:v>7.6159828372218607E-3</c:v>
                </c:pt>
                <c:pt idx="19">
                  <c:v>6.4140096875498166E-3</c:v>
                </c:pt>
                <c:pt idx="20">
                  <c:v>4.9451275948697729E-3</c:v>
                </c:pt>
                <c:pt idx="21">
                  <c:v>7.3154044523973203E-3</c:v>
                </c:pt>
                <c:pt idx="22">
                  <c:v>3.2654127481713687E-3</c:v>
                </c:pt>
                <c:pt idx="23">
                  <c:v>8.3843249576877246E-3</c:v>
                </c:pt>
                <c:pt idx="24">
                  <c:v>2.9695044800785862E-3</c:v>
                </c:pt>
                <c:pt idx="25">
                  <c:v>2.7547500128726459E-3</c:v>
                </c:pt>
                <c:pt idx="26">
                  <c:v>6.2389278286990851E-3</c:v>
                </c:pt>
                <c:pt idx="27">
                  <c:v>5.5368442539292691E-3</c:v>
                </c:pt>
                <c:pt idx="28">
                  <c:v>6.1153543606790968E-3</c:v>
                </c:pt>
                <c:pt idx="29">
                  <c:v>1.0693568726355634E-2</c:v>
                </c:pt>
                <c:pt idx="30">
                  <c:v>3.9926136647194728E-4</c:v>
                </c:pt>
                <c:pt idx="31">
                  <c:v>6.6101272137691052E-3</c:v>
                </c:pt>
                <c:pt idx="32">
                  <c:v>7.4588031222896567E-3</c:v>
                </c:pt>
                <c:pt idx="33">
                  <c:v>4.0584415584415025E-3</c:v>
                </c:pt>
                <c:pt idx="34">
                  <c:v>6.6877342544279126E-3</c:v>
                </c:pt>
                <c:pt idx="35">
                  <c:v>3.0418065897697961E-3</c:v>
                </c:pt>
                <c:pt idx="36">
                  <c:v>4.8278706421795992E-3</c:v>
                </c:pt>
                <c:pt idx="37">
                  <c:v>-4.2735042735042297E-3</c:v>
                </c:pt>
                <c:pt idx="38">
                  <c:v>-2.4732668945952781E-3</c:v>
                </c:pt>
              </c:numCache>
            </c:numRef>
          </c:xVal>
          <c:y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yVal>
          <c:smooth val="0"/>
          <c:extLst>
            <c:ext xmlns:c16="http://schemas.microsoft.com/office/drawing/2014/chart" uri="{C3380CC4-5D6E-409C-BE32-E72D297353CC}">
              <c16:uniqueId val="{00000000-A8FE-4983-BE64-9EA2D2A4D433}"/>
            </c:ext>
          </c:extLst>
        </c:ser>
        <c:dLbls>
          <c:showLegendKey val="0"/>
          <c:showVal val="0"/>
          <c:showCatName val="0"/>
          <c:showSerName val="0"/>
          <c:showPercent val="0"/>
          <c:showBubbleSize val="0"/>
        </c:dLbls>
        <c:axId val="563507536"/>
        <c:axId val="1"/>
      </c:scatterChart>
      <c:valAx>
        <c:axId val="56350753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
        <c:crosses val="autoZero"/>
        <c:crossBetween val="midCat"/>
      </c:valAx>
      <c:valAx>
        <c:axId val="1"/>
        <c:scaling>
          <c:orientation val="minMax"/>
          <c:min val="60000"/>
        </c:scaling>
        <c:delete val="0"/>
        <c:axPos val="l"/>
        <c:majorGridlines/>
        <c:numFmt formatCode="#,##0" sourceLinked="1"/>
        <c:majorTickMark val="out"/>
        <c:minorTickMark val="none"/>
        <c:tickLblPos val="nextTo"/>
        <c:crossAx val="563507536"/>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Relation entre Mises en chantier et Taux d'intérêt</a:t>
            </a:r>
            <a:r>
              <a:rPr lang="en-US" sz="1400" baseline="0"/>
              <a:t> réel.</a:t>
            </a:r>
            <a:endParaRPr lang="en-US" sz="1400"/>
          </a:p>
        </c:rich>
      </c:tx>
      <c:overlay val="1"/>
    </c:title>
    <c:autoTitleDeleted val="0"/>
    <c:plotArea>
      <c:layout>
        <c:manualLayout>
          <c:layoutTarget val="inner"/>
          <c:xMode val="edge"/>
          <c:yMode val="edge"/>
          <c:x val="5.2498465316144896E-2"/>
          <c:y val="0.22548840630589975"/>
          <c:w val="0.89160346669373536"/>
          <c:h val="0.636588595215407"/>
        </c:manualLayout>
      </c:layout>
      <c:scatterChart>
        <c:scatterStyle val="lineMarker"/>
        <c:varyColors val="0"/>
        <c:ser>
          <c:idx val="0"/>
          <c:order val="0"/>
          <c:spPr>
            <a:ln w="28575">
              <a:noFill/>
            </a:ln>
          </c:spPr>
          <c:xVal>
            <c:numRef>
              <c:f>'base 1'!$E$2:$E$40</c:f>
              <c:numCache>
                <c:formatCode>0.00</c:formatCode>
                <c:ptCount val="39"/>
                <c:pt idx="0">
                  <c:v>3.05</c:v>
                </c:pt>
                <c:pt idx="1">
                  <c:v>2.6</c:v>
                </c:pt>
                <c:pt idx="2">
                  <c:v>2.4700000000000002</c:v>
                </c:pt>
                <c:pt idx="3">
                  <c:v>2.83</c:v>
                </c:pt>
                <c:pt idx="4">
                  <c:v>3.28</c:v>
                </c:pt>
                <c:pt idx="5">
                  <c:v>3.98</c:v>
                </c:pt>
                <c:pt idx="6">
                  <c:v>4.4400000000000004</c:v>
                </c:pt>
                <c:pt idx="7">
                  <c:v>4.8099999999999996</c:v>
                </c:pt>
                <c:pt idx="8">
                  <c:v>4.84</c:v>
                </c:pt>
                <c:pt idx="9">
                  <c:v>4.74</c:v>
                </c:pt>
                <c:pt idx="10">
                  <c:v>4.34</c:v>
                </c:pt>
                <c:pt idx="11">
                  <c:v>3.63</c:v>
                </c:pt>
                <c:pt idx="12">
                  <c:v>3.28</c:v>
                </c:pt>
                <c:pt idx="13">
                  <c:v>3.32</c:v>
                </c:pt>
                <c:pt idx="14">
                  <c:v>3.3</c:v>
                </c:pt>
                <c:pt idx="15">
                  <c:v>3.24</c:v>
                </c:pt>
                <c:pt idx="16">
                  <c:v>2.77</c:v>
                </c:pt>
                <c:pt idx="17">
                  <c:v>2.44</c:v>
                </c:pt>
                <c:pt idx="18">
                  <c:v>2.0699999999999998</c:v>
                </c:pt>
                <c:pt idx="19">
                  <c:v>2.02</c:v>
                </c:pt>
                <c:pt idx="20">
                  <c:v>2.02</c:v>
                </c:pt>
                <c:pt idx="21">
                  <c:v>2.04</c:v>
                </c:pt>
                <c:pt idx="22">
                  <c:v>2.0499999999999998</c:v>
                </c:pt>
                <c:pt idx="23">
                  <c:v>2.08</c:v>
                </c:pt>
                <c:pt idx="24">
                  <c:v>2.06</c:v>
                </c:pt>
                <c:pt idx="25">
                  <c:v>2.0699999999999998</c:v>
                </c:pt>
                <c:pt idx="26">
                  <c:v>2.08</c:v>
                </c:pt>
                <c:pt idx="27">
                  <c:v>2.14</c:v>
                </c:pt>
                <c:pt idx="28">
                  <c:v>2.4</c:v>
                </c:pt>
                <c:pt idx="29">
                  <c:v>2.63</c:v>
                </c:pt>
                <c:pt idx="30">
                  <c:v>2.94</c:v>
                </c:pt>
                <c:pt idx="31">
                  <c:v>3.36</c:v>
                </c:pt>
                <c:pt idx="32">
                  <c:v>3.61</c:v>
                </c:pt>
                <c:pt idx="33">
                  <c:v>3.86</c:v>
                </c:pt>
                <c:pt idx="34">
                  <c:v>4.05</c:v>
                </c:pt>
                <c:pt idx="35">
                  <c:v>3.95</c:v>
                </c:pt>
                <c:pt idx="36">
                  <c:v>4.05</c:v>
                </c:pt>
                <c:pt idx="37">
                  <c:v>4</c:v>
                </c:pt>
                <c:pt idx="38">
                  <c:v>4.25</c:v>
                </c:pt>
              </c:numCache>
            </c:numRef>
          </c:xVal>
          <c:yVal>
            <c:numRef>
              <c:f>'base 1'!$B$2:$B$40</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yVal>
          <c:smooth val="0"/>
          <c:extLst>
            <c:ext xmlns:c16="http://schemas.microsoft.com/office/drawing/2014/chart" uri="{C3380CC4-5D6E-409C-BE32-E72D297353CC}">
              <c16:uniqueId val="{00000000-5161-463E-BC5B-7A37EF3B92D5}"/>
            </c:ext>
          </c:extLst>
        </c:ser>
        <c:dLbls>
          <c:showLegendKey val="0"/>
          <c:showVal val="0"/>
          <c:showCatName val="0"/>
          <c:showSerName val="0"/>
          <c:showPercent val="0"/>
          <c:showBubbleSize val="0"/>
        </c:dLbls>
        <c:axId val="564406112"/>
        <c:axId val="1"/>
      </c:scatterChart>
      <c:valAx>
        <c:axId val="564406112"/>
        <c:scaling>
          <c:orientation val="minMax"/>
          <c:min val="1.5"/>
        </c:scaling>
        <c:delete val="0"/>
        <c:axPos val="b"/>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
        <c:crosses val="autoZero"/>
        <c:crossBetween val="midCat"/>
      </c:valAx>
      <c:valAx>
        <c:axId val="1"/>
        <c:scaling>
          <c:orientation val="minMax"/>
          <c:min val="60000"/>
        </c:scaling>
        <c:delete val="0"/>
        <c:axPos val="l"/>
        <c:majorGridlines/>
        <c:numFmt formatCode="#,##0" sourceLinked="1"/>
        <c:majorTickMark val="out"/>
        <c:minorTickMark val="none"/>
        <c:tickLblPos val="nextTo"/>
        <c:crossAx val="564406112"/>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Comparaison entre valeurs observées et prédites</a:t>
            </a:r>
          </a:p>
        </c:rich>
      </c:tx>
      <c:overlay val="1"/>
    </c:title>
    <c:autoTitleDeleted val="0"/>
    <c:plotArea>
      <c:layout>
        <c:manualLayout>
          <c:layoutTarget val="inner"/>
          <c:xMode val="edge"/>
          <c:yMode val="edge"/>
          <c:x val="0.1090232833799001"/>
          <c:y val="0.17190099194004019"/>
          <c:w val="0.85821319109304883"/>
          <c:h val="0.53987970849692835"/>
        </c:manualLayout>
      </c:layout>
      <c:lineChart>
        <c:grouping val="standard"/>
        <c:varyColors val="0"/>
        <c:ser>
          <c:idx val="0"/>
          <c:order val="0"/>
          <c:tx>
            <c:strRef>
              <c:f>'Modèle 1'!$H$26</c:f>
              <c:strCache>
                <c:ptCount val="1"/>
                <c:pt idx="0">
                  <c:v>Prévisions Mises en Chantier</c:v>
                </c:pt>
              </c:strCache>
            </c:strRef>
          </c:tx>
          <c:marker>
            <c:symbol val="none"/>
          </c:marker>
          <c:cat>
            <c:strRef>
              <c:f>'Modèle 1'!$G$27:$G$65</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1'!$H$27:$H$65</c:f>
              <c:numCache>
                <c:formatCode>General</c:formatCode>
                <c:ptCount val="39"/>
                <c:pt idx="0">
                  <c:v>75838.888406156228</c:v>
                </c:pt>
                <c:pt idx="1">
                  <c:v>80570.249554450958</c:v>
                </c:pt>
                <c:pt idx="2">
                  <c:v>81063.916135151943</c:v>
                </c:pt>
                <c:pt idx="3">
                  <c:v>82201.153805041715</c:v>
                </c:pt>
                <c:pt idx="4">
                  <c:v>80716.733292958685</c:v>
                </c:pt>
                <c:pt idx="5">
                  <c:v>75845.872212801114</c:v>
                </c:pt>
                <c:pt idx="6">
                  <c:v>71111.943803469054</c:v>
                </c:pt>
                <c:pt idx="7">
                  <c:v>78559.19909116863</c:v>
                </c:pt>
                <c:pt idx="8">
                  <c:v>73897.264704006695</c:v>
                </c:pt>
                <c:pt idx="9">
                  <c:v>70233.648168880769</c:v>
                </c:pt>
                <c:pt idx="10">
                  <c:v>74786.959671668432</c:v>
                </c:pt>
                <c:pt idx="11">
                  <c:v>70236.680993313843</c:v>
                </c:pt>
                <c:pt idx="12">
                  <c:v>82580.042215466485</c:v>
                </c:pt>
                <c:pt idx="13">
                  <c:v>80803.181647974983</c:v>
                </c:pt>
                <c:pt idx="14">
                  <c:v>80174.005786506852</c:v>
                </c:pt>
                <c:pt idx="15">
                  <c:v>77662.476052187951</c:v>
                </c:pt>
                <c:pt idx="16">
                  <c:v>82428.216546772703</c:v>
                </c:pt>
                <c:pt idx="17">
                  <c:v>81541.382597607662</c:v>
                </c:pt>
                <c:pt idx="18">
                  <c:v>89918.742097930037</c:v>
                </c:pt>
                <c:pt idx="19">
                  <c:v>89897.82660931295</c:v>
                </c:pt>
                <c:pt idx="20">
                  <c:v>89502.22808195214</c:v>
                </c:pt>
                <c:pt idx="21">
                  <c:v>94663.929191103307</c:v>
                </c:pt>
                <c:pt idx="22">
                  <c:v>91600.425730111732</c:v>
                </c:pt>
                <c:pt idx="23">
                  <c:v>95599.641932128565</c:v>
                </c:pt>
                <c:pt idx="24">
                  <c:v>91167.450760273336</c:v>
                </c:pt>
                <c:pt idx="25">
                  <c:v>91416.586734224329</c:v>
                </c:pt>
                <c:pt idx="26">
                  <c:v>94479.832492035319</c:v>
                </c:pt>
                <c:pt idx="27">
                  <c:v>97850.139087933509</c:v>
                </c:pt>
                <c:pt idx="28">
                  <c:v>99862.088241706224</c:v>
                </c:pt>
                <c:pt idx="29">
                  <c:v>103344.10335010236</c:v>
                </c:pt>
                <c:pt idx="30">
                  <c:v>94882.191501701032</c:v>
                </c:pt>
                <c:pt idx="31">
                  <c:v>100784.5060972153</c:v>
                </c:pt>
                <c:pt idx="32">
                  <c:v>99142.355834316681</c:v>
                </c:pt>
                <c:pt idx="33">
                  <c:v>99361.17296428261</c:v>
                </c:pt>
                <c:pt idx="34">
                  <c:v>101625.21389492207</c:v>
                </c:pt>
                <c:pt idx="35">
                  <c:v>101225.81950753961</c:v>
                </c:pt>
                <c:pt idx="36">
                  <c:v>104198.0359566944</c:v>
                </c:pt>
                <c:pt idx="37">
                  <c:v>101654.15588817939</c:v>
                </c:pt>
                <c:pt idx="38">
                  <c:v>104880.22850252168</c:v>
                </c:pt>
              </c:numCache>
            </c:numRef>
          </c:val>
          <c:smooth val="0"/>
          <c:extLst>
            <c:ext xmlns:c16="http://schemas.microsoft.com/office/drawing/2014/chart" uri="{C3380CC4-5D6E-409C-BE32-E72D297353CC}">
              <c16:uniqueId val="{00000000-D6C8-422D-A7E8-7D33CAC3D6F9}"/>
            </c:ext>
          </c:extLst>
        </c:ser>
        <c:ser>
          <c:idx val="1"/>
          <c:order val="1"/>
          <c:tx>
            <c:strRef>
              <c:f>'Modèle 1'!$I$26</c:f>
              <c:strCache>
                <c:ptCount val="1"/>
                <c:pt idx="0">
                  <c:v>Observations Mises en Chantier</c:v>
                </c:pt>
              </c:strCache>
            </c:strRef>
          </c:tx>
          <c:marker>
            <c:symbol val="none"/>
          </c:marker>
          <c:cat>
            <c:strRef>
              <c:f>'Modèle 1'!$G$27:$G$65</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'Modèle 1'!$I$27:$I$65</c:f>
              <c:numCache>
                <c:formatCode>#,##0</c:formatCode>
                <c:ptCount val="39"/>
                <c:pt idx="0">
                  <c:v>83112</c:v>
                </c:pt>
                <c:pt idx="1">
                  <c:v>77875</c:v>
                </c:pt>
                <c:pt idx="2">
                  <c:v>84504</c:v>
                </c:pt>
                <c:pt idx="3">
                  <c:v>71571</c:v>
                </c:pt>
                <c:pt idx="4">
                  <c:v>78653</c:v>
                </c:pt>
                <c:pt idx="5">
                  <c:v>74301</c:v>
                </c:pt>
                <c:pt idx="6">
                  <c:v>74038</c:v>
                </c:pt>
                <c:pt idx="7">
                  <c:v>82670</c:v>
                </c:pt>
                <c:pt idx="8">
                  <c:v>73676</c:v>
                </c:pt>
                <c:pt idx="9">
                  <c:v>76545</c:v>
                </c:pt>
                <c:pt idx="10">
                  <c:v>74385</c:v>
                </c:pt>
                <c:pt idx="11">
                  <c:v>78164</c:v>
                </c:pt>
                <c:pt idx="12">
                  <c:v>74649</c:v>
                </c:pt>
                <c:pt idx="13">
                  <c:v>77693</c:v>
                </c:pt>
                <c:pt idx="14">
                  <c:v>74096</c:v>
                </c:pt>
                <c:pt idx="15">
                  <c:v>76251</c:v>
                </c:pt>
                <c:pt idx="16">
                  <c:v>76722</c:v>
                </c:pt>
                <c:pt idx="17">
                  <c:v>77887</c:v>
                </c:pt>
                <c:pt idx="18">
                  <c:v>77535</c:v>
                </c:pt>
                <c:pt idx="19">
                  <c:v>81754</c:v>
                </c:pt>
                <c:pt idx="20">
                  <c:v>85489</c:v>
                </c:pt>
                <c:pt idx="21">
                  <c:v>91024</c:v>
                </c:pt>
                <c:pt idx="22">
                  <c:v>92629</c:v>
                </c:pt>
                <c:pt idx="23">
                  <c:v>93745</c:v>
                </c:pt>
                <c:pt idx="24">
                  <c:v>97022</c:v>
                </c:pt>
                <c:pt idx="25">
                  <c:v>100236</c:v>
                </c:pt>
                <c:pt idx="26">
                  <c:v>100263</c:v>
                </c:pt>
                <c:pt idx="27">
                  <c:v>110770</c:v>
                </c:pt>
                <c:pt idx="28">
                  <c:v>106987</c:v>
                </c:pt>
                <c:pt idx="29">
                  <c:v>110209</c:v>
                </c:pt>
                <c:pt idx="30">
                  <c:v>103099</c:v>
                </c:pt>
                <c:pt idx="31">
                  <c:v>101460</c:v>
                </c:pt>
                <c:pt idx="32">
                  <c:v>99272</c:v>
                </c:pt>
                <c:pt idx="33">
                  <c:v>108493.24949012365</c:v>
                </c:pt>
                <c:pt idx="34">
                  <c:v>116097.23965164751</c:v>
                </c:pt>
                <c:pt idx="35">
                  <c:v>101631.00000000001</c:v>
                </c:pt>
                <c:pt idx="36">
                  <c:v>87715</c:v>
                </c:pt>
                <c:pt idx="37">
                  <c:v>77042</c:v>
                </c:pt>
                <c:pt idx="38">
                  <c:v>108044</c:v>
                </c:pt>
              </c:numCache>
            </c:numRef>
          </c:val>
          <c:smooth val="0"/>
          <c:extLst>
            <c:ext xmlns:c16="http://schemas.microsoft.com/office/drawing/2014/chart" uri="{C3380CC4-5D6E-409C-BE32-E72D297353CC}">
              <c16:uniqueId val="{00000001-D6C8-422D-A7E8-7D33CAC3D6F9}"/>
            </c:ext>
          </c:extLst>
        </c:ser>
        <c:dLbls>
          <c:showLegendKey val="0"/>
          <c:showVal val="0"/>
          <c:showCatName val="0"/>
          <c:showSerName val="0"/>
          <c:showPercent val="0"/>
          <c:showBubbleSize val="0"/>
        </c:dLbls>
        <c:smooth val="0"/>
        <c:axId val="557868000"/>
        <c:axId val="1"/>
      </c:lineChart>
      <c:catAx>
        <c:axId val="557868000"/>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min val="70000"/>
        </c:scaling>
        <c:delete val="0"/>
        <c:axPos val="l"/>
        <c:majorGridlines/>
        <c:numFmt formatCode="General" sourceLinked="1"/>
        <c:majorTickMark val="out"/>
        <c:minorTickMark val="none"/>
        <c:tickLblPos val="nextTo"/>
        <c:crossAx val="557868000"/>
        <c:crosses val="autoZero"/>
        <c:crossBetween val="between"/>
      </c:valAx>
    </c:plotArea>
    <c:legend>
      <c:legendPos val="r"/>
      <c:layout>
        <c:manualLayout>
          <c:xMode val="edge"/>
          <c:yMode val="edge"/>
          <c:x val="5.7559055118110235E-2"/>
          <c:y val="0.86746250724109075"/>
          <c:w val="0.92953771907543825"/>
          <c:h val="0.13217704735136993"/>
        </c:manualLayout>
      </c:layout>
      <c:overlay val="0"/>
      <c:txPr>
        <a:bodyPr/>
        <a:lstStyle/>
        <a:p>
          <a:pPr>
            <a:defRPr sz="1000"/>
          </a:pPr>
          <a:endParaRPr lang="fr-FR"/>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Stock de logements neufs</a:t>
            </a:r>
          </a:p>
        </c:rich>
      </c:tx>
      <c:overlay val="0"/>
    </c:title>
    <c:autoTitleDeleted val="0"/>
    <c:plotArea>
      <c:layout/>
      <c:lineChart>
        <c:grouping val="standard"/>
        <c:varyColors val="0"/>
        <c:ser>
          <c:idx val="0"/>
          <c:order val="0"/>
          <c:tx>
            <c:strRef>
              <c:f>'base 2'!$F$1</c:f>
              <c:strCache>
                <c:ptCount val="1"/>
                <c:pt idx="0">
                  <c:v>Stock</c:v>
                </c:pt>
              </c:strCache>
            </c:strRef>
          </c:tx>
          <c:marker>
            <c:symbol val="none"/>
          </c:marker>
          <c:cat>
            <c:strRef>
              <c:f>'base 2'!$A$2:$A$40</c:f>
              <c:strCache>
                <c:ptCount val="39"/>
                <c:pt idx="0">
                  <c:v>1° trim 1999</c:v>
                </c:pt>
                <c:pt idx="1">
                  <c:v>2° trim 1999</c:v>
                </c:pt>
                <c:pt idx="2">
                  <c:v>3° trim 1999</c:v>
                </c:pt>
                <c:pt idx="3">
                  <c:v>4° trim 1999</c:v>
                </c:pt>
                <c:pt idx="4">
                  <c:v>1° trim 2000</c:v>
                </c:pt>
                <c:pt idx="5">
                  <c:v>2° trim 2000</c:v>
                </c:pt>
                <c:pt idx="6">
                  <c:v>3° trim 2000</c:v>
                </c:pt>
                <c:pt idx="7">
                  <c:v>4° trim 2000</c:v>
                </c:pt>
                <c:pt idx="8">
                  <c:v>1° trim 2001</c:v>
                </c:pt>
                <c:pt idx="9">
                  <c:v>2° trim 2001</c:v>
                </c:pt>
                <c:pt idx="10">
                  <c:v>3° trim 2001</c:v>
                </c:pt>
                <c:pt idx="11">
                  <c:v>4° trim 2001</c:v>
                </c:pt>
                <c:pt idx="12">
                  <c:v>1° trim 2002</c:v>
                </c:pt>
                <c:pt idx="13">
                  <c:v>2° trim 2002</c:v>
                </c:pt>
                <c:pt idx="14">
                  <c:v>3° trim 2002</c:v>
                </c:pt>
                <c:pt idx="15">
                  <c:v>4° trim 2002</c:v>
                </c:pt>
                <c:pt idx="16">
                  <c:v>1° trim 2003</c:v>
                </c:pt>
                <c:pt idx="17">
                  <c:v>2° trim 2003</c:v>
                </c:pt>
                <c:pt idx="18">
                  <c:v>3° trim 2003</c:v>
                </c:pt>
                <c:pt idx="19">
                  <c:v>4° trim 2003</c:v>
                </c:pt>
                <c:pt idx="20">
                  <c:v>1° trim 2004</c:v>
                </c:pt>
                <c:pt idx="21">
                  <c:v>2° trim 2004</c:v>
                </c:pt>
                <c:pt idx="22">
                  <c:v>3° trim 2004</c:v>
                </c:pt>
                <c:pt idx="23">
                  <c:v>4° trim 2004</c:v>
                </c:pt>
                <c:pt idx="24">
                  <c:v>1° trim 2005</c:v>
                </c:pt>
                <c:pt idx="25">
                  <c:v>2° trim 2005</c:v>
                </c:pt>
                <c:pt idx="26">
                  <c:v>3° trim 2005</c:v>
                </c:pt>
                <c:pt idx="27">
                  <c:v>4° trim 2005</c:v>
                </c:pt>
                <c:pt idx="28">
                  <c:v>1° trim 2006</c:v>
                </c:pt>
                <c:pt idx="29">
                  <c:v>2° trim 2006</c:v>
                </c:pt>
                <c:pt idx="30">
                  <c:v>3° trim 2006</c:v>
                </c:pt>
                <c:pt idx="31">
                  <c:v>4° trim 2006</c:v>
                </c:pt>
                <c:pt idx="32">
                  <c:v>1° trim 2007</c:v>
                </c:pt>
                <c:pt idx="33">
                  <c:v>2° trim 2007</c:v>
                </c:pt>
                <c:pt idx="34">
                  <c:v>3° trim 2007</c:v>
                </c:pt>
                <c:pt idx="35">
                  <c:v>4° trim 2007</c:v>
                </c:pt>
                <c:pt idx="36">
                  <c:v>1° trim 2008</c:v>
                </c:pt>
                <c:pt idx="37">
                  <c:v>2° trim 2008</c:v>
                </c:pt>
                <c:pt idx="38">
                  <c:v>3° trim 2008</c:v>
                </c:pt>
              </c:strCache>
            </c:strRef>
          </c:cat>
          <c:val>
            <c:numRef>
              <c:f>'base 2'!$F$2:$F$40</c:f>
              <c:numCache>
                <c:formatCode>General</c:formatCode>
                <c:ptCount val="39"/>
                <c:pt idx="0">
                  <c:v>57885</c:v>
                </c:pt>
                <c:pt idx="1">
                  <c:v>51237</c:v>
                </c:pt>
                <c:pt idx="2">
                  <c:v>46408</c:v>
                </c:pt>
                <c:pt idx="3">
                  <c:v>47366</c:v>
                </c:pt>
                <c:pt idx="4">
                  <c:v>47043</c:v>
                </c:pt>
                <c:pt idx="5">
                  <c:v>49874</c:v>
                </c:pt>
                <c:pt idx="6">
                  <c:v>51445</c:v>
                </c:pt>
                <c:pt idx="7">
                  <c:v>52332</c:v>
                </c:pt>
                <c:pt idx="8">
                  <c:v>51345</c:v>
                </c:pt>
                <c:pt idx="9">
                  <c:v>52211</c:v>
                </c:pt>
                <c:pt idx="10">
                  <c:v>52823</c:v>
                </c:pt>
                <c:pt idx="11">
                  <c:v>52063</c:v>
                </c:pt>
                <c:pt idx="12">
                  <c:v>50149</c:v>
                </c:pt>
                <c:pt idx="13">
                  <c:v>48317</c:v>
                </c:pt>
                <c:pt idx="14">
                  <c:v>48676</c:v>
                </c:pt>
                <c:pt idx="15">
                  <c:v>48140</c:v>
                </c:pt>
                <c:pt idx="16">
                  <c:v>43995</c:v>
                </c:pt>
                <c:pt idx="17">
                  <c:v>41631</c:v>
                </c:pt>
                <c:pt idx="18">
                  <c:v>37746</c:v>
                </c:pt>
                <c:pt idx="19">
                  <c:v>37540</c:v>
                </c:pt>
                <c:pt idx="20">
                  <c:v>35450</c:v>
                </c:pt>
                <c:pt idx="21">
                  <c:v>35063</c:v>
                </c:pt>
                <c:pt idx="22">
                  <c:v>38089</c:v>
                </c:pt>
                <c:pt idx="23">
                  <c:v>39913</c:v>
                </c:pt>
                <c:pt idx="24">
                  <c:v>41970</c:v>
                </c:pt>
                <c:pt idx="25">
                  <c:v>44354</c:v>
                </c:pt>
                <c:pt idx="26">
                  <c:v>47526</c:v>
                </c:pt>
                <c:pt idx="27">
                  <c:v>52935</c:v>
                </c:pt>
                <c:pt idx="28">
                  <c:v>56248</c:v>
                </c:pt>
                <c:pt idx="29">
                  <c:v>61189</c:v>
                </c:pt>
                <c:pt idx="30">
                  <c:v>70186</c:v>
                </c:pt>
                <c:pt idx="31">
                  <c:v>79003</c:v>
                </c:pt>
                <c:pt idx="32">
                  <c:v>82704</c:v>
                </c:pt>
                <c:pt idx="33">
                  <c:v>88755</c:v>
                </c:pt>
                <c:pt idx="34">
                  <c:v>94457</c:v>
                </c:pt>
                <c:pt idx="35">
                  <c:v>102482</c:v>
                </c:pt>
                <c:pt idx="36">
                  <c:v>105675</c:v>
                </c:pt>
                <c:pt idx="37">
                  <c:v>110455</c:v>
                </c:pt>
                <c:pt idx="38">
                  <c:v>113404</c:v>
                </c:pt>
              </c:numCache>
            </c:numRef>
          </c:val>
          <c:smooth val="0"/>
          <c:extLst>
            <c:ext xmlns:c16="http://schemas.microsoft.com/office/drawing/2014/chart" uri="{C3380CC4-5D6E-409C-BE32-E72D297353CC}">
              <c16:uniqueId val="{00000000-5D1D-41EE-AC6A-7323FE4EF480}"/>
            </c:ext>
          </c:extLst>
        </c:ser>
        <c:dLbls>
          <c:showLegendKey val="0"/>
          <c:showVal val="0"/>
          <c:showCatName val="0"/>
          <c:showSerName val="0"/>
          <c:showPercent val="0"/>
          <c:showBubbleSize val="0"/>
        </c:dLbls>
        <c:smooth val="0"/>
        <c:axId val="389257264"/>
        <c:axId val="1"/>
      </c:lineChart>
      <c:catAx>
        <c:axId val="389257264"/>
        <c:scaling>
          <c:orientation val="minMax"/>
        </c:scaling>
        <c:delete val="0"/>
        <c:axPos val="b"/>
        <c:numFmt formatCode="General" sourceLinked="1"/>
        <c:majorTickMark val="out"/>
        <c:minorTickMark val="none"/>
        <c:tickLblPos val="nextTo"/>
        <c:txPr>
          <a:bodyPr/>
          <a:lstStyle/>
          <a:p>
            <a:pPr>
              <a:defRPr sz="800"/>
            </a:pPr>
            <a:endParaRPr lang="fr-FR"/>
          </a:p>
        </c:txPr>
        <c:crossAx val="1"/>
        <c:crosses val="autoZero"/>
        <c:auto val="1"/>
        <c:lblAlgn val="ctr"/>
        <c:lblOffset val="100"/>
        <c:noMultiLvlLbl val="0"/>
      </c:catAx>
      <c:valAx>
        <c:axId val="1"/>
        <c:scaling>
          <c:orientation val="minMax"/>
          <c:min val="20000"/>
        </c:scaling>
        <c:delete val="0"/>
        <c:axPos val="l"/>
        <c:majorGridlines/>
        <c:numFmt formatCode="General" sourceLinked="1"/>
        <c:majorTickMark val="out"/>
        <c:minorTickMark val="none"/>
        <c:tickLblPos val="nextTo"/>
        <c:crossAx val="389257264"/>
        <c:crosses val="autoZero"/>
        <c:crossBetween val="between"/>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238125</xdr:colOff>
      <xdr:row>3</xdr:row>
      <xdr:rowOff>76201</xdr:rowOff>
    </xdr:from>
    <xdr:to>
      <xdr:col>11</xdr:col>
      <xdr:colOff>390525</xdr:colOff>
      <xdr:row>11</xdr:row>
      <xdr:rowOff>95251</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6877050" y="838201"/>
          <a:ext cx="4724400" cy="15430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b="1"/>
            <a:t>Déja vu en TD5 </a:t>
          </a:r>
          <a:r>
            <a:rPr lang="fr-FR" sz="1100" b="1" u="sng"/>
            <a:t>mais à relire </a:t>
          </a:r>
          <a:r>
            <a:rPr lang="fr-FR" sz="1100" b="1"/>
            <a:t>avant d'aller au travail du TD7 (onglet Base2)</a:t>
          </a:r>
        </a:p>
        <a:p>
          <a:r>
            <a:rPr lang="fr-FR" sz="1100"/>
            <a:t>Problématique</a:t>
          </a:r>
          <a:r>
            <a:rPr lang="fr-FR" sz="1100" baseline="0"/>
            <a:t> :  Quels sont les déterminants de la demande de logements neufs?</a:t>
          </a:r>
        </a:p>
        <a:p>
          <a:endParaRPr lang="fr-FR" sz="1100" baseline="0"/>
        </a:p>
        <a:p>
          <a:pPr algn="ctr"/>
          <a:r>
            <a:rPr lang="fr-FR" sz="1100" baseline="0"/>
            <a:t>La demande de logements neufs est ici représentée par la variable "Mises en chantier".  La fonction de demande de logements neufs s'inscrit parfaitement  dans le cadre d'une fonction d'investissement standard de la forme:         I=f(P,Y,i)</a:t>
          </a:r>
        </a:p>
        <a:p>
          <a:endParaRPr lang="fr-FR" sz="1100" baseline="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3</xdr:row>
      <xdr:rowOff>0</xdr:rowOff>
    </xdr:from>
    <xdr:to>
      <xdr:col>19</xdr:col>
      <xdr:colOff>628650</xdr:colOff>
      <xdr:row>13</xdr:row>
      <xdr:rowOff>38100</xdr:rowOff>
    </xdr:to>
    <xdr:sp macro="" textlink="">
      <xdr:nvSpPr>
        <xdr:cNvPr id="15" name="ZoneTexte 14">
          <a:extLst>
            <a:ext uri="{FF2B5EF4-FFF2-40B4-BE49-F238E27FC236}">
              <a16:creationId xmlns:a16="http://schemas.microsoft.com/office/drawing/2014/main" id="{00000000-0008-0000-0900-00000F000000}"/>
            </a:ext>
          </a:extLst>
        </xdr:cNvPr>
        <xdr:cNvSpPr txBox="1"/>
      </xdr:nvSpPr>
      <xdr:spPr>
        <a:xfrm>
          <a:off x="8420100" y="581025"/>
          <a:ext cx="6724650" cy="19621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eaLnBrk="1" fontAlgn="auto" latinLnBrk="0" hangingPunct="1">
            <a:lnSpc>
              <a:spcPts val="1100"/>
            </a:lnSpc>
            <a:spcBef>
              <a:spcPts val="0"/>
            </a:spcBef>
            <a:spcAft>
              <a:spcPts val="0"/>
            </a:spcAft>
            <a:buClrTx/>
            <a:buSzTx/>
            <a:buFontTx/>
            <a:buNone/>
            <a:tabLst/>
            <a:defRPr/>
          </a:pPr>
          <a:r>
            <a:rPr lang="fr-FR" sz="1100">
              <a:solidFill>
                <a:schemeClr val="dk1"/>
              </a:solidFill>
              <a:effectLst/>
              <a:latin typeface="+mn-lt"/>
              <a:ea typeface="+mn-ea"/>
              <a:cs typeface="+mn-cs"/>
            </a:rPr>
            <a:t>Réaliser</a:t>
          </a:r>
          <a:r>
            <a:rPr lang="fr-FR" sz="1100" baseline="0">
              <a:solidFill>
                <a:schemeClr val="dk1"/>
              </a:solidFill>
              <a:effectLst/>
              <a:latin typeface="+mn-lt"/>
              <a:ea typeface="+mn-ea"/>
              <a:cs typeface="+mn-cs"/>
            </a:rPr>
            <a:t> l'estimation avec les 4 exos et les 2 dummies</a:t>
          </a:r>
          <a:endParaRPr lang="fr-FR">
            <a:effectLst/>
          </a:endParaRPr>
        </a:p>
        <a:p>
          <a:pPr>
            <a:lnSpc>
              <a:spcPts val="1100"/>
            </a:lnSpc>
          </a:pPr>
          <a:r>
            <a:rPr lang="fr-FR" sz="1100"/>
            <a:t>Commenter les résultats</a:t>
          </a:r>
          <a:r>
            <a:rPr lang="fr-FR" sz="1100" baseline="0"/>
            <a:t> (R², significativité individuelle, qualité des prédictions...) </a:t>
          </a:r>
          <a:r>
            <a:rPr lang="fr-FR" sz="1100" b="1" baseline="0"/>
            <a:t>Le R2 est plus grand ,  seul le PIB par trimestre n'est pas significativement différent de 0 mais c'est parce qu'on a introduit les dummys</a:t>
          </a:r>
        </a:p>
        <a:p>
          <a:pPr>
            <a:lnSpc>
              <a:spcPts val="1100"/>
            </a:lnSpc>
          </a:pPr>
          <a:endParaRPr lang="fr-FR" sz="1100" b="1" baseline="0"/>
        </a:p>
        <a:p>
          <a:pPr>
            <a:lnSpc>
              <a:spcPts val="1100"/>
            </a:lnSpc>
          </a:pPr>
          <a:r>
            <a:rPr lang="fr-FR" sz="1100" baseline="0"/>
            <a:t>Voir sur le graphique ce qu'a fait cette introduction de dummies. </a:t>
          </a:r>
          <a:r>
            <a:rPr lang="fr-FR" sz="1100" b="1" baseline="0"/>
            <a:t>On a tiré les observations vers les prévisions</a:t>
          </a:r>
          <a:endParaRPr lang="fr-FR" sz="1100" baseline="0"/>
        </a:p>
        <a:p>
          <a:pPr>
            <a:lnSpc>
              <a:spcPts val="1100"/>
            </a:lnSpc>
          </a:pPr>
          <a:endParaRPr lang="fr-FR" sz="1100" baseline="0"/>
        </a:p>
        <a:p>
          <a:pPr>
            <a:lnSpc>
              <a:spcPts val="1100"/>
            </a:lnSpc>
          </a:pPr>
          <a:r>
            <a:rPr lang="fr-FR" sz="1100" baseline="0"/>
            <a:t>Porcéder au test de Chow sur ce modèle (Onglet suivant)</a:t>
          </a:r>
        </a:p>
        <a:p>
          <a:pPr>
            <a:lnSpc>
              <a:spcPts val="1100"/>
            </a:lnSpc>
          </a:pPr>
          <a:endParaRPr lang="fr-FR" sz="1100"/>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a:p>
        <a:p>
          <a:pPr>
            <a:lnSpc>
              <a:spcPts val="1100"/>
            </a:lnSpc>
          </a:pPr>
          <a:endParaRPr lang="fr-FR" sz="1100"/>
        </a:p>
      </xdr:txBody>
    </xdr:sp>
    <xdr:clientData/>
  </xdr:twoCellAnchor>
  <xdr:twoCellAnchor>
    <xdr:from>
      <xdr:col>10</xdr:col>
      <xdr:colOff>670235</xdr:colOff>
      <xdr:row>28</xdr:row>
      <xdr:rowOff>330122</xdr:rowOff>
    </xdr:from>
    <xdr:to>
      <xdr:col>16</xdr:col>
      <xdr:colOff>642357</xdr:colOff>
      <xdr:row>42</xdr:row>
      <xdr:rowOff>88047</xdr:rowOff>
    </xdr:to>
    <xdr:graphicFrame macro="">
      <xdr:nvGraphicFramePr>
        <xdr:cNvPr id="2" name="Graphique 1">
          <a:extLst>
            <a:ext uri="{FF2B5EF4-FFF2-40B4-BE49-F238E27FC236}">
              <a16:creationId xmlns:a16="http://schemas.microsoft.com/office/drawing/2014/main" id="{9D0C119D-34E8-42C9-80A9-CEEEA45A3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5</xdr:row>
      <xdr:rowOff>66675</xdr:rowOff>
    </xdr:from>
    <xdr:to>
      <xdr:col>7</xdr:col>
      <xdr:colOff>476250</xdr:colOff>
      <xdr:row>19</xdr:row>
      <xdr:rowOff>9525</xdr:rowOff>
    </xdr:to>
    <xdr:graphicFrame macro="">
      <xdr:nvGraphicFramePr>
        <xdr:cNvPr id="124980" name="Graphique 1">
          <a:extLst>
            <a:ext uri="{FF2B5EF4-FFF2-40B4-BE49-F238E27FC236}">
              <a16:creationId xmlns:a16="http://schemas.microsoft.com/office/drawing/2014/main" id="{00000000-0008-0000-0A00-000034E8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704849</xdr:colOff>
      <xdr:row>3</xdr:row>
      <xdr:rowOff>28575</xdr:rowOff>
    </xdr:from>
    <xdr:to>
      <xdr:col>18</xdr:col>
      <xdr:colOff>85724</xdr:colOff>
      <xdr:row>9</xdr:row>
      <xdr:rowOff>142875</xdr:rowOff>
    </xdr:to>
    <xdr:sp macro="" textlink="">
      <xdr:nvSpPr>
        <xdr:cNvPr id="2" name="ZoneTexte 1">
          <a:extLst>
            <a:ext uri="{FF2B5EF4-FFF2-40B4-BE49-F238E27FC236}">
              <a16:creationId xmlns:a16="http://schemas.microsoft.com/office/drawing/2014/main" id="{00000000-0008-0000-0A00-000002000000}"/>
            </a:ext>
          </a:extLst>
        </xdr:cNvPr>
        <xdr:cNvSpPr txBox="1"/>
      </xdr:nvSpPr>
      <xdr:spPr>
        <a:xfrm>
          <a:off x="7467599" y="600075"/>
          <a:ext cx="7000875" cy="125730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i="0" u="none" strike="noStrike">
              <a:solidFill>
                <a:schemeClr val="dk1"/>
              </a:solidFill>
              <a:effectLst/>
              <a:latin typeface="+mn-lt"/>
              <a:ea typeface="+mn-ea"/>
              <a:cs typeface="+mn-cs"/>
            </a:rPr>
            <a:t>Afin de valider notre modèle, nous réalisons un dernier test</a:t>
          </a:r>
          <a:r>
            <a:rPr lang="fr-FR"/>
            <a:t> : le</a:t>
          </a:r>
          <a:r>
            <a:rPr lang="fr-FR" sz="1100" b="0" i="0" u="none" strike="noStrike">
              <a:solidFill>
                <a:schemeClr val="dk1"/>
              </a:solidFill>
              <a:effectLst/>
              <a:latin typeface="+mn-lt"/>
              <a:ea typeface="+mn-ea"/>
              <a:cs typeface="+mn-cs"/>
            </a:rPr>
            <a:t> test de stabilité structurelle : Test de Chow.</a:t>
          </a:r>
        </a:p>
        <a:p>
          <a:r>
            <a:rPr lang="fr-FR" sz="1100" b="0" i="0" u="none" strike="noStrike">
              <a:solidFill>
                <a:schemeClr val="dk1"/>
              </a:solidFill>
              <a:effectLst/>
              <a:latin typeface="+mn-lt"/>
              <a:ea typeface="+mn-ea"/>
              <a:cs typeface="+mn-cs"/>
            </a:rPr>
            <a:t>En</a:t>
          </a:r>
          <a:r>
            <a:rPr lang="fr-FR" sz="1100" b="0" i="0" u="none" strike="noStrike" baseline="0">
              <a:solidFill>
                <a:schemeClr val="dk1"/>
              </a:solidFill>
              <a:effectLst/>
              <a:latin typeface="+mn-lt"/>
              <a:ea typeface="+mn-ea"/>
              <a:cs typeface="+mn-cs"/>
            </a:rPr>
            <a:t> effet, l'analyse graphique de la variable endogène (début de TD )  a permis de s'interroger sur sa stabilité : il semblerait en effet que son évolution ne soit pas la même avant et  après ______</a:t>
          </a:r>
          <a:r>
            <a:rPr lang="fr-FR" sz="1100" b="0" i="0" u="none" strike="noStrike">
              <a:solidFill>
                <a:schemeClr val="dk1"/>
              </a:solidFill>
              <a:effectLst/>
              <a:latin typeface="+mn-lt"/>
              <a:ea typeface="+mn-ea"/>
              <a:cs typeface="+mn-cs"/>
            </a:rPr>
            <a:t>.</a:t>
          </a:r>
          <a:r>
            <a:rPr lang="fr-FR"/>
            <a:t> </a:t>
          </a:r>
        </a:p>
        <a:p>
          <a:endParaRPr lang="fr-FR" sz="1100"/>
        </a:p>
        <a:p>
          <a:r>
            <a:rPr lang="fr-FR" sz="1100"/>
            <a:t>Réaliser le Test de Chow</a:t>
          </a:r>
          <a:r>
            <a:rPr lang="fr-FR" sz="1100" baseline="0"/>
            <a:t> ci-dessous. Qu'en concluez-vous ?</a:t>
          </a:r>
          <a:endParaRPr lang="fr-F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571500</xdr:colOff>
      <xdr:row>4</xdr:row>
      <xdr:rowOff>180975</xdr:rowOff>
    </xdr:from>
    <xdr:to>
      <xdr:col>17</xdr:col>
      <xdr:colOff>85725</xdr:colOff>
      <xdr:row>16</xdr:row>
      <xdr:rowOff>95251</xdr:rowOff>
    </xdr:to>
    <xdr:sp macro="" textlink="">
      <xdr:nvSpPr>
        <xdr:cNvPr id="3" name="ZoneTexte 2">
          <a:extLst>
            <a:ext uri="{FF2B5EF4-FFF2-40B4-BE49-F238E27FC236}">
              <a16:creationId xmlns:a16="http://schemas.microsoft.com/office/drawing/2014/main" id="{00000000-0008-0000-0B00-000003000000}"/>
            </a:ext>
          </a:extLst>
        </xdr:cNvPr>
        <xdr:cNvSpPr txBox="1"/>
      </xdr:nvSpPr>
      <xdr:spPr>
        <a:xfrm>
          <a:off x="7429500" y="952500"/>
          <a:ext cx="5610225" cy="220027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Comme le test</a:t>
          </a:r>
          <a:r>
            <a:rPr lang="fr-FR" sz="1100" baseline="0"/>
            <a:t> de chow </a:t>
          </a:r>
          <a:r>
            <a:rPr lang="fr-FR" sz="1100"/>
            <a:t>nous l'a confirmé, il y a un changement</a:t>
          </a:r>
          <a:r>
            <a:rPr lang="fr-FR" sz="1100" baseline="0"/>
            <a:t> structurel à partir du 4eme trimerstre 2003</a:t>
          </a:r>
        </a:p>
        <a:p>
          <a:endParaRPr lang="fr-FR" sz="1100" baseline="0"/>
        </a:p>
        <a:p>
          <a:r>
            <a:rPr lang="fr-FR" sz="1100" baseline="0"/>
            <a:t>Afin de tenir compte de ce choc structurel, créer une nouvelle variable indicatrice</a:t>
          </a:r>
        </a:p>
        <a:p>
          <a:endParaRPr lang="fr-FR" sz="1100" baseline="0"/>
        </a:p>
        <a:p>
          <a:r>
            <a:rPr lang="fr-FR" sz="1400"/>
            <a:t>           D</a:t>
          </a:r>
          <a:r>
            <a:rPr lang="fr-FR" sz="1400" b="1"/>
            <a:t>D</a:t>
          </a:r>
          <a:r>
            <a:rPr lang="fr-FR" sz="1400"/>
            <a:t>2003T4 </a:t>
          </a:r>
        </a:p>
        <a:p>
          <a:r>
            <a:rPr lang="fr-FR" sz="1100"/>
            <a:t>DD pour signaler que c'est un changement </a:t>
          </a:r>
          <a:r>
            <a:rPr lang="fr-FR" sz="1100" b="1" u="sng"/>
            <a:t>D</a:t>
          </a:r>
          <a:r>
            <a:rPr lang="fr-FR" sz="1100"/>
            <a:t>urable</a:t>
          </a:r>
        </a:p>
        <a:p>
          <a:endParaRPr lang="fr-FR" sz="1100"/>
        </a:p>
        <a:p>
          <a:r>
            <a:rPr lang="fr-FR" sz="1100"/>
            <a:t>Dans un 1er temps, introduire </a:t>
          </a:r>
          <a:r>
            <a:rPr lang="fr-FR" sz="1100" b="1"/>
            <a:t>seulement</a:t>
          </a:r>
          <a:r>
            <a:rPr lang="fr-FR" sz="1100"/>
            <a:t> cette dummy  pour tester si l</a:t>
          </a:r>
          <a:r>
            <a:rPr lang="fr-FR" sz="1100" baseline="0"/>
            <a:t>e choc aurait  modifié </a:t>
          </a:r>
          <a:r>
            <a:rPr lang="fr-FR" sz="1100" b="1" baseline="0"/>
            <a:t>seulement</a:t>
          </a:r>
          <a:r>
            <a:rPr lang="fr-FR" sz="1100" baseline="0"/>
            <a:t> la constante du modèle.  Mettre les résultats dans Onglet Modèle 5</a:t>
          </a:r>
        </a:p>
        <a:p>
          <a:r>
            <a:rPr lang="fr-FR" sz="1100" baseline="0"/>
            <a:t>Avant 2003 elle est égale à la constante et après elle est égale à la constante + </a:t>
          </a:r>
          <a:endParaRPr lang="fr-F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152400</xdr:colOff>
      <xdr:row>4</xdr:row>
      <xdr:rowOff>171449</xdr:rowOff>
    </xdr:from>
    <xdr:to>
      <xdr:col>18</xdr:col>
      <xdr:colOff>428625</xdr:colOff>
      <xdr:row>12</xdr:row>
      <xdr:rowOff>28574</xdr:rowOff>
    </xdr:to>
    <xdr:sp macro="" textlink="">
      <xdr:nvSpPr>
        <xdr:cNvPr id="2" name="ZoneTexte 1">
          <a:extLst>
            <a:ext uri="{FF2B5EF4-FFF2-40B4-BE49-F238E27FC236}">
              <a16:creationId xmlns:a16="http://schemas.microsoft.com/office/drawing/2014/main" id="{00000000-0008-0000-0C00-000002000000}"/>
            </a:ext>
          </a:extLst>
        </xdr:cNvPr>
        <xdr:cNvSpPr txBox="1"/>
      </xdr:nvSpPr>
      <xdr:spPr>
        <a:xfrm>
          <a:off x="10058400" y="942974"/>
          <a:ext cx="5610225" cy="140017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fr-FR" sz="1100"/>
        </a:p>
        <a:p>
          <a:r>
            <a:rPr lang="fr-FR" sz="1100"/>
            <a:t>Dans un 1er temps, introduire </a:t>
          </a:r>
          <a:r>
            <a:rPr lang="fr-FR" sz="1100" b="1"/>
            <a:t>seulement</a:t>
          </a:r>
          <a:r>
            <a:rPr lang="fr-FR" sz="1100"/>
            <a:t> cette dummy  pour tester si l</a:t>
          </a:r>
          <a:r>
            <a:rPr lang="fr-FR" sz="1100" baseline="0"/>
            <a:t>e choc aurait  modifié </a:t>
          </a:r>
          <a:r>
            <a:rPr lang="fr-FR" sz="1100" b="1" baseline="0"/>
            <a:t>seulement</a:t>
          </a:r>
          <a:r>
            <a:rPr lang="fr-FR" sz="1100" baseline="0"/>
            <a:t> la constante du modèle.  </a:t>
          </a:r>
          <a:r>
            <a:rPr lang="fr-FR" sz="1100" b="1" baseline="0"/>
            <a:t>MODELE SIMPLE</a:t>
          </a:r>
          <a:endParaRPr lang="fr-FR" sz="1100" baseline="0"/>
        </a:p>
        <a:p>
          <a:r>
            <a:rPr lang="fr-FR" sz="1100" baseline="0"/>
            <a:t>Qu'en concluez-vous ?</a:t>
          </a:r>
        </a:p>
        <a:p>
          <a:endParaRPr lang="fr-FR" sz="1100" baseline="0"/>
        </a:p>
        <a:p>
          <a:r>
            <a:rPr lang="fr-FR" sz="1100" baseline="0"/>
            <a:t>Cette variable n'est pas significativement différente de 0</a:t>
          </a:r>
          <a:endParaRPr lang="fr-F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723900</xdr:colOff>
      <xdr:row>4</xdr:row>
      <xdr:rowOff>104775</xdr:rowOff>
    </xdr:from>
    <xdr:to>
      <xdr:col>20</xdr:col>
      <xdr:colOff>723900</xdr:colOff>
      <xdr:row>10</xdr:row>
      <xdr:rowOff>0</xdr:rowOff>
    </xdr:to>
    <xdr:sp macro="" textlink="">
      <xdr:nvSpPr>
        <xdr:cNvPr id="2" name="ZoneTexte 1">
          <a:extLst>
            <a:ext uri="{FF2B5EF4-FFF2-40B4-BE49-F238E27FC236}">
              <a16:creationId xmlns:a16="http://schemas.microsoft.com/office/drawing/2014/main" id="{00000000-0008-0000-0D00-000002000000}"/>
            </a:ext>
          </a:extLst>
        </xdr:cNvPr>
        <xdr:cNvSpPr txBox="1"/>
      </xdr:nvSpPr>
      <xdr:spPr>
        <a:xfrm>
          <a:off x="10629900" y="876300"/>
          <a:ext cx="5334000" cy="103822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Dans un 2ème</a:t>
          </a:r>
          <a:r>
            <a:rPr lang="fr-FR" sz="1100" baseline="0"/>
            <a:t> temps, essayons de  voir si le choc structurel de 2003T4 a affecté les relations entre l'endogène et chacune des 4 exogènes. </a:t>
          </a:r>
        </a:p>
        <a:p>
          <a:r>
            <a:rPr lang="fr-FR" sz="1100" baseline="0"/>
            <a:t>Créer les 4 dummies nécéssaires à ce test.</a:t>
          </a:r>
          <a:r>
            <a:rPr lang="fr-FR" sz="800"/>
            <a:t> </a:t>
          </a:r>
          <a:r>
            <a:rPr lang="fr-FR" sz="1400"/>
            <a:t> </a:t>
          </a:r>
        </a:p>
        <a:p>
          <a:r>
            <a:rPr lang="fr-FR" sz="1400"/>
            <a:t>Les inclure dans le nouveau modèle (modèle 6)</a:t>
          </a:r>
          <a:endParaRPr lang="fr-FR" sz="1100"/>
        </a:p>
      </xdr:txBody>
    </xdr:sp>
    <xdr:clientData/>
  </xdr:twoCellAnchor>
  <xdr:twoCellAnchor>
    <xdr:from>
      <xdr:col>5</xdr:col>
      <xdr:colOff>152400</xdr:colOff>
      <xdr:row>39</xdr:row>
      <xdr:rowOff>171450</xdr:rowOff>
    </xdr:from>
    <xdr:to>
      <xdr:col>10</xdr:col>
      <xdr:colOff>438150</xdr:colOff>
      <xdr:row>44</xdr:row>
      <xdr:rowOff>66675</xdr:rowOff>
    </xdr:to>
    <xdr:sp macro="" textlink="">
      <xdr:nvSpPr>
        <xdr:cNvPr id="9" name="Flèche angle droit à deux pointes 8">
          <a:extLst>
            <a:ext uri="{FF2B5EF4-FFF2-40B4-BE49-F238E27FC236}">
              <a16:creationId xmlns:a16="http://schemas.microsoft.com/office/drawing/2014/main" id="{00000000-0008-0000-0D00-000009000000}"/>
            </a:ext>
          </a:extLst>
        </xdr:cNvPr>
        <xdr:cNvSpPr/>
      </xdr:nvSpPr>
      <xdr:spPr>
        <a:xfrm rot="505022">
          <a:off x="3962400" y="7610475"/>
          <a:ext cx="4095750" cy="857250"/>
        </a:xfrm>
        <a:prstGeom prst="lef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9</xdr:col>
      <xdr:colOff>47625</xdr:colOff>
      <xdr:row>4</xdr:row>
      <xdr:rowOff>133350</xdr:rowOff>
    </xdr:from>
    <xdr:to>
      <xdr:col>15</xdr:col>
      <xdr:colOff>142875</xdr:colOff>
      <xdr:row>8</xdr:row>
      <xdr:rowOff>104774</xdr:rowOff>
    </xdr:to>
    <xdr:sp macro="" textlink="">
      <xdr:nvSpPr>
        <xdr:cNvPr id="2" name="ZoneTexte 1">
          <a:extLst>
            <a:ext uri="{FF2B5EF4-FFF2-40B4-BE49-F238E27FC236}">
              <a16:creationId xmlns:a16="http://schemas.microsoft.com/office/drawing/2014/main" id="{00000000-0008-0000-0E00-000002000000}"/>
            </a:ext>
          </a:extLst>
        </xdr:cNvPr>
        <xdr:cNvSpPr txBox="1"/>
      </xdr:nvSpPr>
      <xdr:spPr>
        <a:xfrm>
          <a:off x="7839075" y="904875"/>
          <a:ext cx="4667250" cy="742949"/>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Analyser vos résultats et enlever les variables</a:t>
          </a:r>
          <a:r>
            <a:rPr lang="fr-FR" sz="1100" baseline="0"/>
            <a:t> non pertinentes dans onglet Base 7 et procéder à l'estimation Onglet Modèle 7.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323850</xdr:colOff>
      <xdr:row>8</xdr:row>
      <xdr:rowOff>85725</xdr:rowOff>
    </xdr:from>
    <xdr:to>
      <xdr:col>17</xdr:col>
      <xdr:colOff>200025</xdr:colOff>
      <xdr:row>13</xdr:row>
      <xdr:rowOff>161925</xdr:rowOff>
    </xdr:to>
    <xdr:sp macro="" textlink="">
      <xdr:nvSpPr>
        <xdr:cNvPr id="2" name="ZoneTexte 1">
          <a:extLst>
            <a:ext uri="{FF2B5EF4-FFF2-40B4-BE49-F238E27FC236}">
              <a16:creationId xmlns:a16="http://schemas.microsoft.com/office/drawing/2014/main" id="{00000000-0008-0000-0F00-000002000000}"/>
            </a:ext>
          </a:extLst>
        </xdr:cNvPr>
        <xdr:cNvSpPr txBox="1"/>
      </xdr:nvSpPr>
      <xdr:spPr>
        <a:xfrm>
          <a:off x="9467850" y="1619250"/>
          <a:ext cx="368617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Comme le modèle 6 l'indique seules</a:t>
          </a:r>
          <a:r>
            <a:rPr lang="fr-FR" sz="1100" baseline="0"/>
            <a:t> 2 combinaisons avec Dummy sont significatives, Il convient d'enlever les autres et de réestimer</a:t>
          </a:r>
          <a:endParaRPr lang="fr-F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0</xdr:colOff>
      <xdr:row>2</xdr:row>
      <xdr:rowOff>0</xdr:rowOff>
    </xdr:from>
    <xdr:to>
      <xdr:col>15</xdr:col>
      <xdr:colOff>95250</xdr:colOff>
      <xdr:row>5</xdr:row>
      <xdr:rowOff>161924</xdr:rowOff>
    </xdr:to>
    <xdr:sp macro="" textlink="">
      <xdr:nvSpPr>
        <xdr:cNvPr id="3" name="ZoneTexte 2">
          <a:extLst>
            <a:ext uri="{FF2B5EF4-FFF2-40B4-BE49-F238E27FC236}">
              <a16:creationId xmlns:a16="http://schemas.microsoft.com/office/drawing/2014/main" id="{00000000-0008-0000-1000-000003000000}"/>
            </a:ext>
          </a:extLst>
        </xdr:cNvPr>
        <xdr:cNvSpPr txBox="1"/>
      </xdr:nvSpPr>
      <xdr:spPr>
        <a:xfrm>
          <a:off x="6896100" y="390525"/>
          <a:ext cx="4667250" cy="733424"/>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Analyser vos résultats et enlever les variables</a:t>
          </a:r>
          <a:r>
            <a:rPr lang="fr-FR" sz="1100" baseline="0"/>
            <a:t> non pertinentes dans onglet Base 8 et procéder à l'estimation Onglet Modèle 8.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495300</xdr:colOff>
      <xdr:row>8</xdr:row>
      <xdr:rowOff>57150</xdr:rowOff>
    </xdr:from>
    <xdr:to>
      <xdr:col>15</xdr:col>
      <xdr:colOff>371475</xdr:colOff>
      <xdr:row>11</xdr:row>
      <xdr:rowOff>171450</xdr:rowOff>
    </xdr:to>
    <xdr:sp macro="" textlink="">
      <xdr:nvSpPr>
        <xdr:cNvPr id="2" name="ZoneTexte 1">
          <a:extLst>
            <a:ext uri="{FF2B5EF4-FFF2-40B4-BE49-F238E27FC236}">
              <a16:creationId xmlns:a16="http://schemas.microsoft.com/office/drawing/2014/main" id="{00000000-0008-0000-1100-000002000000}"/>
            </a:ext>
          </a:extLst>
        </xdr:cNvPr>
        <xdr:cNvSpPr txBox="1"/>
      </xdr:nvSpPr>
      <xdr:spPr>
        <a:xfrm>
          <a:off x="8877300" y="1590675"/>
          <a:ext cx="368617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Comme le modèle 7 l'indique seule la </a:t>
          </a:r>
          <a:r>
            <a:rPr lang="fr-FR" sz="1100" baseline="0"/>
            <a:t>combinaison Dummy-ratio est significative, Il convient de réestimer</a:t>
          </a:r>
          <a:endParaRPr lang="fr-FR"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285750</xdr:colOff>
      <xdr:row>1</xdr:row>
      <xdr:rowOff>171450</xdr:rowOff>
    </xdr:from>
    <xdr:to>
      <xdr:col>14</xdr:col>
      <xdr:colOff>381000</xdr:colOff>
      <xdr:row>3</xdr:row>
      <xdr:rowOff>171450</xdr:rowOff>
    </xdr:to>
    <xdr:sp macro="" textlink="">
      <xdr:nvSpPr>
        <xdr:cNvPr id="2" name="ZoneTexte 1">
          <a:extLst>
            <a:ext uri="{FF2B5EF4-FFF2-40B4-BE49-F238E27FC236}">
              <a16:creationId xmlns:a16="http://schemas.microsoft.com/office/drawing/2014/main" id="{00000000-0008-0000-1200-000002000000}"/>
            </a:ext>
          </a:extLst>
        </xdr:cNvPr>
        <xdr:cNvSpPr txBox="1"/>
      </xdr:nvSpPr>
      <xdr:spPr>
        <a:xfrm>
          <a:off x="6638925" y="361950"/>
          <a:ext cx="4667250" cy="39052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Commentez les résultats et enlever la variable la moins significative</a:t>
          </a:r>
        </a:p>
        <a:p>
          <a:r>
            <a:rPr lang="fr-FR" sz="1100" baseline="0"/>
            <a:t> (Base 9 et Modèle 9) </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733425</xdr:colOff>
      <xdr:row>12</xdr:row>
      <xdr:rowOff>85725</xdr:rowOff>
    </xdr:to>
    <xdr:graphicFrame macro="">
      <xdr:nvGraphicFramePr>
        <xdr:cNvPr id="10360" name="Graphique 1">
          <a:extLst>
            <a:ext uri="{FF2B5EF4-FFF2-40B4-BE49-F238E27FC236}">
              <a16:creationId xmlns:a16="http://schemas.microsoft.com/office/drawing/2014/main" id="{00000000-0008-0000-0100-000078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0</xdr:row>
      <xdr:rowOff>0</xdr:rowOff>
    </xdr:from>
    <xdr:to>
      <xdr:col>12</xdr:col>
      <xdr:colOff>19050</xdr:colOff>
      <xdr:row>12</xdr:row>
      <xdr:rowOff>66675</xdr:rowOff>
    </xdr:to>
    <xdr:graphicFrame macro="">
      <xdr:nvGraphicFramePr>
        <xdr:cNvPr id="10361" name="Graphique 2">
          <a:extLst>
            <a:ext uri="{FF2B5EF4-FFF2-40B4-BE49-F238E27FC236}">
              <a16:creationId xmlns:a16="http://schemas.microsoft.com/office/drawing/2014/main" id="{00000000-0008-0000-0100-000079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114300</xdr:rowOff>
    </xdr:from>
    <xdr:to>
      <xdr:col>5</xdr:col>
      <xdr:colOff>9525</xdr:colOff>
      <xdr:row>25</xdr:row>
      <xdr:rowOff>171450</xdr:rowOff>
    </xdr:to>
    <xdr:graphicFrame macro="">
      <xdr:nvGraphicFramePr>
        <xdr:cNvPr id="10362" name="Graphique 3">
          <a:extLst>
            <a:ext uri="{FF2B5EF4-FFF2-40B4-BE49-F238E27FC236}">
              <a16:creationId xmlns:a16="http://schemas.microsoft.com/office/drawing/2014/main" id="{00000000-0008-0000-0100-00007A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12</xdr:row>
      <xdr:rowOff>85725</xdr:rowOff>
    </xdr:from>
    <xdr:to>
      <xdr:col>12</xdr:col>
      <xdr:colOff>66675</xdr:colOff>
      <xdr:row>27</xdr:row>
      <xdr:rowOff>9525</xdr:rowOff>
    </xdr:to>
    <xdr:graphicFrame macro="">
      <xdr:nvGraphicFramePr>
        <xdr:cNvPr id="10363" name="Graphique 4">
          <a:extLst>
            <a:ext uri="{FF2B5EF4-FFF2-40B4-BE49-F238E27FC236}">
              <a16:creationId xmlns:a16="http://schemas.microsoft.com/office/drawing/2014/main" id="{00000000-0008-0000-0100-00007B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247651</xdr:colOff>
      <xdr:row>4</xdr:row>
      <xdr:rowOff>38099</xdr:rowOff>
    </xdr:from>
    <xdr:to>
      <xdr:col>17</xdr:col>
      <xdr:colOff>114301</xdr:colOff>
      <xdr:row>18</xdr:row>
      <xdr:rowOff>47624</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391651" y="800099"/>
          <a:ext cx="3676650" cy="267652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1">
              <a:solidFill>
                <a:schemeClr val="dk1"/>
              </a:solidFill>
              <a:effectLst/>
              <a:latin typeface="+mn-lt"/>
              <a:ea typeface="+mn-ea"/>
              <a:cs typeface="+mn-cs"/>
            </a:rPr>
            <a:t>Déja vu en TD5</a:t>
          </a:r>
          <a:endParaRPr lang="fr-FR">
            <a:effectLst/>
          </a:endParaRPr>
        </a:p>
        <a:p>
          <a:endParaRPr lang="fr-FR" sz="1100"/>
        </a:p>
        <a:p>
          <a:r>
            <a:rPr lang="fr-FR" sz="1100"/>
            <a:t>Il est important d'étudier l'évolution de nos différentes séries au cours du temps.</a:t>
          </a:r>
          <a:r>
            <a:rPr lang="fr-FR" sz="1100" baseline="0"/>
            <a:t> Cette étude peut ainsi nous permettre de détecter  différentes difficultés:</a:t>
          </a:r>
        </a:p>
        <a:p>
          <a:endParaRPr lang="fr-FR" sz="1100" baseline="0"/>
        </a:p>
        <a:p>
          <a:r>
            <a:rPr lang="fr-FR" sz="1100" baseline="0"/>
            <a:t>Le Graphique des Mises en chantier nous permet de noter deux faits marquants:</a:t>
          </a:r>
        </a:p>
        <a:p>
          <a:r>
            <a:rPr lang="fr-FR" sz="1100" baseline="0"/>
            <a:t>- Une poussée brutale du nombre de mises en chantier à partir de la fin 2003.</a:t>
          </a:r>
        </a:p>
        <a:p>
          <a:pPr>
            <a:lnSpc>
              <a:spcPts val="1200"/>
            </a:lnSpc>
          </a:pPr>
          <a:r>
            <a:rPr lang="fr-FR" sz="1100" baseline="0"/>
            <a:t>- Une forte volatilité en fin de période avec notamment deux points extrêmes ( 3e trimestre 2007 et 2e trimestre 2008)</a:t>
          </a:r>
        </a:p>
        <a:p>
          <a:pPr>
            <a:lnSpc>
              <a:spcPts val="1200"/>
            </a:lnSpc>
          </a:pPr>
          <a:endParaRPr lang="fr-FR" sz="1100" baseline="0"/>
        </a:p>
        <a:p>
          <a:pPr>
            <a:lnSpc>
              <a:spcPts val="1200"/>
            </a:lnSpc>
          </a:pPr>
          <a:r>
            <a:rPr lang="fr-FR" sz="1100" baseline="0"/>
            <a:t>Une étude similaire devra être menée sur chacune des autres variables.</a:t>
          </a:r>
        </a:p>
        <a:p>
          <a:endParaRPr lang="fr-FR"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495300</xdr:colOff>
      <xdr:row>8</xdr:row>
      <xdr:rowOff>57150</xdr:rowOff>
    </xdr:from>
    <xdr:to>
      <xdr:col>15</xdr:col>
      <xdr:colOff>371475</xdr:colOff>
      <xdr:row>12</xdr:row>
      <xdr:rowOff>142875</xdr:rowOff>
    </xdr:to>
    <xdr:sp macro="" textlink="">
      <xdr:nvSpPr>
        <xdr:cNvPr id="2" name="ZoneTexte 1">
          <a:extLst>
            <a:ext uri="{FF2B5EF4-FFF2-40B4-BE49-F238E27FC236}">
              <a16:creationId xmlns:a16="http://schemas.microsoft.com/office/drawing/2014/main" id="{00000000-0008-0000-1300-000002000000}"/>
            </a:ext>
          </a:extLst>
        </xdr:cNvPr>
        <xdr:cNvSpPr txBox="1"/>
      </xdr:nvSpPr>
      <xdr:spPr>
        <a:xfrm>
          <a:off x="8115300" y="1590675"/>
          <a:ext cx="3686175" cy="84772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Comme le modèle 8 l'indique la variable</a:t>
          </a:r>
          <a:r>
            <a:rPr lang="fr-FR" sz="1100" baseline="0"/>
            <a:t> _____________ est  la moins significative, réestimer sans cette variable (pourtant jugée importante d'un point de vue économique)</a:t>
          </a:r>
          <a:endParaRPr lang="fr-FR"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95250</xdr:colOff>
      <xdr:row>2</xdr:row>
      <xdr:rowOff>180975</xdr:rowOff>
    </xdr:to>
    <xdr:sp macro="" textlink="">
      <xdr:nvSpPr>
        <xdr:cNvPr id="2" name="ZoneTexte 1">
          <a:extLst>
            <a:ext uri="{FF2B5EF4-FFF2-40B4-BE49-F238E27FC236}">
              <a16:creationId xmlns:a16="http://schemas.microsoft.com/office/drawing/2014/main" id="{00000000-0008-0000-1400-000002000000}"/>
            </a:ext>
          </a:extLst>
        </xdr:cNvPr>
        <xdr:cNvSpPr txBox="1"/>
      </xdr:nvSpPr>
      <xdr:spPr>
        <a:xfrm>
          <a:off x="6896100" y="190500"/>
          <a:ext cx="4667250" cy="38100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aseline="0"/>
            <a:t>Commentez les résultats et enlever la variable la moins significative</a:t>
          </a:r>
        </a:p>
        <a:p>
          <a:r>
            <a:rPr lang="fr-FR" sz="1100" baseline="0"/>
            <a:t> (Base 9 et Modèle 9) </a:t>
          </a:r>
          <a:endParaRPr lang="fr-FR"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495300</xdr:colOff>
      <xdr:row>8</xdr:row>
      <xdr:rowOff>57150</xdr:rowOff>
    </xdr:from>
    <xdr:to>
      <xdr:col>15</xdr:col>
      <xdr:colOff>371475</xdr:colOff>
      <xdr:row>11</xdr:row>
      <xdr:rowOff>38100</xdr:rowOff>
    </xdr:to>
    <xdr:sp macro="" textlink="">
      <xdr:nvSpPr>
        <xdr:cNvPr id="2" name="ZoneTexte 1">
          <a:extLst>
            <a:ext uri="{FF2B5EF4-FFF2-40B4-BE49-F238E27FC236}">
              <a16:creationId xmlns:a16="http://schemas.microsoft.com/office/drawing/2014/main" id="{00000000-0008-0000-1500-000002000000}"/>
            </a:ext>
          </a:extLst>
        </xdr:cNvPr>
        <xdr:cNvSpPr txBox="1"/>
      </xdr:nvSpPr>
      <xdr:spPr>
        <a:xfrm>
          <a:off x="7353300" y="1590675"/>
          <a:ext cx="36861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Comme le modèle 9 l'indique la variable</a:t>
          </a:r>
          <a:r>
            <a:rPr lang="fr-FR" sz="1100" baseline="0"/>
            <a:t> __________ est la moins significative, réestimer sans cette variable </a:t>
          </a:r>
          <a:endParaRPr lang="fr-FR"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6</xdr:col>
      <xdr:colOff>619124</xdr:colOff>
      <xdr:row>1</xdr:row>
      <xdr:rowOff>9525</xdr:rowOff>
    </xdr:from>
    <xdr:to>
      <xdr:col>20</xdr:col>
      <xdr:colOff>76199</xdr:colOff>
      <xdr:row>9</xdr:row>
      <xdr:rowOff>38100</xdr:rowOff>
    </xdr:to>
    <xdr:sp macro="" textlink="">
      <xdr:nvSpPr>
        <xdr:cNvPr id="2" name="ZoneTexte 1">
          <a:extLst>
            <a:ext uri="{FF2B5EF4-FFF2-40B4-BE49-F238E27FC236}">
              <a16:creationId xmlns:a16="http://schemas.microsoft.com/office/drawing/2014/main" id="{00000000-0008-0000-1600-000002000000}"/>
            </a:ext>
          </a:extLst>
        </xdr:cNvPr>
        <xdr:cNvSpPr txBox="1"/>
      </xdr:nvSpPr>
      <xdr:spPr>
        <a:xfrm>
          <a:off x="5876924" y="200025"/>
          <a:ext cx="10125075" cy="157162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Analyse finale des résultats :</a:t>
          </a:r>
        </a:p>
        <a:p>
          <a:endParaRPr lang="fr-FR" sz="1100" b="1"/>
        </a:p>
        <a:p>
          <a:r>
            <a:rPr lang="fr-FR" sz="1100" b="1"/>
            <a:t>Significativité individuelle, globale ?</a:t>
          </a:r>
        </a:p>
        <a:p>
          <a:r>
            <a:rPr lang="fr-FR" sz="1100" b="1"/>
            <a:t>Quel</a:t>
          </a:r>
          <a:r>
            <a:rPr lang="fr-FR" sz="1100" b="1" baseline="0"/>
            <a:t> pouvoir explicatif ?</a:t>
          </a:r>
        </a:p>
        <a:p>
          <a:endParaRPr lang="fr-FR" sz="1100" b="1" baseline="0"/>
        </a:p>
        <a:p>
          <a:r>
            <a:rPr lang="fr-FR" sz="1100" b="1" baseline="0"/>
            <a:t>Les paramètres ont-ils tous  les signes attendus ?</a:t>
          </a:r>
        </a:p>
        <a:p>
          <a:r>
            <a:rPr lang="fr-FR" sz="1100" b="1" baseline="0"/>
            <a:t>Si non, chercher des explications,</a:t>
          </a:r>
          <a:endParaRPr lang="fr-FR" sz="1100" b="1"/>
        </a:p>
        <a:p>
          <a:endParaRPr lang="fr-FR" sz="1100"/>
        </a:p>
        <a:p>
          <a:endParaRPr lang="fr-FR" sz="1100" baseline="0"/>
        </a:p>
        <a:p>
          <a:endParaRPr lang="fr-FR" sz="1100" baseline="0"/>
        </a:p>
        <a:p>
          <a:endParaRPr lang="fr-FR" sz="1100" baseline="0"/>
        </a:p>
        <a:p>
          <a:endParaRPr lang="fr-FR" sz="1100" baseline="0"/>
        </a:p>
        <a:p>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419100</xdr:colOff>
      <xdr:row>12</xdr:row>
      <xdr:rowOff>85725</xdr:rowOff>
    </xdr:to>
    <xdr:graphicFrame macro="">
      <xdr:nvGraphicFramePr>
        <xdr:cNvPr id="3173" name="Graphique 1">
          <a:extLst>
            <a:ext uri="{FF2B5EF4-FFF2-40B4-BE49-F238E27FC236}">
              <a16:creationId xmlns:a16="http://schemas.microsoft.com/office/drawing/2014/main" id="{00000000-0008-0000-0200-00006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676275</xdr:colOff>
      <xdr:row>0</xdr:row>
      <xdr:rowOff>0</xdr:rowOff>
    </xdr:from>
    <xdr:to>
      <xdr:col>13</xdr:col>
      <xdr:colOff>142875</xdr:colOff>
      <xdr:row>12</xdr:row>
      <xdr:rowOff>76200</xdr:rowOff>
    </xdr:to>
    <xdr:graphicFrame macro="">
      <xdr:nvGraphicFramePr>
        <xdr:cNvPr id="3174" name="Graphique 2">
          <a:extLst>
            <a:ext uri="{FF2B5EF4-FFF2-40B4-BE49-F238E27FC236}">
              <a16:creationId xmlns:a16="http://schemas.microsoft.com/office/drawing/2014/main" id="{00000000-0008-0000-0200-00006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85725</xdr:rowOff>
    </xdr:from>
    <xdr:to>
      <xdr:col>5</xdr:col>
      <xdr:colOff>314325</xdr:colOff>
      <xdr:row>26</xdr:row>
      <xdr:rowOff>76200</xdr:rowOff>
    </xdr:to>
    <xdr:graphicFrame macro="">
      <xdr:nvGraphicFramePr>
        <xdr:cNvPr id="3175" name="Graphique 3">
          <a:extLst>
            <a:ext uri="{FF2B5EF4-FFF2-40B4-BE49-F238E27FC236}">
              <a16:creationId xmlns:a16="http://schemas.microsoft.com/office/drawing/2014/main" id="{00000000-0008-0000-0200-000067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19</xdr:row>
      <xdr:rowOff>104775</xdr:rowOff>
    </xdr:from>
    <xdr:to>
      <xdr:col>11</xdr:col>
      <xdr:colOff>638175</xdr:colOff>
      <xdr:row>25</xdr:row>
      <xdr:rowOff>47625</xdr:rowOff>
    </xdr:to>
    <xdr:sp macro="" textlink="">
      <xdr:nvSpPr>
        <xdr:cNvPr id="5" name="ZoneTexte 4">
          <a:extLst>
            <a:ext uri="{FF2B5EF4-FFF2-40B4-BE49-F238E27FC236}">
              <a16:creationId xmlns:a16="http://schemas.microsoft.com/office/drawing/2014/main" id="{00000000-0008-0000-0200-000005000000}"/>
            </a:ext>
          </a:extLst>
        </xdr:cNvPr>
        <xdr:cNvSpPr txBox="1"/>
      </xdr:nvSpPr>
      <xdr:spPr>
        <a:xfrm>
          <a:off x="4914900" y="3724275"/>
          <a:ext cx="4105275" cy="10858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1">
              <a:solidFill>
                <a:schemeClr val="dk1"/>
              </a:solidFill>
              <a:effectLst/>
              <a:latin typeface="+mn-lt"/>
              <a:ea typeface="+mn-ea"/>
              <a:cs typeface="+mn-cs"/>
            </a:rPr>
            <a:t>Déja vu en TD5</a:t>
          </a:r>
          <a:endParaRPr lang="fr-FR">
            <a:effectLst/>
          </a:endParaRPr>
        </a:p>
        <a:p>
          <a:endParaRPr lang="fr-FR" sz="1100"/>
        </a:p>
        <a:p>
          <a:r>
            <a:rPr lang="fr-FR" sz="1100"/>
            <a:t>L'analyse</a:t>
          </a:r>
          <a:r>
            <a:rPr lang="fr-FR" sz="1100" baseline="0"/>
            <a:t> des nuages de points ne nous offre que peu d'information sur le sens des relations, excepté pour l'exogène " Indice des prix à la construction" avec une relation croissante visible.</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742950</xdr:colOff>
      <xdr:row>45</xdr:row>
      <xdr:rowOff>57150</xdr:rowOff>
    </xdr:from>
    <xdr:to>
      <xdr:col>18</xdr:col>
      <xdr:colOff>276225</xdr:colOff>
      <xdr:row>63</xdr:row>
      <xdr:rowOff>123825</xdr:rowOff>
    </xdr:to>
    <xdr:graphicFrame macro="">
      <xdr:nvGraphicFramePr>
        <xdr:cNvPr id="26706" name="Graphique 1">
          <a:extLst>
            <a:ext uri="{FF2B5EF4-FFF2-40B4-BE49-F238E27FC236}">
              <a16:creationId xmlns:a16="http://schemas.microsoft.com/office/drawing/2014/main" id="{00000000-0008-0000-0300-0000526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xdr:row>
      <xdr:rowOff>66676</xdr:rowOff>
    </xdr:from>
    <xdr:to>
      <xdr:col>8</xdr:col>
      <xdr:colOff>561974</xdr:colOff>
      <xdr:row>5</xdr:row>
      <xdr:rowOff>104775</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3067050" y="257176"/>
          <a:ext cx="4248149" cy="80962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Nous commençons</a:t>
          </a:r>
          <a:r>
            <a:rPr lang="fr-FR" sz="1100" baseline="0"/>
            <a:t> tout d'abord par estimer un modèle </a:t>
          </a:r>
          <a:r>
            <a:rPr lang="fr-FR" sz="1100" b="1" i="1" u="sng" baseline="0"/>
            <a:t>SIMPLE</a:t>
          </a:r>
          <a:r>
            <a:rPr lang="fr-FR" sz="1100" baseline="0"/>
            <a:t> de régression multiple avec les 3 exogènes proposé es par la théorie économique de la demande d'investissement.</a:t>
          </a:r>
        </a:p>
        <a:p>
          <a:endParaRPr lang="fr-FR" sz="1100" baseline="0"/>
        </a:p>
        <a:p>
          <a:endParaRPr lang="fr-FR" sz="1100"/>
        </a:p>
      </xdr:txBody>
    </xdr:sp>
    <xdr:clientData/>
  </xdr:twoCellAnchor>
  <xdr:twoCellAnchor>
    <xdr:from>
      <xdr:col>12</xdr:col>
      <xdr:colOff>257174</xdr:colOff>
      <xdr:row>36</xdr:row>
      <xdr:rowOff>123824</xdr:rowOff>
    </xdr:from>
    <xdr:to>
      <xdr:col>22</xdr:col>
      <xdr:colOff>95249</xdr:colOff>
      <xdr:row>43</xdr:row>
      <xdr:rowOff>161925</xdr:rowOff>
    </xdr:to>
    <xdr:sp macro="" textlink="">
      <xdr:nvSpPr>
        <xdr:cNvPr id="4" name="ZoneTexte 3">
          <a:extLst>
            <a:ext uri="{FF2B5EF4-FFF2-40B4-BE49-F238E27FC236}">
              <a16:creationId xmlns:a16="http://schemas.microsoft.com/office/drawing/2014/main" id="{00000000-0008-0000-0300-000004000000}"/>
            </a:ext>
          </a:extLst>
        </xdr:cNvPr>
        <xdr:cNvSpPr txBox="1"/>
      </xdr:nvSpPr>
      <xdr:spPr>
        <a:xfrm>
          <a:off x="10239374" y="7410449"/>
          <a:ext cx="7458075" cy="137160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aseline="0"/>
            <a:t>Cette comparaison montre de forts écarts entre les observations et les valeurs prédites par le  modèle </a:t>
          </a:r>
          <a:endParaRPr lang="fr-FR">
            <a:effectLst/>
          </a:endParaRPr>
        </a:p>
        <a:p>
          <a:r>
            <a:rPr lang="fr-FR" sz="1100" baseline="0">
              <a:solidFill>
                <a:schemeClr val="dk1"/>
              </a:solidFill>
              <a:effectLst/>
              <a:latin typeface="+mn-lt"/>
              <a:ea typeface="+mn-ea"/>
              <a:cs typeface="+mn-cs"/>
            </a:rPr>
            <a:t>se traduisant par des résidus élévés </a:t>
          </a:r>
          <a:r>
            <a:rPr lang="fr-FR" sz="1100" baseline="0"/>
            <a:t>et ce plus particulièrement pour pour le 3eme trimestre 2007 et le 2eme trimestre 2008 , ainsi que le laissait présager l'analyse graphique.</a:t>
          </a:r>
        </a:p>
        <a:p>
          <a:endParaRPr lang="fr-FR" sz="1100" baseline="0"/>
        </a:p>
        <a:p>
          <a:r>
            <a:rPr lang="fr-FR" sz="1100" b="1" baseline="0"/>
            <a:t>Conclusion</a:t>
          </a:r>
          <a:r>
            <a:rPr lang="fr-FR" sz="1100" baseline="0"/>
            <a:t> : continuer le travail pour tenter de réduire ces écarts.  2 pistes complémentaires :  </a:t>
          </a:r>
        </a:p>
        <a:p>
          <a:r>
            <a:rPr lang="fr-FR" sz="1100" baseline="0"/>
            <a:t>1) améliorer la spécification du modèle : introuduite une variable de tension sur le marché du logement</a:t>
          </a:r>
        </a:p>
        <a:p>
          <a:r>
            <a:rPr lang="fr-FR" sz="1100" baseline="0"/>
            <a:t>2) corriger de la présence de points "exceptionnels" (2007T3   2008T2) </a:t>
          </a:r>
        </a:p>
      </xdr:txBody>
    </xdr:sp>
    <xdr:clientData/>
  </xdr:twoCellAnchor>
  <xdr:twoCellAnchor>
    <xdr:from>
      <xdr:col>4</xdr:col>
      <xdr:colOff>714376</xdr:colOff>
      <xdr:row>20</xdr:row>
      <xdr:rowOff>0</xdr:rowOff>
    </xdr:from>
    <xdr:to>
      <xdr:col>5</xdr:col>
      <xdr:colOff>552451</xdr:colOff>
      <xdr:row>23</xdr:row>
      <xdr:rowOff>47625</xdr:rowOff>
    </xdr:to>
    <xdr:cxnSp macro="">
      <xdr:nvCxnSpPr>
        <xdr:cNvPr id="6" name="Connecteur droit avec flèche 5">
          <a:extLst>
            <a:ext uri="{FF2B5EF4-FFF2-40B4-BE49-F238E27FC236}">
              <a16:creationId xmlns:a16="http://schemas.microsoft.com/office/drawing/2014/main" id="{00000000-0008-0000-0300-000006000000}"/>
            </a:ext>
          </a:extLst>
        </xdr:cNvPr>
        <xdr:cNvCxnSpPr/>
      </xdr:nvCxnSpPr>
      <xdr:spPr>
        <a:xfrm rot="16200000" flipV="1">
          <a:off x="3752851" y="3876675"/>
          <a:ext cx="619125" cy="600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638174</xdr:colOff>
      <xdr:row>7</xdr:row>
      <xdr:rowOff>66676</xdr:rowOff>
    </xdr:from>
    <xdr:to>
      <xdr:col>13</xdr:col>
      <xdr:colOff>352424</xdr:colOff>
      <xdr:row>13</xdr:row>
      <xdr:rowOff>19050</xdr:rowOff>
    </xdr:to>
    <xdr:sp macro="" textlink="">
      <xdr:nvSpPr>
        <xdr:cNvPr id="7" name="ZoneTexte 6">
          <a:extLst>
            <a:ext uri="{FF2B5EF4-FFF2-40B4-BE49-F238E27FC236}">
              <a16:creationId xmlns:a16="http://schemas.microsoft.com/office/drawing/2014/main" id="{00000000-0008-0000-0300-000007000000}"/>
            </a:ext>
          </a:extLst>
        </xdr:cNvPr>
        <xdr:cNvSpPr txBox="1"/>
      </xdr:nvSpPr>
      <xdr:spPr>
        <a:xfrm>
          <a:off x="5657849" y="1409701"/>
          <a:ext cx="5438775" cy="111442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Dans ce TD, pour les tests de significativité individuelle, nous choississons de</a:t>
          </a:r>
          <a:r>
            <a:rPr lang="fr-FR" sz="1100" baseline="0"/>
            <a:t> nous baser sur les P-value (au lieu de se baser sur les T de Student, ce qui revient strictement au même)</a:t>
          </a:r>
        </a:p>
        <a:p>
          <a:r>
            <a:rPr lang="fr-FR" sz="1100" baseline="0"/>
            <a:t>LEs P-value doivent être inféreieure à 0,05 pour les paramètres soeint considérs comme significativement différents de 0.</a:t>
          </a:r>
        </a:p>
        <a:p>
          <a:endParaRPr lang="fr-FR" sz="1100" baseline="0"/>
        </a:p>
        <a:p>
          <a:endParaRPr lang="fr-FR" sz="1100"/>
        </a:p>
      </xdr:txBody>
    </xdr:sp>
    <xdr:clientData/>
  </xdr:twoCellAnchor>
  <xdr:twoCellAnchor>
    <xdr:from>
      <xdr:col>5</xdr:col>
      <xdr:colOff>685800</xdr:colOff>
      <xdr:row>18</xdr:row>
      <xdr:rowOff>180974</xdr:rowOff>
    </xdr:from>
    <xdr:to>
      <xdr:col>14</xdr:col>
      <xdr:colOff>714375</xdr:colOff>
      <xdr:row>25</xdr:row>
      <xdr:rowOff>171449</xdr:rowOff>
    </xdr:to>
    <xdr:sp macro="" textlink="">
      <xdr:nvSpPr>
        <xdr:cNvPr id="8" name="ZoneTexte 7">
          <a:extLst>
            <a:ext uri="{FF2B5EF4-FFF2-40B4-BE49-F238E27FC236}">
              <a16:creationId xmlns:a16="http://schemas.microsoft.com/office/drawing/2014/main" id="{00000000-0008-0000-0300-000008000000}"/>
            </a:ext>
          </a:extLst>
        </xdr:cNvPr>
        <xdr:cNvSpPr txBox="1"/>
      </xdr:nvSpPr>
      <xdr:spPr>
        <a:xfrm>
          <a:off x="4943475" y="3657599"/>
          <a:ext cx="7277100" cy="13239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Les</a:t>
          </a:r>
          <a:r>
            <a:rPr lang="fr-FR" sz="1100" baseline="0"/>
            <a:t> coefficients de l'indice des Prix à la construction et du taux de croissance du PIB réel sont significatifs au seuil de 5%. Le coefficient du taux d'intérêt ne l'est quant à lui qu'au seuil de 5,59%, ce qui nous semble cependant satisfaisant.</a:t>
          </a:r>
        </a:p>
        <a:p>
          <a:r>
            <a:rPr lang="fr-FR" sz="1100" baseline="0"/>
            <a:t>La constante n'est pas significative mais nous choisissons de la garder afin de pouvoir continuer à interpréter le R² en % de l'endogène expliquée par le modèle.</a:t>
          </a:r>
        </a:p>
        <a:p>
          <a:r>
            <a:rPr lang="fr-FR" sz="1100" baseline="0"/>
            <a:t>CONCLUSION 1 : Nous gardons nos trois variables et réalisons une comparaison graphique entre les mises en chantier observées et celles prédites par notre modèle.</a:t>
          </a:r>
          <a:endParaRPr lang="fr-F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457200</xdr:colOff>
      <xdr:row>15</xdr:row>
      <xdr:rowOff>47625</xdr:rowOff>
    </xdr:from>
    <xdr:to>
      <xdr:col>14</xdr:col>
      <xdr:colOff>457200</xdr:colOff>
      <xdr:row>29</xdr:row>
      <xdr:rowOff>123825</xdr:rowOff>
    </xdr:to>
    <xdr:graphicFrame macro="">
      <xdr:nvGraphicFramePr>
        <xdr:cNvPr id="18482" name="Graphique 1">
          <a:extLst>
            <a:ext uri="{FF2B5EF4-FFF2-40B4-BE49-F238E27FC236}">
              <a16:creationId xmlns:a16="http://schemas.microsoft.com/office/drawing/2014/main" id="{00000000-0008-0000-0400-0000324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238124</xdr:colOff>
      <xdr:row>1</xdr:row>
      <xdr:rowOff>142875</xdr:rowOff>
    </xdr:from>
    <xdr:to>
      <xdr:col>16</xdr:col>
      <xdr:colOff>428625</xdr:colOff>
      <xdr:row>14</xdr:row>
      <xdr:rowOff>38100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7305674" y="533400"/>
          <a:ext cx="7810501" cy="237172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Afin d'améliorer notre modèle, on cherche à ajouter au modèle théorique de base une quatrième</a:t>
          </a:r>
          <a:r>
            <a:rPr lang="fr-FR" sz="1100" baseline="0"/>
            <a:t> </a:t>
          </a:r>
          <a:r>
            <a:rPr lang="fr-FR" sz="1100"/>
            <a:t>variable représentant</a:t>
          </a:r>
          <a:r>
            <a:rPr lang="fr-FR" sz="1100" baseline="0"/>
            <a:t> les tensions sur le marché des logements.</a:t>
          </a:r>
        </a:p>
        <a:p>
          <a:endParaRPr lang="fr-FR" sz="1100" baseline="0"/>
        </a:p>
        <a:p>
          <a:r>
            <a:rPr lang="fr-FR" sz="1100" b="1" u="sng" baseline="0"/>
            <a:t>1er essai </a:t>
          </a:r>
          <a:r>
            <a:rPr lang="fr-FR" sz="1100" baseline="0"/>
            <a:t>avec la varaible STOCK trimestriel de logements neufs. Il  est égal au stock du trimestre précédent </a:t>
          </a:r>
          <a:r>
            <a:rPr lang="fr-FR" sz="1100" b="1" baseline="0"/>
            <a:t>plus</a:t>
          </a:r>
          <a:r>
            <a:rPr lang="fr-FR" sz="1100" baseline="0"/>
            <a:t> la variation des stocks.</a:t>
          </a:r>
        </a:p>
        <a:p>
          <a:r>
            <a:rPr lang="fr-FR" sz="1100" baseline="0"/>
            <a:t>		STOCK</a:t>
          </a:r>
          <a:r>
            <a:rPr lang="fr-FR" sz="800" baseline="0"/>
            <a:t>t </a:t>
          </a:r>
          <a:r>
            <a:rPr lang="fr-FR" sz="1100" baseline="0"/>
            <a:t>=  STOCK</a:t>
          </a:r>
          <a:r>
            <a:rPr lang="fr-FR" sz="800" baseline="0"/>
            <a:t>t-1</a:t>
          </a:r>
          <a:r>
            <a:rPr lang="fr-FR" sz="1100" baseline="0"/>
            <a:t>  +  ( MISES EN VENTE</a:t>
          </a:r>
          <a:r>
            <a:rPr lang="fr-FR" sz="800" baseline="0"/>
            <a:t>t</a:t>
          </a:r>
          <a:r>
            <a:rPr lang="fr-FR" sz="1100" baseline="0"/>
            <a:t> - VENTES</a:t>
          </a:r>
          <a:r>
            <a:rPr lang="fr-FR" sz="800" baseline="0"/>
            <a:t>t</a:t>
          </a:r>
          <a:r>
            <a:rPr lang="fr-FR" sz="1100" baseline="0"/>
            <a:t>)</a:t>
          </a:r>
        </a:p>
        <a:p>
          <a:endParaRPr lang="fr-FR" sz="1100" baseline="0"/>
        </a:p>
        <a:p>
          <a:r>
            <a:rPr lang="fr-FR" sz="1100" baseline="0">
              <a:solidFill>
                <a:srgbClr val="FF0000"/>
              </a:solidFill>
            </a:rPr>
            <a:t>Expliquer ce que représente cette variable Stock , puis commenter son évolution ci-dessous.</a:t>
          </a:r>
        </a:p>
        <a:p>
          <a:r>
            <a:rPr lang="fr-FR" sz="1100" baseline="0">
              <a:solidFill>
                <a:sysClr val="windowText" lastClr="000000"/>
              </a:solidFill>
            </a:rPr>
            <a:t>L'indicateur stock : si l'entreprise n'a pas beaucoup de stock peut être tenté à investir pour produire plus et vendre plus.</a:t>
          </a:r>
        </a:p>
        <a:p>
          <a:r>
            <a:rPr lang="fr-FR" sz="1100"/>
            <a:t>Son</a:t>
          </a:r>
          <a:r>
            <a:rPr lang="fr-FR" sz="1100" baseline="0"/>
            <a:t> évolution est assez stable jusqu'au 3ème trimestre de 2004 où on observe un choc</a:t>
          </a:r>
          <a:endParaRPr lang="fr-FR" sz="1100"/>
        </a:p>
        <a:p>
          <a:endParaRPr lang="fr-FR" sz="1100"/>
        </a:p>
        <a:p>
          <a:endParaRPr lang="fr-FR" sz="1100"/>
        </a:p>
        <a:p>
          <a:r>
            <a:rPr lang="fr-FR" sz="1100">
              <a:solidFill>
                <a:srgbClr val="FF0000"/>
              </a:solidFill>
            </a:rPr>
            <a:t>Réaliser</a:t>
          </a:r>
          <a:r>
            <a:rPr lang="fr-FR" sz="1100" baseline="0">
              <a:solidFill>
                <a:srgbClr val="FF0000"/>
              </a:solidFill>
            </a:rPr>
            <a:t> l'estimation en rajoutant cette variable (4 variables exogènes)  dans l'onglet Modèle 2</a:t>
          </a:r>
          <a:endParaRPr lang="fr-FR" sz="11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628650</xdr:colOff>
      <xdr:row>1</xdr:row>
      <xdr:rowOff>171448</xdr:rowOff>
    </xdr:from>
    <xdr:to>
      <xdr:col>17</xdr:col>
      <xdr:colOff>495300</xdr:colOff>
      <xdr:row>12</xdr:row>
      <xdr:rowOff>77529</xdr:rowOff>
    </xdr:to>
    <xdr:sp macro="" textlink="">
      <xdr:nvSpPr>
        <xdr:cNvPr id="2" name="ZoneTexte 1">
          <a:extLst>
            <a:ext uri="{FF2B5EF4-FFF2-40B4-BE49-F238E27FC236}">
              <a16:creationId xmlns:a16="http://schemas.microsoft.com/office/drawing/2014/main" id="{00000000-0008-0000-0500-000002000000}"/>
            </a:ext>
          </a:extLst>
        </xdr:cNvPr>
        <xdr:cNvSpPr txBox="1"/>
      </xdr:nvSpPr>
      <xdr:spPr>
        <a:xfrm>
          <a:off x="6742371" y="359733"/>
          <a:ext cx="6744586" cy="197721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eaLnBrk="1" fontAlgn="auto" latinLnBrk="0" hangingPunct="1">
            <a:lnSpc>
              <a:spcPts val="1100"/>
            </a:lnSpc>
            <a:spcBef>
              <a:spcPts val="0"/>
            </a:spcBef>
            <a:spcAft>
              <a:spcPts val="0"/>
            </a:spcAft>
            <a:buClrTx/>
            <a:buSzTx/>
            <a:buFontTx/>
            <a:buNone/>
            <a:tabLst/>
            <a:defRPr/>
          </a:pPr>
          <a:r>
            <a:rPr lang="fr-FR" sz="1100">
              <a:solidFill>
                <a:schemeClr val="dk1"/>
              </a:solidFill>
              <a:effectLst/>
              <a:latin typeface="+mn-lt"/>
              <a:ea typeface="+mn-ea"/>
              <a:cs typeface="+mn-cs"/>
            </a:rPr>
            <a:t>Réaliser</a:t>
          </a:r>
          <a:r>
            <a:rPr lang="fr-FR" sz="1100" baseline="0">
              <a:solidFill>
                <a:schemeClr val="dk1"/>
              </a:solidFill>
              <a:effectLst/>
              <a:latin typeface="+mn-lt"/>
              <a:ea typeface="+mn-ea"/>
              <a:cs typeface="+mn-cs"/>
            </a:rPr>
            <a:t> l'estimation en rajoutant cette variable (4 variables exogènes)</a:t>
          </a:r>
          <a:endParaRPr lang="fr-FR">
            <a:effectLst/>
          </a:endParaRPr>
        </a:p>
        <a:p>
          <a:pPr>
            <a:lnSpc>
              <a:spcPts val="1100"/>
            </a:lnSpc>
          </a:pPr>
          <a:r>
            <a:rPr lang="fr-FR" sz="1100"/>
            <a:t>Quel modèle</a:t>
          </a:r>
          <a:r>
            <a:rPr lang="fr-FR" sz="1100" baseline="0"/>
            <a:t> a le meilleur pouvoir explicatif :  modèle 1 ou </a:t>
          </a:r>
          <a:r>
            <a:rPr lang="fr-FR" sz="1100" b="1" baseline="0"/>
            <a:t>modèle 2  : R2 plus grand </a:t>
          </a:r>
          <a:r>
            <a:rPr lang="fr-FR" sz="1100" baseline="0"/>
            <a:t>? Faire un graphique permettant de comparer leurs prévisions.</a:t>
          </a:r>
        </a:p>
        <a:p>
          <a:pPr>
            <a:lnSpc>
              <a:spcPts val="1100"/>
            </a:lnSpc>
          </a:pPr>
          <a:endParaRPr lang="fr-FR" sz="1100" baseline="0"/>
        </a:p>
        <a:p>
          <a:pPr>
            <a:lnSpc>
              <a:spcPts val="1100"/>
            </a:lnSpc>
          </a:pPr>
          <a:r>
            <a:rPr lang="fr-FR" sz="1100" baseline="0"/>
            <a:t>Les paramètres sont-ils tous significativement différents de 0 ? Cela est-il mieux que dans le modèle 1 ?</a:t>
          </a:r>
        </a:p>
        <a:p>
          <a:pPr>
            <a:lnSpc>
              <a:spcPts val="1100"/>
            </a:lnSpc>
          </a:pPr>
          <a:r>
            <a:rPr lang="fr-FR" sz="1100" b="1" baseline="0"/>
            <a:t>Non les paramètres ne sont pas tous significativement différents de 0, non ce n'est pas mieux que dans le modèle 1</a:t>
          </a:r>
        </a:p>
        <a:p>
          <a:pPr>
            <a:lnSpc>
              <a:spcPts val="1100"/>
            </a:lnSpc>
          </a:pPr>
          <a:endParaRPr lang="fr-FR" sz="1100"/>
        </a:p>
        <a:p>
          <a:pPr>
            <a:lnSpc>
              <a:spcPts val="1100"/>
            </a:lnSpc>
          </a:pPr>
          <a:r>
            <a:rPr lang="fr-FR" sz="1100"/>
            <a:t>L'ajout de la variable Stock,</a:t>
          </a:r>
          <a:r>
            <a:rPr lang="fr-FR" sz="1100" baseline="0"/>
            <a:t> supp</a:t>
          </a:r>
          <a:r>
            <a:rPr lang="fr-FR" sz="1100"/>
            <a:t>osée</a:t>
          </a:r>
          <a:r>
            <a:rPr lang="fr-FR" sz="1100" baseline="0"/>
            <a:t> représenter  les tensions sur le marché du logement, est-il pertinent ?</a:t>
          </a:r>
        </a:p>
        <a:p>
          <a:pPr>
            <a:lnSpc>
              <a:spcPts val="1100"/>
            </a:lnSpc>
          </a:pPr>
          <a:r>
            <a:rPr lang="fr-FR" sz="1100">
              <a:solidFill>
                <a:schemeClr val="dk1"/>
              </a:solidFill>
              <a:latin typeface="+mn-lt"/>
              <a:ea typeface="+mn-ea"/>
              <a:cs typeface="+mn-cs"/>
            </a:rPr>
            <a:t>Pourquoi ? </a:t>
          </a:r>
          <a:r>
            <a:rPr lang="fr-FR" sz="1100" b="1">
              <a:solidFill>
                <a:schemeClr val="dk1"/>
              </a:solidFill>
              <a:latin typeface="+mn-lt"/>
              <a:ea typeface="+mn-ea"/>
              <a:cs typeface="+mn-cs"/>
            </a:rPr>
            <a:t>Elle</a:t>
          </a:r>
          <a:r>
            <a:rPr lang="fr-FR" sz="1100" b="1" baseline="0">
              <a:solidFill>
                <a:schemeClr val="dk1"/>
              </a:solidFill>
              <a:latin typeface="+mn-lt"/>
              <a:ea typeface="+mn-ea"/>
              <a:cs typeface="+mn-cs"/>
            </a:rPr>
            <a:t> n'est pas pertinente car elle n'est pas significativement différent de 0, elle augmente juste le R2</a:t>
          </a:r>
          <a:endParaRPr lang="fr-F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r>
            <a:rPr lang="fr-FR" sz="1100" baseline="0">
              <a:solidFill>
                <a:schemeClr val="dk1"/>
              </a:solidFill>
              <a:latin typeface="+mn-lt"/>
              <a:ea typeface="+mn-ea"/>
              <a:cs typeface="+mn-cs"/>
            </a:rPr>
            <a:t>Par quelle autre variable de tension peut-on la remplacer ? </a:t>
          </a:r>
          <a:r>
            <a:rPr lang="fr-FR" sz="1100" b="1" baseline="0">
              <a:solidFill>
                <a:schemeClr val="dk1"/>
              </a:solidFill>
              <a:latin typeface="+mn-lt"/>
              <a:ea typeface="+mn-ea"/>
              <a:cs typeface="+mn-cs"/>
            </a:rPr>
            <a:t>Par une variable dummy</a:t>
          </a: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a:p>
        <a:p>
          <a:pPr>
            <a:lnSpc>
              <a:spcPts val="1100"/>
            </a:lnSpc>
          </a:pPr>
          <a:endParaRPr lang="fr-FR" sz="1100"/>
        </a:p>
      </xdr:txBody>
    </xdr:sp>
    <xdr:clientData/>
  </xdr:twoCellAnchor>
  <xdr:twoCellAnchor>
    <xdr:from>
      <xdr:col>12</xdr:col>
      <xdr:colOff>128477</xdr:colOff>
      <xdr:row>38</xdr:row>
      <xdr:rowOff>79299</xdr:rowOff>
    </xdr:from>
    <xdr:to>
      <xdr:col>18</xdr:col>
      <xdr:colOff>115186</xdr:colOff>
      <xdr:row>50</xdr:row>
      <xdr:rowOff>175435</xdr:rowOff>
    </xdr:to>
    <xdr:graphicFrame macro="">
      <xdr:nvGraphicFramePr>
        <xdr:cNvPr id="4" name="Graphique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2</xdr:row>
      <xdr:rowOff>161926</xdr:rowOff>
    </xdr:from>
    <xdr:to>
      <xdr:col>17</xdr:col>
      <xdr:colOff>495300</xdr:colOff>
      <xdr:row>19</xdr:row>
      <xdr:rowOff>171450</xdr:rowOff>
    </xdr:to>
    <xdr:sp macro="" textlink="">
      <xdr:nvSpPr>
        <xdr:cNvPr id="5" name="ZoneTexte 4">
          <a:extLst>
            <a:ext uri="{FF2B5EF4-FFF2-40B4-BE49-F238E27FC236}">
              <a16:creationId xmlns:a16="http://schemas.microsoft.com/office/drawing/2014/main" id="{00000000-0008-0000-0600-000005000000}"/>
            </a:ext>
          </a:extLst>
        </xdr:cNvPr>
        <xdr:cNvSpPr txBox="1"/>
      </xdr:nvSpPr>
      <xdr:spPr>
        <a:xfrm>
          <a:off x="7562850" y="552451"/>
          <a:ext cx="8115300" cy="3248024"/>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Afin de mieux répondre à notre</a:t>
          </a:r>
          <a:r>
            <a:rPr lang="fr-FR" sz="1100" baseline="0"/>
            <a:t> volonté de représenter les conditions du marché, nous remplacons le </a:t>
          </a:r>
          <a:r>
            <a:rPr lang="fr-FR" sz="1100" b="1" u="sng" baseline="0"/>
            <a:t>niveau</a:t>
          </a:r>
          <a:r>
            <a:rPr lang="fr-FR" sz="1100" b="1" baseline="0"/>
            <a:t> de stock </a:t>
          </a:r>
          <a:r>
            <a:rPr lang="fr-FR" sz="1100" baseline="0"/>
            <a:t> (essai1 , base2) par  </a:t>
          </a:r>
          <a:r>
            <a:rPr lang="fr-FR" sz="1100" b="1" baseline="0"/>
            <a:t>un </a:t>
          </a:r>
          <a:r>
            <a:rPr lang="fr-FR" sz="1100" b="1" u="sng" baseline="0"/>
            <a:t>ratio</a:t>
          </a:r>
          <a:r>
            <a:rPr lang="fr-FR" sz="1100" b="1" baseline="0"/>
            <a:t> de stock </a:t>
          </a:r>
          <a:r>
            <a:rPr lang="fr-FR" sz="1100" baseline="0"/>
            <a:t>mesurant la part des maisons non-vendues dans le total des mises en vente :</a:t>
          </a:r>
        </a:p>
        <a:p>
          <a:r>
            <a:rPr lang="fr-FR" sz="1100" b="1" baseline="0"/>
            <a:t>Essai 2 : </a:t>
          </a:r>
        </a:p>
        <a:p>
          <a:endParaRPr lang="fr-FR" sz="1100"/>
        </a:p>
        <a:p>
          <a:endParaRPr lang="fr-FR" sz="1100"/>
        </a:p>
        <a:p>
          <a:endParaRPr lang="fr-FR" sz="1100"/>
        </a:p>
        <a:p>
          <a:endParaRPr lang="fr-FR" sz="1100"/>
        </a:p>
        <a:p>
          <a:endParaRPr lang="fr-FR" sz="1100"/>
        </a:p>
        <a:p>
          <a:endParaRPr lang="fr-FR" sz="1100"/>
        </a:p>
        <a:p>
          <a:endParaRPr lang="fr-FR" sz="1100"/>
        </a:p>
        <a:p>
          <a:r>
            <a:rPr lang="fr-FR" sz="1100"/>
            <a:t>Faire le lien entre cette variable</a:t>
          </a:r>
          <a:r>
            <a:rPr lang="fr-FR" sz="1100" baseline="0"/>
            <a:t> Ratio et les 2 courbes ci-dessous</a:t>
          </a:r>
        </a:p>
        <a:p>
          <a:endParaRPr lang="fr-FR" sz="1100" baseline="0"/>
        </a:p>
        <a:p>
          <a:endParaRPr lang="fr-FR" sz="1100" baseline="0"/>
        </a:p>
        <a:p>
          <a:endParaRPr lang="fr-FR" sz="1100" baseline="0"/>
        </a:p>
        <a:p>
          <a:r>
            <a:rPr lang="fr-FR" sz="1100" baseline="0"/>
            <a:t>D'après la théorie économique, quel est le signe attendu pour cette variable Ratio ?</a:t>
          </a:r>
        </a:p>
        <a:p>
          <a:endParaRPr lang="fr-FR" sz="1100" baseline="0"/>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a:solidFill>
                <a:schemeClr val="dk1"/>
              </a:solidFill>
              <a:effectLst/>
              <a:latin typeface="+mn-lt"/>
              <a:ea typeface="+mn-ea"/>
              <a:cs typeface="+mn-cs"/>
            </a:rPr>
            <a:t>Réaliser</a:t>
          </a:r>
          <a:r>
            <a:rPr lang="fr-FR" sz="1100" baseline="0">
              <a:solidFill>
                <a:schemeClr val="dk1"/>
              </a:solidFill>
              <a:effectLst/>
              <a:latin typeface="+mn-lt"/>
              <a:ea typeface="+mn-ea"/>
              <a:cs typeface="+mn-cs"/>
            </a:rPr>
            <a:t> l'estimation en utilisant cette variable Ratio  (onglet Modèle 3)</a:t>
          </a:r>
          <a:endParaRPr lang="fr-FR">
            <a:effectLst/>
          </a:endParaRPr>
        </a:p>
        <a:p>
          <a:endParaRPr lang="fr-FR" sz="1100" baseline="0"/>
        </a:p>
      </xdr:txBody>
    </xdr:sp>
    <xdr:clientData/>
  </xdr:twoCellAnchor>
  <mc:AlternateContent xmlns:mc="http://schemas.openxmlformats.org/markup-compatibility/2006">
    <mc:Choice xmlns:a14="http://schemas.microsoft.com/office/drawing/2010/main" Requires="a14">
      <xdr:twoCellAnchor editAs="oneCell">
        <xdr:from>
          <xdr:col>7</xdr:col>
          <xdr:colOff>581025</xdr:colOff>
          <xdr:row>7</xdr:row>
          <xdr:rowOff>171450</xdr:rowOff>
        </xdr:from>
        <xdr:to>
          <xdr:col>11</xdr:col>
          <xdr:colOff>438150</xdr:colOff>
          <xdr:row>11</xdr:row>
          <xdr:rowOff>38100</xdr:rowOff>
        </xdr:to>
        <xdr:sp macro="" textlink="">
          <xdr:nvSpPr>
            <xdr:cNvPr id="41987" name="Object 3" hidden="1">
              <a:extLst>
                <a:ext uri="{63B3BB69-23CF-44E3-9099-C40C66FF867C}">
                  <a14:compatExt spid="_x0000_s41987"/>
                </a:ext>
                <a:ext uri="{FF2B5EF4-FFF2-40B4-BE49-F238E27FC236}">
                  <a16:creationId xmlns:a16="http://schemas.microsoft.com/office/drawing/2014/main" id="{00000000-0008-0000-0600-000003A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7</xdr:col>
      <xdr:colOff>333375</xdr:colOff>
      <xdr:row>22</xdr:row>
      <xdr:rowOff>0</xdr:rowOff>
    </xdr:from>
    <xdr:to>
      <xdr:col>16</xdr:col>
      <xdr:colOff>104775</xdr:colOff>
      <xdr:row>42</xdr:row>
      <xdr:rowOff>9525</xdr:rowOff>
    </xdr:to>
    <xdr:graphicFrame macro="">
      <xdr:nvGraphicFramePr>
        <xdr:cNvPr id="4" name="Graphique 2">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285750</xdr:colOff>
      <xdr:row>1</xdr:row>
      <xdr:rowOff>123825</xdr:rowOff>
    </xdr:from>
    <xdr:to>
      <xdr:col>18</xdr:col>
      <xdr:colOff>152400</xdr:colOff>
      <xdr:row>11</xdr:row>
      <xdr:rowOff>180975</xdr:rowOff>
    </xdr:to>
    <xdr:sp macro="" textlink="">
      <xdr:nvSpPr>
        <xdr:cNvPr id="10" name="ZoneTexte 9">
          <a:extLst>
            <a:ext uri="{FF2B5EF4-FFF2-40B4-BE49-F238E27FC236}">
              <a16:creationId xmlns:a16="http://schemas.microsoft.com/office/drawing/2014/main" id="{00000000-0008-0000-0700-00000A000000}"/>
            </a:ext>
          </a:extLst>
        </xdr:cNvPr>
        <xdr:cNvSpPr txBox="1"/>
      </xdr:nvSpPr>
      <xdr:spPr>
        <a:xfrm>
          <a:off x="7248525" y="314325"/>
          <a:ext cx="6724650" cy="199072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defTabSz="914400" eaLnBrk="1" fontAlgn="auto" latinLnBrk="0" hangingPunct="1">
            <a:lnSpc>
              <a:spcPts val="1100"/>
            </a:lnSpc>
            <a:spcBef>
              <a:spcPts val="0"/>
            </a:spcBef>
            <a:spcAft>
              <a:spcPts val="0"/>
            </a:spcAft>
            <a:buClrTx/>
            <a:buSzTx/>
            <a:buFontTx/>
            <a:buNone/>
            <a:tabLst/>
            <a:defRPr/>
          </a:pPr>
          <a:r>
            <a:rPr lang="fr-FR" sz="1100">
              <a:solidFill>
                <a:schemeClr val="dk1"/>
              </a:solidFill>
              <a:effectLst/>
              <a:latin typeface="+mn-lt"/>
              <a:ea typeface="+mn-ea"/>
              <a:cs typeface="+mn-cs"/>
            </a:rPr>
            <a:t>Réaliser</a:t>
          </a:r>
          <a:r>
            <a:rPr lang="fr-FR" sz="1100" baseline="0">
              <a:solidFill>
                <a:schemeClr val="dk1"/>
              </a:solidFill>
              <a:effectLst/>
              <a:latin typeface="+mn-lt"/>
              <a:ea typeface="+mn-ea"/>
              <a:cs typeface="+mn-cs"/>
            </a:rPr>
            <a:t> l'estimation avec la variable Ratio</a:t>
          </a:r>
          <a:endParaRPr lang="fr-FR">
            <a:effectLst/>
          </a:endParaRPr>
        </a:p>
        <a:p>
          <a:pPr>
            <a:lnSpc>
              <a:spcPts val="1100"/>
            </a:lnSpc>
          </a:pPr>
          <a:r>
            <a:rPr lang="fr-FR" sz="1100"/>
            <a:t>Quel modèle</a:t>
          </a:r>
          <a:r>
            <a:rPr lang="fr-FR" sz="1100" baseline="0"/>
            <a:t> a le meilleur pouvoir explicatif :  modèle 1 ou modèle 2  ou 3 ?  </a:t>
          </a:r>
          <a:r>
            <a:rPr lang="fr-FR" sz="1100" b="1" baseline="0"/>
            <a:t>Modèle 3</a:t>
          </a:r>
          <a:endParaRPr lang="fr-FR" sz="1100" baseline="0"/>
        </a:p>
        <a:p>
          <a:pPr>
            <a:lnSpc>
              <a:spcPts val="1100"/>
            </a:lnSpc>
          </a:pPr>
          <a:endParaRPr lang="fr-FR" sz="1100" baseline="0"/>
        </a:p>
        <a:p>
          <a:pPr>
            <a:lnSpc>
              <a:spcPts val="1100"/>
            </a:lnSpc>
          </a:pPr>
          <a:r>
            <a:rPr lang="fr-FR" sz="1100" baseline="0"/>
            <a:t>Les paramètres sont-ils tous significativement différents de 0 ? Cela est-il mieux que dans le modèle 2 ?</a:t>
          </a:r>
        </a:p>
        <a:p>
          <a:pPr>
            <a:lnSpc>
              <a:spcPts val="1100"/>
            </a:lnSpc>
          </a:pPr>
          <a:r>
            <a:rPr lang="fr-FR" sz="1100" b="1" baseline="0"/>
            <a:t>Oui ,  c'est mieux que dans le modèle 2</a:t>
          </a:r>
        </a:p>
        <a:p>
          <a:pPr>
            <a:lnSpc>
              <a:spcPts val="1100"/>
            </a:lnSpc>
          </a:pPr>
          <a:endParaRPr lang="fr-FR" sz="1100" b="1" baseline="0"/>
        </a:p>
        <a:p>
          <a:pPr>
            <a:lnSpc>
              <a:spcPts val="1100"/>
            </a:lnSpc>
          </a:pPr>
          <a:r>
            <a:rPr lang="fr-FR" sz="1100" baseline="0">
              <a:solidFill>
                <a:schemeClr val="dk1"/>
              </a:solidFill>
              <a:effectLst/>
              <a:latin typeface="+mn-lt"/>
              <a:ea typeface="+mn-ea"/>
              <a:cs typeface="+mn-cs"/>
            </a:rPr>
            <a:t>Faire un graphique pour confronter les  prévisions du modèle 1 à celles du modèle 3.</a:t>
          </a:r>
        </a:p>
        <a:p>
          <a:pPr>
            <a:lnSpc>
              <a:spcPts val="1100"/>
            </a:lnSpc>
          </a:pPr>
          <a:r>
            <a:rPr lang="fr-FR" sz="1100" baseline="0">
              <a:solidFill>
                <a:schemeClr val="dk1"/>
              </a:solidFill>
              <a:effectLst/>
              <a:latin typeface="+mn-lt"/>
              <a:ea typeface="+mn-ea"/>
              <a:cs typeface="+mn-cs"/>
            </a:rPr>
            <a:t>Quels points/trimestres sont particulièrement mal prédits ? Pour quelle raison ? </a:t>
          </a:r>
        </a:p>
        <a:p>
          <a:pPr>
            <a:lnSpc>
              <a:spcPts val="1100"/>
            </a:lnSpc>
          </a:pPr>
          <a:r>
            <a:rPr lang="fr-FR" sz="1100" baseline="0">
              <a:solidFill>
                <a:schemeClr val="dk1"/>
              </a:solidFill>
              <a:effectLst/>
              <a:latin typeface="+mn-lt"/>
              <a:ea typeface="+mn-ea"/>
              <a:cs typeface="+mn-cs"/>
            </a:rPr>
            <a:t>2007 T3 et 2008 T2</a:t>
          </a:r>
        </a:p>
        <a:p>
          <a:pPr>
            <a:lnSpc>
              <a:spcPts val="1100"/>
            </a:lnSpc>
          </a:pPr>
          <a:r>
            <a:rPr lang="fr-FR" sz="1100" baseline="0">
              <a:solidFill>
                <a:schemeClr val="dk1"/>
              </a:solidFill>
              <a:effectLst/>
              <a:latin typeface="+mn-lt"/>
              <a:ea typeface="+mn-ea"/>
              <a:cs typeface="+mn-cs"/>
            </a:rPr>
            <a:t>Quelle solution proposez-vous ?  introduire des variales dummys</a:t>
          </a:r>
          <a:endParaRPr lang="fr-FR" sz="1100" baseline="0"/>
        </a:p>
        <a:p>
          <a:pPr>
            <a:lnSpc>
              <a:spcPts val="1100"/>
            </a:lnSpc>
          </a:pPr>
          <a:endParaRPr lang="fr-FR" sz="1100" baseline="0"/>
        </a:p>
        <a:p>
          <a:pPr>
            <a:lnSpc>
              <a:spcPts val="1100"/>
            </a:lnSpc>
          </a:pPr>
          <a:endParaRPr lang="fr-FR" sz="1100"/>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sz="1100" baseline="0">
            <a:solidFill>
              <a:schemeClr val="dk1"/>
            </a:solidFill>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fr-FR"/>
        </a:p>
        <a:p>
          <a:pPr>
            <a:lnSpc>
              <a:spcPts val="1100"/>
            </a:lnSpc>
          </a:pPr>
          <a:endParaRPr lang="fr-FR" sz="1100"/>
        </a:p>
      </xdr:txBody>
    </xdr:sp>
    <xdr:clientData/>
  </xdr:twoCellAnchor>
  <xdr:twoCellAnchor>
    <xdr:from>
      <xdr:col>9</xdr:col>
      <xdr:colOff>8129</xdr:colOff>
      <xdr:row>27</xdr:row>
      <xdr:rowOff>237195</xdr:rowOff>
    </xdr:from>
    <xdr:to>
      <xdr:col>14</xdr:col>
      <xdr:colOff>746897</xdr:colOff>
      <xdr:row>40</xdr:row>
      <xdr:rowOff>180975</xdr:rowOff>
    </xdr:to>
    <xdr:graphicFrame macro="">
      <xdr:nvGraphicFramePr>
        <xdr:cNvPr id="3" name="Graphique 2">
          <a:extLst>
            <a:ext uri="{FF2B5EF4-FFF2-40B4-BE49-F238E27FC236}">
              <a16:creationId xmlns:a16="http://schemas.microsoft.com/office/drawing/2014/main" id="{E03ADC7F-60EE-42AA-9121-1A4AC686A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266700</xdr:colOff>
      <xdr:row>4</xdr:row>
      <xdr:rowOff>0</xdr:rowOff>
    </xdr:from>
    <xdr:to>
      <xdr:col>16</xdr:col>
      <xdr:colOff>104775</xdr:colOff>
      <xdr:row>16</xdr:row>
      <xdr:rowOff>114300</xdr:rowOff>
    </xdr:to>
    <xdr:sp macro="" textlink="">
      <xdr:nvSpPr>
        <xdr:cNvPr id="5" name="ZoneTexte 4">
          <a:extLst>
            <a:ext uri="{FF2B5EF4-FFF2-40B4-BE49-F238E27FC236}">
              <a16:creationId xmlns:a16="http://schemas.microsoft.com/office/drawing/2014/main" id="{00000000-0008-0000-0800-000005000000}"/>
            </a:ext>
          </a:extLst>
        </xdr:cNvPr>
        <xdr:cNvSpPr txBox="1"/>
      </xdr:nvSpPr>
      <xdr:spPr>
        <a:xfrm>
          <a:off x="6362700" y="771525"/>
          <a:ext cx="5934075" cy="240030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fr-FR" sz="1100"/>
            <a:t>Comme l'analyse graphique nous l'a déjà</a:t>
          </a:r>
          <a:r>
            <a:rPr lang="fr-FR" sz="1100" baseline="0"/>
            <a:t> montré, deux points semblent  véritablement particuliers :</a:t>
          </a:r>
        </a:p>
        <a:p>
          <a:endParaRPr lang="fr-FR" sz="1100" baseline="0"/>
        </a:p>
        <a:p>
          <a:r>
            <a:rPr lang="fr-FR" sz="1100" baseline="0"/>
            <a:t>-   D2007T3</a:t>
          </a:r>
        </a:p>
        <a:p>
          <a:r>
            <a:rPr lang="fr-FR" sz="1100" baseline="0"/>
            <a:t>-   D2009T2</a:t>
          </a:r>
        </a:p>
        <a:p>
          <a:endParaRPr lang="fr-FR" sz="1100" baseline="0"/>
        </a:p>
        <a:p>
          <a:r>
            <a:rPr lang="fr-FR" sz="1100"/>
            <a:t>Notre modèle ne parvient pas à bien</a:t>
          </a:r>
          <a:r>
            <a:rPr lang="fr-FR" sz="1100" baseline="0"/>
            <a:t> </a:t>
          </a:r>
          <a:r>
            <a:rPr lang="fr-FR" sz="1100"/>
            <a:t> expliquer ces deux</a:t>
          </a:r>
          <a:r>
            <a:rPr lang="fr-FR" sz="1100" baseline="0"/>
            <a:t> valeurs. On peut alors supposer qu'il s'agit d'un </a:t>
          </a:r>
          <a:r>
            <a:rPr lang="fr-FR" sz="1100" b="1" baseline="0"/>
            <a:t>choc temporaire</a:t>
          </a:r>
          <a:r>
            <a:rPr lang="fr-FR" sz="1100" baseline="0"/>
            <a:t>. Afin de  tenir compte de ce choc temporaire</a:t>
          </a:r>
          <a:r>
            <a:rPr lang="fr-FR" sz="1100" baseline="0">
              <a:solidFill>
                <a:srgbClr val="FF0000"/>
              </a:solidFill>
            </a:rPr>
            <a:t>, créer  </a:t>
          </a:r>
          <a:r>
            <a:rPr lang="fr-FR" sz="1100" baseline="0"/>
            <a:t>deux variables indicatrices ( Dummies ).</a:t>
          </a:r>
        </a:p>
        <a:p>
          <a:endParaRPr lang="fr-FR" sz="1100" baseline="0"/>
        </a:p>
        <a:p>
          <a:r>
            <a:rPr lang="fr-FR" sz="1400"/>
            <a:t>           D2007T3</a:t>
          </a:r>
          <a:r>
            <a:rPr lang="fr-FR" sz="800"/>
            <a:t> </a:t>
          </a:r>
          <a:r>
            <a:rPr lang="fr-FR" sz="1400"/>
            <a:t> </a:t>
          </a:r>
          <a:r>
            <a:rPr lang="fr-FR" sz="1100"/>
            <a:t>Pour  </a:t>
          </a:r>
        </a:p>
        <a:p>
          <a:r>
            <a:rPr lang="fr-FR" sz="1400"/>
            <a:t>           D2008T2</a:t>
          </a:r>
          <a:r>
            <a:rPr lang="fr-FR" sz="800"/>
            <a:t>  </a:t>
          </a:r>
          <a:r>
            <a:rPr lang="fr-FR" sz="1100"/>
            <a:t>Pour </a:t>
          </a:r>
        </a:p>
        <a:p>
          <a:r>
            <a:rPr lang="fr-FR" sz="1100">
              <a:solidFill>
                <a:srgbClr val="FF0000"/>
              </a:solidFill>
            </a:rPr>
            <a:t>Estimer le modèle</a:t>
          </a:r>
          <a:r>
            <a:rPr lang="fr-FR" sz="1100" baseline="0">
              <a:solidFill>
                <a:srgbClr val="FF0000"/>
              </a:solidFill>
            </a:rPr>
            <a:t> avec les 4 variables explicatives + ces 2 dummies (Onglet Modèle 4).</a:t>
          </a:r>
          <a:endParaRPr lang="fr-FR"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jlecumbe/LOCALS~1/Temp/Donne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D7%20Test%20Chow%20sur%20electricit&#233;%20(R&#233;cup&#233;r&#2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ITADEL"/>
      <sheetName val="Source INSEE"/>
      <sheetName val="Source INSEE-Conjoncture"/>
      <sheetName val="Source FFB"/>
      <sheetName val="Source Baromètre"/>
      <sheetName val="Source ECLN"/>
      <sheetName val="Source SGFGAS"/>
      <sheetName val="Source Banque de France"/>
      <sheetName val="Feuil1"/>
      <sheetName val="Feuil2"/>
      <sheetName val="Feuil3"/>
    </sheetNames>
    <sheetDataSet>
      <sheetData sheetId="0"/>
      <sheetData sheetId="1"/>
      <sheetData sheetId="2"/>
      <sheetData sheetId="3"/>
      <sheetData sheetId="4"/>
      <sheetData sheetId="5">
        <row r="4">
          <cell r="J4" t="str">
            <v>Mises en vente</v>
          </cell>
          <cell r="K4" t="str">
            <v>Ventes</v>
          </cell>
        </row>
        <row r="17">
          <cell r="A17" t="str">
            <v>1° trim 1999</v>
          </cell>
          <cell r="J17">
            <v>35831</v>
          </cell>
          <cell r="K17">
            <v>30966</v>
          </cell>
        </row>
        <row r="18">
          <cell r="A18" t="str">
            <v>2° trim 1999</v>
          </cell>
          <cell r="J18">
            <v>25951</v>
          </cell>
          <cell r="K18">
            <v>32619</v>
          </cell>
        </row>
        <row r="19">
          <cell r="A19" t="str">
            <v>3° trim 1999</v>
          </cell>
          <cell r="J19">
            <v>17171</v>
          </cell>
          <cell r="K19">
            <v>22120</v>
          </cell>
        </row>
        <row r="20">
          <cell r="A20" t="str">
            <v>4° trim 1999</v>
          </cell>
          <cell r="J20">
            <v>16863</v>
          </cell>
          <cell r="K20">
            <v>15821</v>
          </cell>
        </row>
        <row r="21">
          <cell r="A21" t="str">
            <v>1° trim 2000</v>
          </cell>
          <cell r="J21">
            <v>16537</v>
          </cell>
          <cell r="K21">
            <v>17389</v>
          </cell>
        </row>
        <row r="22">
          <cell r="A22" t="str">
            <v>2° trim 2000</v>
          </cell>
          <cell r="J22">
            <v>20824</v>
          </cell>
          <cell r="K22">
            <v>18789</v>
          </cell>
        </row>
        <row r="23">
          <cell r="A23" t="str">
            <v>3° trim 2000</v>
          </cell>
          <cell r="J23">
            <v>20006</v>
          </cell>
          <cell r="K23">
            <v>18406</v>
          </cell>
        </row>
        <row r="24">
          <cell r="A24" t="str">
            <v>4° trim 2000</v>
          </cell>
          <cell r="J24">
            <v>21000</v>
          </cell>
          <cell r="K24">
            <v>20660</v>
          </cell>
        </row>
        <row r="25">
          <cell r="A25" t="str">
            <v>1° trim 2001</v>
          </cell>
          <cell r="J25">
            <v>19679</v>
          </cell>
          <cell r="K25">
            <v>20553</v>
          </cell>
        </row>
        <row r="26">
          <cell r="A26" t="str">
            <v>2° trim 2001</v>
          </cell>
          <cell r="J26">
            <v>20117</v>
          </cell>
          <cell r="K26">
            <v>19762</v>
          </cell>
        </row>
        <row r="27">
          <cell r="A27" t="str">
            <v>3° trim 2001</v>
          </cell>
          <cell r="J27">
            <v>19520</v>
          </cell>
          <cell r="K27">
            <v>18985</v>
          </cell>
        </row>
        <row r="28">
          <cell r="A28" t="str">
            <v>4° trim 2001</v>
          </cell>
          <cell r="J28">
            <v>20275</v>
          </cell>
          <cell r="K28">
            <v>20896</v>
          </cell>
        </row>
        <row r="29">
          <cell r="A29" t="str">
            <v>1° trim 2002</v>
          </cell>
          <cell r="J29">
            <v>19387</v>
          </cell>
          <cell r="K29">
            <v>21808</v>
          </cell>
        </row>
        <row r="30">
          <cell r="A30" t="str">
            <v>2° trim 2002</v>
          </cell>
          <cell r="J30">
            <v>18813</v>
          </cell>
          <cell r="K30">
            <v>20962</v>
          </cell>
        </row>
        <row r="31">
          <cell r="A31" t="str">
            <v>3° trim 2002</v>
          </cell>
          <cell r="J31">
            <v>19945</v>
          </cell>
          <cell r="K31">
            <v>19516</v>
          </cell>
        </row>
        <row r="32">
          <cell r="A32" t="str">
            <v>4° trim 2002</v>
          </cell>
          <cell r="J32">
            <v>22098</v>
          </cell>
          <cell r="K32">
            <v>23211</v>
          </cell>
        </row>
        <row r="33">
          <cell r="A33" t="str">
            <v>1° trim 2003</v>
          </cell>
          <cell r="J33">
            <v>21138</v>
          </cell>
          <cell r="K33">
            <v>25896</v>
          </cell>
        </row>
        <row r="34">
          <cell r="A34" t="str">
            <v>2° trim 2003</v>
          </cell>
          <cell r="J34">
            <v>23710</v>
          </cell>
          <cell r="K34">
            <v>25586</v>
          </cell>
        </row>
        <row r="35">
          <cell r="A35" t="str">
            <v>3° trim 2003</v>
          </cell>
          <cell r="J35">
            <v>21944</v>
          </cell>
          <cell r="K35">
            <v>25847</v>
          </cell>
        </row>
        <row r="36">
          <cell r="A36" t="str">
            <v>4° trim 2003</v>
          </cell>
          <cell r="J36">
            <v>25870</v>
          </cell>
          <cell r="K36">
            <v>26219</v>
          </cell>
        </row>
        <row r="37">
          <cell r="A37" t="str">
            <v>1° trim 2004</v>
          </cell>
          <cell r="J37">
            <v>26782</v>
          </cell>
          <cell r="K37">
            <v>28682</v>
          </cell>
        </row>
        <row r="38">
          <cell r="A38" t="str">
            <v>2° trim 2004</v>
          </cell>
          <cell r="J38">
            <v>28537</v>
          </cell>
          <cell r="K38">
            <v>29545</v>
          </cell>
        </row>
        <row r="39">
          <cell r="A39" t="str">
            <v>3° trim 2004</v>
          </cell>
          <cell r="J39">
            <v>29158</v>
          </cell>
          <cell r="K39">
            <v>26547</v>
          </cell>
        </row>
        <row r="40">
          <cell r="A40" t="str">
            <v>4° trim 2004</v>
          </cell>
          <cell r="J40">
            <v>28764</v>
          </cell>
          <cell r="K40">
            <v>27435</v>
          </cell>
        </row>
        <row r="41">
          <cell r="A41" t="str">
            <v>1° trim 2005</v>
          </cell>
          <cell r="J41">
            <v>30963</v>
          </cell>
          <cell r="K41">
            <v>30096</v>
          </cell>
        </row>
        <row r="42">
          <cell r="A42" t="str">
            <v>2° trim 2005</v>
          </cell>
          <cell r="J42">
            <v>33806</v>
          </cell>
          <cell r="K42">
            <v>31803</v>
          </cell>
        </row>
        <row r="43">
          <cell r="A43" t="str">
            <v>3° trim 2005</v>
          </cell>
          <cell r="J43">
            <v>31144</v>
          </cell>
          <cell r="K43">
            <v>28739</v>
          </cell>
        </row>
        <row r="44">
          <cell r="A44" t="str">
            <v>4° trim 2005</v>
          </cell>
          <cell r="J44">
            <v>36154</v>
          </cell>
          <cell r="K44">
            <v>30945</v>
          </cell>
        </row>
        <row r="45">
          <cell r="A45" t="str">
            <v>1° trim 2006</v>
          </cell>
          <cell r="J45">
            <v>35610</v>
          </cell>
          <cell r="K45">
            <v>32827</v>
          </cell>
        </row>
        <row r="46">
          <cell r="A46" t="str">
            <v>2° trim 2006</v>
          </cell>
          <cell r="J46">
            <v>33712</v>
          </cell>
          <cell r="K46">
            <v>29223</v>
          </cell>
        </row>
        <row r="47">
          <cell r="A47" t="str">
            <v>3° trim 2006</v>
          </cell>
          <cell r="J47">
            <v>40008</v>
          </cell>
          <cell r="K47">
            <v>31557</v>
          </cell>
        </row>
        <row r="48">
          <cell r="A48" t="str">
            <v>4° trim 2006</v>
          </cell>
          <cell r="J48">
            <v>40666</v>
          </cell>
          <cell r="K48">
            <v>32646</v>
          </cell>
        </row>
        <row r="49">
          <cell r="A49" t="str">
            <v>1° trim 2007</v>
          </cell>
          <cell r="J49">
            <v>40150</v>
          </cell>
          <cell r="K49">
            <v>37047</v>
          </cell>
        </row>
        <row r="50">
          <cell r="A50" t="str">
            <v>2° trim 2007</v>
          </cell>
          <cell r="J50">
            <v>37540</v>
          </cell>
          <cell r="K50">
            <v>32536</v>
          </cell>
        </row>
        <row r="51">
          <cell r="A51" t="str">
            <v>3° trim 2007</v>
          </cell>
          <cell r="J51">
            <v>34460</v>
          </cell>
          <cell r="K51">
            <v>29152</v>
          </cell>
        </row>
        <row r="52">
          <cell r="A52" t="str">
            <v>4° trim 2007</v>
          </cell>
          <cell r="J52">
            <v>35680</v>
          </cell>
          <cell r="K52">
            <v>28596</v>
          </cell>
        </row>
        <row r="53">
          <cell r="A53" t="str">
            <v>1° trim 2008</v>
          </cell>
          <cell r="J53">
            <v>28816</v>
          </cell>
          <cell r="K53">
            <v>26604</v>
          </cell>
        </row>
        <row r="54">
          <cell r="A54" t="str">
            <v>2° trim 2008</v>
          </cell>
          <cell r="J54">
            <v>27622</v>
          </cell>
          <cell r="K54">
            <v>21480</v>
          </cell>
        </row>
        <row r="55">
          <cell r="A55" t="str">
            <v>3° trim 2008</v>
          </cell>
          <cell r="J55">
            <v>21341</v>
          </cell>
          <cell r="K55">
            <v>16329</v>
          </cell>
        </row>
        <row r="56">
          <cell r="A56" t="str">
            <v>4° trim 2008</v>
          </cell>
          <cell r="J56">
            <v>15197</v>
          </cell>
          <cell r="K56">
            <v>14969</v>
          </cell>
        </row>
      </sheetData>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de Chow rupture 1979"/>
      <sheetName val="Feuil2"/>
      <sheetName val="test de Chow rupture 1986"/>
      <sheetName val="Feuil1"/>
    </sheetNames>
    <sheetDataSet>
      <sheetData sheetId="0"/>
      <sheetData sheetId="1"/>
      <sheetData sheetId="2"/>
      <sheetData sheetId="3">
        <row r="11">
          <cell r="A11" t="str">
            <v>choisir inf ou sup</v>
          </cell>
        </row>
        <row r="12">
          <cell r="A12" t="str">
            <v>supérieur</v>
          </cell>
        </row>
        <row r="13">
          <cell r="A13" t="str">
            <v>inferieur</v>
          </cell>
        </row>
        <row r="15">
          <cell r="A15" t="str">
            <v>choisir stabilité ou instabilité</v>
          </cell>
        </row>
        <row r="16">
          <cell r="A16" t="str">
            <v>stabilité</v>
          </cell>
        </row>
        <row r="17">
          <cell r="A17" t="str">
            <v>instabilité</v>
          </cell>
        </row>
        <row r="19">
          <cell r="A19" t="str">
            <v>refusée ou acceptée</v>
          </cell>
        </row>
        <row r="20">
          <cell r="A20" t="str">
            <v>refusée</v>
          </cell>
        </row>
        <row r="21">
          <cell r="A21" t="str">
            <v>acceptée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E41"/>
  <sheetViews>
    <sheetView workbookViewId="0">
      <selection activeCell="H20" sqref="H20"/>
    </sheetView>
  </sheetViews>
  <sheetFormatPr baseColWidth="10" defaultRowHeight="15" x14ac:dyDescent="0.25"/>
  <cols>
    <col min="1" max="1" width="11.42578125" style="1"/>
    <col min="2" max="2" width="19.85546875" style="1" customWidth="1"/>
    <col min="3" max="3" width="31" style="36" customWidth="1"/>
    <col min="4" max="4" width="23" style="1" customWidth="1"/>
    <col min="5" max="5" width="14.28515625" style="1" customWidth="1"/>
    <col min="6" max="16384" width="11.42578125" style="1"/>
  </cols>
  <sheetData>
    <row r="1" spans="1:5" ht="30" x14ac:dyDescent="0.25">
      <c r="A1"/>
      <c r="B1" s="37" t="s">
        <v>44</v>
      </c>
      <c r="C1" s="38" t="s">
        <v>1</v>
      </c>
      <c r="D1" s="39" t="s">
        <v>74</v>
      </c>
      <c r="E1" s="40" t="s">
        <v>3</v>
      </c>
    </row>
    <row r="2" spans="1:5" x14ac:dyDescent="0.25">
      <c r="A2" s="6" t="s">
        <v>4</v>
      </c>
      <c r="B2" s="2">
        <v>83112</v>
      </c>
      <c r="C2" s="35">
        <v>1071</v>
      </c>
      <c r="D2" s="30">
        <v>6.4011799410029968E-3</v>
      </c>
      <c r="E2" s="31">
        <v>3.05</v>
      </c>
    </row>
    <row r="3" spans="1:5" x14ac:dyDescent="0.25">
      <c r="A3" s="6" t="s">
        <v>5</v>
      </c>
      <c r="B3" s="2">
        <v>77875</v>
      </c>
      <c r="C3" s="35">
        <v>1074</v>
      </c>
      <c r="D3" s="30">
        <v>1.0141571650496759E-2</v>
      </c>
      <c r="E3" s="31">
        <v>2.6</v>
      </c>
    </row>
    <row r="4" spans="1:5" x14ac:dyDescent="0.25">
      <c r="A4" s="6" t="s">
        <v>6</v>
      </c>
      <c r="B4" s="2">
        <v>84504</v>
      </c>
      <c r="C4" s="35">
        <v>1080</v>
      </c>
      <c r="D4" s="30">
        <v>9.7205698865450562E-3</v>
      </c>
      <c r="E4" s="31">
        <v>2.4700000000000002</v>
      </c>
    </row>
    <row r="5" spans="1:5" x14ac:dyDescent="0.25">
      <c r="A5" s="6" t="s">
        <v>7</v>
      </c>
      <c r="B5" s="2">
        <v>71571</v>
      </c>
      <c r="C5" s="35">
        <v>1065</v>
      </c>
      <c r="D5" s="30">
        <v>1.3707684349675215E-2</v>
      </c>
      <c r="E5" s="31">
        <v>2.83</v>
      </c>
    </row>
    <row r="6" spans="1:5" x14ac:dyDescent="0.25">
      <c r="A6" s="6" t="s">
        <v>8</v>
      </c>
      <c r="B6" s="2">
        <v>78653</v>
      </c>
      <c r="C6" s="35">
        <v>1083</v>
      </c>
      <c r="D6" s="30">
        <v>1.1906449326718607E-2</v>
      </c>
      <c r="E6" s="31">
        <v>3.28</v>
      </c>
    </row>
    <row r="7" spans="1:5" x14ac:dyDescent="0.25">
      <c r="A7" s="6" t="s">
        <v>9</v>
      </c>
      <c r="B7" s="2">
        <v>74301</v>
      </c>
      <c r="C7" s="35">
        <v>1089</v>
      </c>
      <c r="D7" s="30">
        <v>8.0683569127328637E-3</v>
      </c>
      <c r="E7" s="31">
        <v>3.98</v>
      </c>
    </row>
    <row r="8" spans="1:5" x14ac:dyDescent="0.25">
      <c r="A8" s="6" t="s">
        <v>10</v>
      </c>
      <c r="B8" s="2">
        <v>74038</v>
      </c>
      <c r="C8" s="35">
        <v>1093</v>
      </c>
      <c r="D8" s="30">
        <v>3.7239807686964173E-3</v>
      </c>
      <c r="E8" s="31">
        <v>4.4400000000000004</v>
      </c>
    </row>
    <row r="9" spans="1:5" x14ac:dyDescent="0.25">
      <c r="A9" s="6" t="s">
        <v>11</v>
      </c>
      <c r="B9" s="2">
        <v>82670</v>
      </c>
      <c r="C9" s="35">
        <v>1127</v>
      </c>
      <c r="D9" s="30">
        <v>1.0770551263947686E-2</v>
      </c>
      <c r="E9" s="31">
        <v>4.8099999999999996</v>
      </c>
    </row>
    <row r="10" spans="1:5" x14ac:dyDescent="0.25">
      <c r="A10" s="6" t="s">
        <v>12</v>
      </c>
      <c r="B10" s="2">
        <v>73676</v>
      </c>
      <c r="C10" s="35">
        <v>1125</v>
      </c>
      <c r="D10" s="30">
        <v>5.5333369857009304E-3</v>
      </c>
      <c r="E10" s="31">
        <v>4.84</v>
      </c>
    </row>
    <row r="11" spans="1:5" x14ac:dyDescent="0.25">
      <c r="A11" s="6" t="s">
        <v>13</v>
      </c>
      <c r="B11" s="2">
        <v>76545</v>
      </c>
      <c r="C11" s="35">
        <v>1139</v>
      </c>
      <c r="D11" s="30">
        <v>-4.3587228941911348E-4</v>
      </c>
      <c r="E11" s="31">
        <v>4.74</v>
      </c>
    </row>
    <row r="12" spans="1:5" x14ac:dyDescent="0.25">
      <c r="A12" s="6" t="s">
        <v>14</v>
      </c>
      <c r="B12" s="2">
        <v>74385</v>
      </c>
      <c r="C12" s="35">
        <v>1145</v>
      </c>
      <c r="D12" s="30">
        <v>2.9979287038045511E-3</v>
      </c>
      <c r="E12" s="31">
        <v>4.34</v>
      </c>
    </row>
    <row r="13" spans="1:5" x14ac:dyDescent="0.25">
      <c r="A13" s="6" t="s">
        <v>15</v>
      </c>
      <c r="B13" s="2">
        <v>78164</v>
      </c>
      <c r="C13" s="35">
        <v>1140</v>
      </c>
      <c r="D13" s="30">
        <v>-4.456279550024418E-3</v>
      </c>
      <c r="E13" s="31">
        <v>3.63</v>
      </c>
    </row>
    <row r="14" spans="1:5" x14ac:dyDescent="0.25">
      <c r="A14" s="6" t="s">
        <v>16</v>
      </c>
      <c r="B14" s="2">
        <v>74649</v>
      </c>
      <c r="C14" s="35">
        <v>1159</v>
      </c>
      <c r="D14" s="30">
        <v>7.2056334952780897E-3</v>
      </c>
      <c r="E14" s="31">
        <v>3.28</v>
      </c>
    </row>
    <row r="15" spans="1:5" x14ac:dyDescent="0.25">
      <c r="A15" s="6" t="s">
        <v>17</v>
      </c>
      <c r="B15" s="2">
        <v>77693</v>
      </c>
      <c r="C15" s="35">
        <v>1163</v>
      </c>
      <c r="D15" s="30">
        <v>4.8777844019294659E-3</v>
      </c>
      <c r="E15" s="31">
        <v>3.32</v>
      </c>
    </row>
    <row r="16" spans="1:5" x14ac:dyDescent="0.25">
      <c r="A16" s="6" t="s">
        <v>18</v>
      </c>
      <c r="B16" s="2">
        <v>74096</v>
      </c>
      <c r="C16" s="35">
        <v>1170</v>
      </c>
      <c r="D16" s="30">
        <v>3.4248422415187473E-3</v>
      </c>
      <c r="E16" s="31">
        <v>3.3</v>
      </c>
    </row>
    <row r="17" spans="1:5" x14ac:dyDescent="0.25">
      <c r="A17" s="6" t="s">
        <v>19</v>
      </c>
      <c r="B17" s="2">
        <v>76251</v>
      </c>
      <c r="C17" s="35">
        <v>1172</v>
      </c>
      <c r="D17" s="30">
        <v>5.3750436722402252E-5</v>
      </c>
      <c r="E17" s="31">
        <v>3.24</v>
      </c>
    </row>
    <row r="18" spans="1:5" x14ac:dyDescent="0.25">
      <c r="A18" s="6" t="s">
        <v>20</v>
      </c>
      <c r="B18" s="2">
        <v>76722</v>
      </c>
      <c r="C18" s="35">
        <v>1183</v>
      </c>
      <c r="D18" s="30">
        <v>3.0367364488995065E-3</v>
      </c>
      <c r="E18" s="31">
        <v>2.77</v>
      </c>
    </row>
    <row r="19" spans="1:5" x14ac:dyDescent="0.25">
      <c r="A19" s="6" t="s">
        <v>21</v>
      </c>
      <c r="B19" s="2">
        <v>77887</v>
      </c>
      <c r="C19" s="35">
        <v>1202</v>
      </c>
      <c r="D19" s="30">
        <v>-9.1094202121967584E-4</v>
      </c>
      <c r="E19" s="31">
        <v>2.44</v>
      </c>
    </row>
    <row r="20" spans="1:5" x14ac:dyDescent="0.25">
      <c r="A20" s="6" t="s">
        <v>22</v>
      </c>
      <c r="B20" s="2">
        <v>77535</v>
      </c>
      <c r="C20" s="35">
        <v>1203</v>
      </c>
      <c r="D20" s="30">
        <v>7.6159828372218607E-3</v>
      </c>
      <c r="E20" s="31">
        <v>2.0699999999999998</v>
      </c>
    </row>
    <row r="21" spans="1:5" x14ac:dyDescent="0.25">
      <c r="A21" s="6" t="s">
        <v>23</v>
      </c>
      <c r="B21" s="2">
        <v>81754</v>
      </c>
      <c r="C21" s="35">
        <v>1214</v>
      </c>
      <c r="D21" s="30">
        <v>6.4140096875498166E-3</v>
      </c>
      <c r="E21" s="31">
        <v>2.02</v>
      </c>
    </row>
    <row r="22" spans="1:5" x14ac:dyDescent="0.25">
      <c r="A22" s="6" t="s">
        <v>24</v>
      </c>
      <c r="B22" s="2">
        <v>85489</v>
      </c>
      <c r="C22" s="35">
        <v>1225</v>
      </c>
      <c r="D22" s="30">
        <v>4.9451275948697729E-3</v>
      </c>
      <c r="E22" s="31">
        <v>2.02</v>
      </c>
    </row>
    <row r="23" spans="1:5" x14ac:dyDescent="0.25">
      <c r="A23" s="6" t="s">
        <v>25</v>
      </c>
      <c r="B23" s="2">
        <v>91024</v>
      </c>
      <c r="C23" s="35">
        <v>1267</v>
      </c>
      <c r="D23" s="30">
        <v>7.3154044523973203E-3</v>
      </c>
      <c r="E23" s="31">
        <v>2.04</v>
      </c>
    </row>
    <row r="24" spans="1:5" x14ac:dyDescent="0.25">
      <c r="A24" s="6" t="s">
        <v>26</v>
      </c>
      <c r="B24" s="2">
        <v>92629</v>
      </c>
      <c r="C24" s="35">
        <v>1272</v>
      </c>
      <c r="D24" s="30">
        <v>3.2654127481713687E-3</v>
      </c>
      <c r="E24" s="31">
        <v>2.0499999999999998</v>
      </c>
    </row>
    <row r="25" spans="1:5" x14ac:dyDescent="0.25">
      <c r="A25" s="6" t="s">
        <v>27</v>
      </c>
      <c r="B25" s="2">
        <v>93745</v>
      </c>
      <c r="C25" s="35">
        <v>1269</v>
      </c>
      <c r="D25" s="30">
        <v>8.3843249576877246E-3</v>
      </c>
      <c r="E25" s="31">
        <v>2.08</v>
      </c>
    </row>
    <row r="26" spans="1:5" x14ac:dyDescent="0.25">
      <c r="A26" s="6" t="s">
        <v>28</v>
      </c>
      <c r="B26" s="2">
        <v>97022</v>
      </c>
      <c r="C26" s="35">
        <v>1270</v>
      </c>
      <c r="D26" s="30">
        <v>2.9695044800785862E-3</v>
      </c>
      <c r="E26" s="31">
        <v>2.06</v>
      </c>
    </row>
    <row r="27" spans="1:5" x14ac:dyDescent="0.25">
      <c r="A27" s="6" t="s">
        <v>29</v>
      </c>
      <c r="B27" s="2">
        <v>100236</v>
      </c>
      <c r="C27" s="35">
        <v>1276</v>
      </c>
      <c r="D27" s="30">
        <v>2.7547500128726459E-3</v>
      </c>
      <c r="E27" s="31">
        <v>2.0699999999999998</v>
      </c>
    </row>
    <row r="28" spans="1:5" x14ac:dyDescent="0.25">
      <c r="A28" s="6" t="s">
        <v>30</v>
      </c>
      <c r="B28" s="2">
        <v>100263</v>
      </c>
      <c r="C28" s="35">
        <v>1278</v>
      </c>
      <c r="D28" s="30">
        <v>6.2389278286990851E-3</v>
      </c>
      <c r="E28" s="31">
        <v>2.08</v>
      </c>
    </row>
    <row r="29" spans="1:5" x14ac:dyDescent="0.25">
      <c r="A29" s="6" t="s">
        <v>31</v>
      </c>
      <c r="B29" s="2">
        <v>110770</v>
      </c>
      <c r="C29" s="35">
        <v>1332</v>
      </c>
      <c r="D29" s="30">
        <v>5.5368442539292691E-3</v>
      </c>
      <c r="E29" s="31">
        <v>2.14</v>
      </c>
    </row>
    <row r="30" spans="1:5" x14ac:dyDescent="0.25">
      <c r="A30" s="6" t="s">
        <v>32</v>
      </c>
      <c r="B30" s="2">
        <v>106987</v>
      </c>
      <c r="C30" s="35">
        <v>1362</v>
      </c>
      <c r="D30" s="30">
        <v>6.1153543606790968E-3</v>
      </c>
      <c r="E30" s="31">
        <v>2.4</v>
      </c>
    </row>
    <row r="31" spans="1:5" x14ac:dyDescent="0.25">
      <c r="A31" s="6" t="s">
        <v>33</v>
      </c>
      <c r="B31" s="2">
        <v>110209</v>
      </c>
      <c r="C31" s="35">
        <v>1366</v>
      </c>
      <c r="D31" s="30">
        <v>1.0693568726355634E-2</v>
      </c>
      <c r="E31" s="31">
        <v>2.63</v>
      </c>
    </row>
    <row r="32" spans="1:5" x14ac:dyDescent="0.25">
      <c r="A32" s="6" t="s">
        <v>34</v>
      </c>
      <c r="B32" s="2">
        <v>103099</v>
      </c>
      <c r="C32" s="35">
        <v>1381</v>
      </c>
      <c r="D32" s="30">
        <v>3.9926136647194728E-4</v>
      </c>
      <c r="E32" s="31">
        <v>2.94</v>
      </c>
    </row>
    <row r="33" spans="1:5" x14ac:dyDescent="0.25">
      <c r="A33" s="7" t="s">
        <v>35</v>
      </c>
      <c r="B33" s="2">
        <v>101460</v>
      </c>
      <c r="C33" s="35">
        <v>1406</v>
      </c>
      <c r="D33" s="30">
        <v>6.6101272137691052E-3</v>
      </c>
      <c r="E33" s="31">
        <v>3.36</v>
      </c>
    </row>
    <row r="34" spans="1:5" x14ac:dyDescent="0.25">
      <c r="A34" s="6" t="s">
        <v>36</v>
      </c>
      <c r="B34" s="2">
        <v>99272</v>
      </c>
      <c r="C34" s="35">
        <v>1385</v>
      </c>
      <c r="D34" s="30">
        <v>7.4588031222896567E-3</v>
      </c>
      <c r="E34" s="31">
        <v>3.61</v>
      </c>
    </row>
    <row r="35" spans="1:5" x14ac:dyDescent="0.25">
      <c r="A35" s="6" t="s">
        <v>37</v>
      </c>
      <c r="B35" s="2">
        <v>108493.24949012365</v>
      </c>
      <c r="C35" s="35">
        <v>1435</v>
      </c>
      <c r="D35" s="30">
        <v>4.0584415584415025E-3</v>
      </c>
      <c r="E35" s="31">
        <v>3.86</v>
      </c>
    </row>
    <row r="36" spans="1:5" x14ac:dyDescent="0.25">
      <c r="A36" s="6" t="s">
        <v>38</v>
      </c>
      <c r="B36" s="2">
        <v>116097.23965164751</v>
      </c>
      <c r="C36" s="35">
        <v>1443</v>
      </c>
      <c r="D36" s="30">
        <v>6.6877342544279126E-3</v>
      </c>
      <c r="E36" s="31">
        <v>4.05</v>
      </c>
    </row>
    <row r="37" spans="1:5" x14ac:dyDescent="0.25">
      <c r="A37" s="6" t="s">
        <v>39</v>
      </c>
      <c r="B37" s="2">
        <v>101631.00000000001</v>
      </c>
      <c r="C37" s="35">
        <v>1474</v>
      </c>
      <c r="D37" s="30">
        <v>3.0418065897697961E-3</v>
      </c>
      <c r="E37" s="31">
        <v>3.95</v>
      </c>
    </row>
    <row r="38" spans="1:5" x14ac:dyDescent="0.25">
      <c r="A38" s="8" t="s">
        <v>40</v>
      </c>
      <c r="B38" s="2">
        <v>87715</v>
      </c>
      <c r="C38" s="35">
        <v>1497</v>
      </c>
      <c r="D38" s="30">
        <v>4.8278706421795992E-3</v>
      </c>
      <c r="E38" s="31">
        <v>4.05</v>
      </c>
    </row>
    <row r="39" spans="1:5" x14ac:dyDescent="0.25">
      <c r="A39" s="9" t="s">
        <v>41</v>
      </c>
      <c r="B39" s="2">
        <v>77042</v>
      </c>
      <c r="C39" s="35">
        <v>1562</v>
      </c>
      <c r="D39" s="30">
        <v>-4.2735042735042297E-3</v>
      </c>
      <c r="E39" s="31">
        <v>4</v>
      </c>
    </row>
    <row r="40" spans="1:5" x14ac:dyDescent="0.25">
      <c r="A40" s="9" t="s">
        <v>42</v>
      </c>
      <c r="B40" s="2">
        <v>108044</v>
      </c>
      <c r="C40" s="35">
        <v>1594</v>
      </c>
      <c r="D40" s="30">
        <v>-2.4732668945952781E-3</v>
      </c>
      <c r="E40" s="31">
        <v>4.25</v>
      </c>
    </row>
    <row r="41" spans="1:5" x14ac:dyDescent="0.25">
      <c r="B41" s="32"/>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8"/>
  <sheetViews>
    <sheetView zoomScale="82" zoomScaleNormal="82" workbookViewId="0">
      <selection activeCell="N25" sqref="N25"/>
    </sheetView>
  </sheetViews>
  <sheetFormatPr baseColWidth="10" defaultRowHeight="15" x14ac:dyDescent="0.25"/>
  <cols>
    <col min="1" max="4" width="11.42578125" style="45"/>
    <col min="5" max="5" width="12" style="45" bestFit="1" customWidth="1"/>
    <col min="6" max="16384" width="11.42578125" style="45"/>
  </cols>
  <sheetData>
    <row r="1" spans="1:11" x14ac:dyDescent="0.25">
      <c r="A1" t="s">
        <v>45</v>
      </c>
      <c r="B1"/>
      <c r="C1"/>
      <c r="D1"/>
      <c r="E1"/>
      <c r="F1"/>
      <c r="G1"/>
      <c r="H1"/>
      <c r="I1"/>
      <c r="J1"/>
      <c r="K1"/>
    </row>
    <row r="2" spans="1:11" ht="15.75" thickBot="1" x14ac:dyDescent="0.3">
      <c r="A2"/>
      <c r="B2"/>
      <c r="C2"/>
      <c r="D2"/>
      <c r="E2"/>
      <c r="F2"/>
      <c r="G2"/>
      <c r="H2"/>
      <c r="I2"/>
      <c r="J2"/>
      <c r="K2"/>
    </row>
    <row r="3" spans="1:11" x14ac:dyDescent="0.25">
      <c r="A3" s="12" t="s">
        <v>46</v>
      </c>
      <c r="B3" s="12"/>
      <c r="C3"/>
      <c r="D3"/>
      <c r="E3"/>
      <c r="F3"/>
      <c r="G3"/>
      <c r="H3"/>
      <c r="I3"/>
      <c r="J3"/>
      <c r="K3"/>
    </row>
    <row r="4" spans="1:11" x14ac:dyDescent="0.25">
      <c r="A4" t="s">
        <v>47</v>
      </c>
      <c r="B4">
        <v>0.91070343718646651</v>
      </c>
      <c r="C4"/>
      <c r="D4"/>
      <c r="E4"/>
      <c r="F4"/>
      <c r="G4"/>
      <c r="H4"/>
      <c r="I4"/>
      <c r="J4"/>
      <c r="K4"/>
    </row>
    <row r="5" spans="1:11" x14ac:dyDescent="0.25">
      <c r="A5" t="s">
        <v>48</v>
      </c>
      <c r="B5" s="84">
        <v>0.82938075050324445</v>
      </c>
      <c r="C5"/>
      <c r="D5"/>
      <c r="E5"/>
      <c r="F5"/>
      <c r="G5"/>
      <c r="H5"/>
      <c r="I5"/>
      <c r="J5"/>
      <c r="K5"/>
    </row>
    <row r="6" spans="1:11" x14ac:dyDescent="0.25">
      <c r="A6" t="s">
        <v>48</v>
      </c>
      <c r="B6">
        <v>0.79738964122260281</v>
      </c>
      <c r="C6"/>
      <c r="D6"/>
      <c r="E6"/>
      <c r="F6"/>
      <c r="G6"/>
      <c r="H6"/>
      <c r="I6"/>
      <c r="J6"/>
      <c r="K6"/>
    </row>
    <row r="7" spans="1:11" x14ac:dyDescent="0.25">
      <c r="A7" t="s">
        <v>49</v>
      </c>
      <c r="B7">
        <v>6019.3535212188335</v>
      </c>
      <c r="C7"/>
      <c r="D7"/>
      <c r="E7"/>
      <c r="F7"/>
      <c r="G7"/>
      <c r="H7"/>
      <c r="I7"/>
      <c r="J7"/>
      <c r="K7"/>
    </row>
    <row r="8" spans="1:11" ht="15.75" thickBot="1" x14ac:dyDescent="0.3">
      <c r="A8" s="10" t="s">
        <v>50</v>
      </c>
      <c r="B8" s="10">
        <v>39</v>
      </c>
      <c r="C8"/>
      <c r="D8"/>
      <c r="E8"/>
      <c r="F8"/>
      <c r="G8"/>
      <c r="H8"/>
      <c r="I8"/>
      <c r="J8"/>
      <c r="K8"/>
    </row>
    <row r="9" spans="1:11" x14ac:dyDescent="0.25">
      <c r="A9"/>
      <c r="B9"/>
      <c r="C9"/>
      <c r="D9"/>
      <c r="E9"/>
      <c r="F9"/>
      <c r="G9"/>
      <c r="H9"/>
      <c r="I9"/>
      <c r="J9"/>
      <c r="K9"/>
    </row>
    <row r="10" spans="1:11" ht="15.75" thickBot="1" x14ac:dyDescent="0.3">
      <c r="A10" t="s">
        <v>51</v>
      </c>
      <c r="B10"/>
      <c r="C10"/>
      <c r="D10"/>
      <c r="E10"/>
      <c r="F10"/>
      <c r="G10"/>
      <c r="H10"/>
      <c r="I10"/>
      <c r="J10"/>
      <c r="K10"/>
    </row>
    <row r="11" spans="1:11" x14ac:dyDescent="0.25">
      <c r="A11" s="11"/>
      <c r="B11" s="11" t="s">
        <v>56</v>
      </c>
      <c r="C11" s="11" t="s">
        <v>57</v>
      </c>
      <c r="D11" s="11" t="s">
        <v>58</v>
      </c>
      <c r="E11" s="11" t="s">
        <v>59</v>
      </c>
      <c r="F11" s="11" t="s">
        <v>60</v>
      </c>
      <c r="G11"/>
      <c r="H11"/>
      <c r="I11"/>
      <c r="J11"/>
      <c r="K11"/>
    </row>
    <row r="12" spans="1:11" x14ac:dyDescent="0.25">
      <c r="A12" t="s">
        <v>52</v>
      </c>
      <c r="B12">
        <v>6</v>
      </c>
      <c r="C12">
        <v>5636059943.1141729</v>
      </c>
      <c r="D12">
        <v>939343323.85236216</v>
      </c>
      <c r="E12">
        <v>25.925351422719057</v>
      </c>
      <c r="F12">
        <v>5.5609725905419606E-11</v>
      </c>
      <c r="G12"/>
      <c r="H12"/>
      <c r="I12"/>
      <c r="J12"/>
      <c r="K12"/>
    </row>
    <row r="13" spans="1:11" x14ac:dyDescent="0.25">
      <c r="A13" t="s">
        <v>53</v>
      </c>
      <c r="B13">
        <v>32</v>
      </c>
      <c r="C13">
        <v>1159443738.0291061</v>
      </c>
      <c r="D13">
        <v>36232616.813409567</v>
      </c>
      <c r="E13"/>
      <c r="F13"/>
      <c r="G13"/>
      <c r="H13"/>
      <c r="I13"/>
      <c r="J13"/>
      <c r="K13"/>
    </row>
    <row r="14" spans="1:11" ht="15.75" thickBot="1" x14ac:dyDescent="0.3">
      <c r="A14" s="10" t="s">
        <v>54</v>
      </c>
      <c r="B14" s="10">
        <v>38</v>
      </c>
      <c r="C14" s="10">
        <v>6795503681.1432791</v>
      </c>
      <c r="D14" s="10"/>
      <c r="E14" s="10"/>
      <c r="F14" s="10"/>
      <c r="G14"/>
      <c r="H14"/>
      <c r="I14"/>
      <c r="J14"/>
      <c r="K14"/>
    </row>
    <row r="15" spans="1:11" ht="15.75" thickBot="1" x14ac:dyDescent="0.3">
      <c r="A15"/>
      <c r="B15"/>
      <c r="C15"/>
      <c r="D15"/>
      <c r="E15"/>
      <c r="F15"/>
      <c r="G15"/>
      <c r="H15"/>
      <c r="I15"/>
      <c r="J15"/>
      <c r="K15"/>
    </row>
    <row r="16" spans="1:11" x14ac:dyDescent="0.25">
      <c r="A16" s="11"/>
      <c r="B16" s="11" t="s">
        <v>61</v>
      </c>
      <c r="C16" s="11" t="s">
        <v>49</v>
      </c>
      <c r="D16" s="11" t="s">
        <v>62</v>
      </c>
      <c r="E16" s="11" t="s">
        <v>63</v>
      </c>
      <c r="F16" s="11" t="s">
        <v>64</v>
      </c>
      <c r="G16" s="11" t="s">
        <v>65</v>
      </c>
      <c r="H16" s="11" t="s">
        <v>66</v>
      </c>
      <c r="I16" s="11" t="s">
        <v>67</v>
      </c>
      <c r="J16"/>
      <c r="K16"/>
    </row>
    <row r="17" spans="1:11" x14ac:dyDescent="0.25">
      <c r="A17" t="s">
        <v>55</v>
      </c>
      <c r="B17">
        <v>19647.364354998434</v>
      </c>
      <c r="C17">
        <v>14147.260633629092</v>
      </c>
      <c r="D17">
        <v>1.3887751744882104</v>
      </c>
      <c r="E17">
        <v>0.17449215164348655</v>
      </c>
      <c r="F17">
        <v>-9169.6625482611416</v>
      </c>
      <c r="G17">
        <v>48464.391258258009</v>
      </c>
      <c r="H17">
        <v>-9169.6625482611416</v>
      </c>
      <c r="I17">
        <v>48464.391258258009</v>
      </c>
      <c r="J17"/>
      <c r="K17"/>
    </row>
    <row r="18" spans="1:11" x14ac:dyDescent="0.25">
      <c r="A18" t="s">
        <v>1</v>
      </c>
      <c r="B18">
        <v>63.100803372007</v>
      </c>
      <c r="C18">
        <v>9.9645261942310093</v>
      </c>
      <c r="D18">
        <v>6.3325442817882687</v>
      </c>
      <c r="E18">
        <v>4.1591852388884193E-7</v>
      </c>
      <c r="F18">
        <v>42.803727715196274</v>
      </c>
      <c r="G18">
        <v>83.397879028817727</v>
      </c>
      <c r="H18">
        <v>42.803727715196274</v>
      </c>
      <c r="I18">
        <v>83.397879028817727</v>
      </c>
      <c r="J18"/>
      <c r="K18"/>
    </row>
    <row r="19" spans="1:11" x14ac:dyDescent="0.25">
      <c r="A19" t="s">
        <v>2</v>
      </c>
      <c r="B19">
        <v>406932.26997237682</v>
      </c>
      <c r="C19">
        <v>268719.84022583603</v>
      </c>
      <c r="D19">
        <v>1.5143365284468207</v>
      </c>
      <c r="E19">
        <v>0.1397563293962322</v>
      </c>
      <c r="F19">
        <v>-140432.13263289951</v>
      </c>
      <c r="G19">
        <v>954296.67257765308</v>
      </c>
      <c r="H19">
        <v>-140432.13263289951</v>
      </c>
      <c r="I19">
        <v>954296.67257765308</v>
      </c>
      <c r="J19"/>
      <c r="K19"/>
    </row>
    <row r="20" spans="1:11" x14ac:dyDescent="0.25">
      <c r="A20" t="s">
        <v>3</v>
      </c>
      <c r="B20">
        <v>-4088.2293244260877</v>
      </c>
      <c r="C20">
        <v>1187.4083610884359</v>
      </c>
      <c r="D20">
        <v>-3.442985124914077</v>
      </c>
      <c r="E20">
        <v>1.6242277035938518E-3</v>
      </c>
      <c r="F20">
        <v>-6506.9010074304342</v>
      </c>
      <c r="G20">
        <v>-1669.5576414217412</v>
      </c>
      <c r="H20">
        <v>-6506.9010074304342</v>
      </c>
      <c r="I20">
        <v>-1669.5576414217412</v>
      </c>
      <c r="J20"/>
      <c r="K20"/>
    </row>
    <row r="21" spans="1:11" x14ac:dyDescent="0.25">
      <c r="A21" t="s">
        <v>73</v>
      </c>
      <c r="B21">
        <v>29842.879884298989</v>
      </c>
      <c r="C21">
        <v>10561.490708905381</v>
      </c>
      <c r="D21">
        <v>2.8256314100750628</v>
      </c>
      <c r="E21">
        <v>8.0625865546716836E-3</v>
      </c>
      <c r="F21">
        <v>8329.8273026855568</v>
      </c>
      <c r="G21">
        <v>51355.932465912425</v>
      </c>
      <c r="H21">
        <v>8329.8273026855568</v>
      </c>
      <c r="I21">
        <v>51355.932465912425</v>
      </c>
      <c r="J21"/>
      <c r="K21"/>
    </row>
    <row r="22" spans="1:11" x14ac:dyDescent="0.25">
      <c r="A22" t="s">
        <v>76</v>
      </c>
      <c r="B22">
        <v>14634.481833959753</v>
      </c>
      <c r="C22">
        <v>6477.2620986645843</v>
      </c>
      <c r="D22">
        <v>2.2593623063326311</v>
      </c>
      <c r="E22">
        <v>3.0805693174094699E-2</v>
      </c>
      <c r="F22">
        <v>1440.7306908595092</v>
      </c>
      <c r="G22">
        <v>27828.232977059997</v>
      </c>
      <c r="H22">
        <v>1440.7306908595092</v>
      </c>
      <c r="I22">
        <v>27828.232977059997</v>
      </c>
      <c r="J22"/>
      <c r="K22"/>
    </row>
    <row r="23" spans="1:11" ht="15.75" thickBot="1" x14ac:dyDescent="0.3">
      <c r="A23" s="10" t="s">
        <v>77</v>
      </c>
      <c r="B23" s="10">
        <v>-29712.707735848169</v>
      </c>
      <c r="C23" s="10">
        <v>6820.5569864487297</v>
      </c>
      <c r="D23" s="10">
        <v>-4.3563462331422773</v>
      </c>
      <c r="E23" s="10">
        <v>1.2746280999188127E-4</v>
      </c>
      <c r="F23" s="10">
        <v>-43605.727682515331</v>
      </c>
      <c r="G23" s="10">
        <v>-15819.687789181007</v>
      </c>
      <c r="H23" s="10">
        <v>-43605.727682515331</v>
      </c>
      <c r="I23" s="10">
        <v>-15819.687789181007</v>
      </c>
      <c r="J23"/>
      <c r="K23"/>
    </row>
    <row r="24" spans="1:11" x14ac:dyDescent="0.25">
      <c r="A24"/>
      <c r="B24"/>
      <c r="C24"/>
      <c r="D24"/>
      <c r="E24"/>
      <c r="F24"/>
      <c r="G24"/>
      <c r="H24"/>
      <c r="I24"/>
      <c r="J24"/>
      <c r="K24"/>
    </row>
    <row r="25" spans="1:11" x14ac:dyDescent="0.25">
      <c r="A25"/>
      <c r="B25"/>
      <c r="C25"/>
      <c r="D25"/>
      <c r="E25"/>
      <c r="F25"/>
      <c r="G25"/>
      <c r="H25"/>
      <c r="I25"/>
      <c r="J25"/>
      <c r="K25"/>
    </row>
    <row r="26" spans="1:11" x14ac:dyDescent="0.25">
      <c r="A26"/>
      <c r="B26"/>
      <c r="C26"/>
      <c r="D26"/>
      <c r="E26"/>
      <c r="F26"/>
      <c r="G26"/>
      <c r="H26"/>
      <c r="I26"/>
      <c r="J26"/>
      <c r="K26"/>
    </row>
    <row r="27" spans="1:11" x14ac:dyDescent="0.25">
      <c r="A27" t="s">
        <v>68</v>
      </c>
      <c r="B27"/>
      <c r="C27"/>
      <c r="D27"/>
      <c r="E27"/>
      <c r="F27"/>
      <c r="G27"/>
      <c r="H27"/>
      <c r="I27"/>
      <c r="J27"/>
      <c r="K27"/>
    </row>
    <row r="28" spans="1:11" ht="15.75" thickBot="1" x14ac:dyDescent="0.3">
      <c r="A28"/>
      <c r="B28"/>
      <c r="C28"/>
      <c r="D28"/>
      <c r="E28"/>
      <c r="F28"/>
      <c r="G28"/>
      <c r="H28"/>
      <c r="I28"/>
      <c r="J28"/>
      <c r="K28"/>
    </row>
    <row r="29" spans="1:11" ht="45" x14ac:dyDescent="0.25">
      <c r="A29" s="11" t="s">
        <v>69</v>
      </c>
      <c r="B29" s="11" t="s">
        <v>80</v>
      </c>
      <c r="C29" s="11" t="s">
        <v>53</v>
      </c>
      <c r="D29"/>
      <c r="E29"/>
      <c r="F29"/>
      <c r="G29" s="15" t="s">
        <v>71</v>
      </c>
      <c r="H29" s="14" t="s">
        <v>70</v>
      </c>
      <c r="I29" s="11" t="s">
        <v>80</v>
      </c>
      <c r="J29"/>
      <c r="K29"/>
    </row>
    <row r="30" spans="1:11" x14ac:dyDescent="0.25">
      <c r="A30">
        <v>1</v>
      </c>
      <c r="B30">
        <v>81416.027318705383</v>
      </c>
      <c r="C30">
        <v>1695.9726812946174</v>
      </c>
      <c r="D30"/>
      <c r="E30"/>
      <c r="F30" s="6" t="s">
        <v>4</v>
      </c>
      <c r="G30" s="2">
        <v>83112</v>
      </c>
      <c r="H30">
        <v>75838.888406156228</v>
      </c>
      <c r="I30">
        <v>81416.027318705383</v>
      </c>
      <c r="J30"/>
      <c r="K30"/>
    </row>
    <row r="31" spans="1:11" x14ac:dyDescent="0.25">
      <c r="A31">
        <v>2</v>
      </c>
      <c r="B31">
        <v>73247.161583831636</v>
      </c>
      <c r="C31">
        <v>4627.8384161683643</v>
      </c>
      <c r="D31"/>
      <c r="E31"/>
      <c r="F31" s="6" t="s">
        <v>5</v>
      </c>
      <c r="G31" s="2">
        <v>77875</v>
      </c>
      <c r="H31">
        <v>80570.249554450958</v>
      </c>
      <c r="I31">
        <v>73247.161583831636</v>
      </c>
      <c r="J31"/>
      <c r="K31"/>
    </row>
    <row r="32" spans="1:11" x14ac:dyDescent="0.25">
      <c r="A32">
        <v>3</v>
      </c>
      <c r="B32">
        <v>73052.648821623166</v>
      </c>
      <c r="C32">
        <v>11451.351178376834</v>
      </c>
      <c r="D32"/>
      <c r="E32"/>
      <c r="F32" s="6" t="s">
        <v>6</v>
      </c>
      <c r="G32" s="2">
        <v>84504</v>
      </c>
      <c r="H32">
        <v>81063.916135151943</v>
      </c>
      <c r="I32">
        <v>73052.648821623166</v>
      </c>
      <c r="J32"/>
      <c r="K32"/>
    </row>
    <row r="33" spans="1:11" x14ac:dyDescent="0.25">
      <c r="A33">
        <v>4</v>
      </c>
      <c r="B33">
        <v>82702.183962015857</v>
      </c>
      <c r="C33">
        <v>-11131.183962015857</v>
      </c>
      <c r="D33"/>
      <c r="E33"/>
      <c r="F33" s="6" t="s">
        <v>7</v>
      </c>
      <c r="G33" s="2">
        <v>71571</v>
      </c>
      <c r="H33">
        <v>82201.153805041715</v>
      </c>
      <c r="I33">
        <v>82702.183962015857</v>
      </c>
      <c r="J33"/>
      <c r="K33"/>
    </row>
    <row r="34" spans="1:11" x14ac:dyDescent="0.25">
      <c r="A34">
        <v>5</v>
      </c>
      <c r="B34">
        <v>77883.730671487574</v>
      </c>
      <c r="C34">
        <v>769.269328512426</v>
      </c>
      <c r="D34"/>
      <c r="E34"/>
      <c r="F34" s="6" t="s">
        <v>8</v>
      </c>
      <c r="G34" s="2">
        <v>78653</v>
      </c>
      <c r="H34">
        <v>80716.733292958685</v>
      </c>
      <c r="I34">
        <v>77883.730671487574</v>
      </c>
      <c r="J34"/>
      <c r="K34"/>
    </row>
    <row r="35" spans="1:11" x14ac:dyDescent="0.25">
      <c r="A35">
        <v>6</v>
      </c>
      <c r="B35">
        <v>78292.620345290372</v>
      </c>
      <c r="C35">
        <v>-3991.6203452903719</v>
      </c>
      <c r="D35"/>
      <c r="E35"/>
      <c r="F35" s="6" t="s">
        <v>9</v>
      </c>
      <c r="G35" s="2">
        <v>74301</v>
      </c>
      <c r="H35">
        <v>75845.872212801114</v>
      </c>
      <c r="I35">
        <v>78292.620345290372</v>
      </c>
      <c r="J35"/>
      <c r="K35"/>
    </row>
    <row r="36" spans="1:11" x14ac:dyDescent="0.25">
      <c r="A36">
        <v>7</v>
      </c>
      <c r="B36">
        <v>74366.926564120353</v>
      </c>
      <c r="C36">
        <v>-328.92656412035285</v>
      </c>
      <c r="D36"/>
      <c r="E36"/>
      <c r="F36" s="6" t="s">
        <v>10</v>
      </c>
      <c r="G36" s="2">
        <v>74038</v>
      </c>
      <c r="H36">
        <v>71111.943803469054</v>
      </c>
      <c r="I36">
        <v>74366.926564120353</v>
      </c>
      <c r="J36"/>
      <c r="K36"/>
    </row>
    <row r="37" spans="1:11" x14ac:dyDescent="0.25">
      <c r="A37">
        <v>8</v>
      </c>
      <c r="B37">
        <v>75963.642015674908</v>
      </c>
      <c r="C37">
        <v>6706.3579843250918</v>
      </c>
      <c r="D37"/>
      <c r="E37"/>
      <c r="F37" s="6" t="s">
        <v>11</v>
      </c>
      <c r="G37" s="2">
        <v>82670</v>
      </c>
      <c r="H37">
        <v>78559.19909116863</v>
      </c>
      <c r="I37">
        <v>75963.642015674908</v>
      </c>
      <c r="J37"/>
      <c r="K37"/>
    </row>
    <row r="38" spans="1:11" x14ac:dyDescent="0.25">
      <c r="A38">
        <v>9</v>
      </c>
      <c r="B38">
        <v>71775.024971085208</v>
      </c>
      <c r="C38">
        <v>1900.9750289147923</v>
      </c>
      <c r="D38"/>
      <c r="E38"/>
      <c r="F38" s="6" t="s">
        <v>12</v>
      </c>
      <c r="G38" s="2">
        <v>73676</v>
      </c>
      <c r="H38">
        <v>73897.264704006695</v>
      </c>
      <c r="I38">
        <v>71775.024971085208</v>
      </c>
      <c r="J38"/>
      <c r="K38"/>
    </row>
    <row r="39" spans="1:11" x14ac:dyDescent="0.25">
      <c r="A39">
        <v>10</v>
      </c>
      <c r="B39">
        <v>72490.232228296183</v>
      </c>
      <c r="C39">
        <v>4054.7677717038168</v>
      </c>
      <c r="D39"/>
      <c r="E39"/>
      <c r="F39" s="6" t="s">
        <v>13</v>
      </c>
      <c r="G39" s="2">
        <v>76545</v>
      </c>
      <c r="H39">
        <v>70233.648168880769</v>
      </c>
      <c r="I39">
        <v>72490.232228296183</v>
      </c>
      <c r="J39"/>
      <c r="K39"/>
    </row>
    <row r="40" spans="1:11" x14ac:dyDescent="0.25">
      <c r="A40">
        <v>11</v>
      </c>
      <c r="B40">
        <v>76192.750172502623</v>
      </c>
      <c r="C40">
        <v>-1807.7501725026232</v>
      </c>
      <c r="D40"/>
      <c r="E40"/>
      <c r="F40" s="6" t="s">
        <v>14</v>
      </c>
      <c r="G40" s="2">
        <v>74385</v>
      </c>
      <c r="H40">
        <v>74786.959671668432</v>
      </c>
      <c r="I40">
        <v>76192.750172502623</v>
      </c>
      <c r="J40"/>
      <c r="K40"/>
    </row>
    <row r="41" spans="1:11" x14ac:dyDescent="0.25">
      <c r="A41">
        <v>12</v>
      </c>
      <c r="B41">
        <v>74014.550609438855</v>
      </c>
      <c r="C41">
        <v>4149.4493905611453</v>
      </c>
      <c r="D41"/>
      <c r="E41"/>
      <c r="F41" s="6" t="s">
        <v>15</v>
      </c>
      <c r="G41" s="2">
        <v>78164</v>
      </c>
      <c r="H41">
        <v>70236.680993313843</v>
      </c>
      <c r="I41">
        <v>74014.550609438855</v>
      </c>
      <c r="J41"/>
      <c r="K41"/>
    </row>
    <row r="42" spans="1:11" x14ac:dyDescent="0.25">
      <c r="A42">
        <v>13</v>
      </c>
      <c r="B42">
        <v>78577.303983495454</v>
      </c>
      <c r="C42">
        <v>-3928.3039834954543</v>
      </c>
      <c r="D42"/>
      <c r="E42"/>
      <c r="F42" s="6" t="s">
        <v>16</v>
      </c>
      <c r="G42" s="2">
        <v>74649</v>
      </c>
      <c r="H42">
        <v>82580.042215466485</v>
      </c>
      <c r="I42">
        <v>78577.303983495454</v>
      </c>
      <c r="J42"/>
      <c r="K42"/>
    </row>
    <row r="43" spans="1:11" x14ac:dyDescent="0.25">
      <c r="A43">
        <v>14</v>
      </c>
      <c r="B43">
        <v>78036.667290227517</v>
      </c>
      <c r="C43">
        <v>-343.66729022751679</v>
      </c>
      <c r="D43"/>
      <c r="E43"/>
      <c r="F43" s="6" t="s">
        <v>17</v>
      </c>
      <c r="G43" s="2">
        <v>77693</v>
      </c>
      <c r="H43">
        <v>80803.181647974983</v>
      </c>
      <c r="I43">
        <v>78036.667290227517</v>
      </c>
      <c r="J43"/>
      <c r="K43"/>
    </row>
    <row r="44" spans="1:11" x14ac:dyDescent="0.25">
      <c r="A44">
        <v>15</v>
      </c>
      <c r="B44">
        <v>82019.721342005243</v>
      </c>
      <c r="C44">
        <v>-7923.7213420052431</v>
      </c>
      <c r="D44"/>
      <c r="E44"/>
      <c r="F44" s="6" t="s">
        <v>18</v>
      </c>
      <c r="G44" s="2">
        <v>74096</v>
      </c>
      <c r="H44">
        <v>80174.005786506852</v>
      </c>
      <c r="I44">
        <v>82019.721342005243</v>
      </c>
      <c r="J44"/>
      <c r="K44"/>
    </row>
    <row r="45" spans="1:11" x14ac:dyDescent="0.25">
      <c r="A45">
        <v>16</v>
      </c>
      <c r="B45">
        <v>78874.432810816506</v>
      </c>
      <c r="C45">
        <v>-2623.4328108165064</v>
      </c>
      <c r="D45"/>
      <c r="E45"/>
      <c r="F45" s="6" t="s">
        <v>19</v>
      </c>
      <c r="G45" s="2">
        <v>76251</v>
      </c>
      <c r="H45">
        <v>77662.476052187951</v>
      </c>
      <c r="I45">
        <v>78874.432810816506</v>
      </c>
      <c r="J45"/>
      <c r="K45"/>
    </row>
    <row r="46" spans="1:11" x14ac:dyDescent="0.25">
      <c r="A46">
        <v>17</v>
      </c>
      <c r="B46">
        <v>77489.564564714048</v>
      </c>
      <c r="C46">
        <v>-767.56456471404817</v>
      </c>
      <c r="D46"/>
      <c r="E46"/>
      <c r="F46" s="6" t="s">
        <v>20</v>
      </c>
      <c r="G46" s="2">
        <v>76722</v>
      </c>
      <c r="H46">
        <v>82428.216546772703</v>
      </c>
      <c r="I46">
        <v>77489.564564714048</v>
      </c>
      <c r="J46"/>
      <c r="K46"/>
    </row>
    <row r="47" spans="1:11" x14ac:dyDescent="0.25">
      <c r="A47">
        <v>18</v>
      </c>
      <c r="B47">
        <v>82787.308534289143</v>
      </c>
      <c r="C47">
        <v>-4900.3085342891427</v>
      </c>
      <c r="D47"/>
      <c r="E47"/>
      <c r="F47" s="6" t="s">
        <v>21</v>
      </c>
      <c r="G47" s="2">
        <v>77887</v>
      </c>
      <c r="H47">
        <v>81541.382597607662</v>
      </c>
      <c r="I47">
        <v>82787.308534289143</v>
      </c>
      <c r="J47"/>
      <c r="K47"/>
    </row>
    <row r="48" spans="1:11" x14ac:dyDescent="0.25">
      <c r="A48">
        <v>19</v>
      </c>
      <c r="B48">
        <v>84886.276061917917</v>
      </c>
      <c r="C48">
        <v>-7351.2760619179171</v>
      </c>
      <c r="D48"/>
      <c r="E48"/>
      <c r="F48" s="6" t="s">
        <v>22</v>
      </c>
      <c r="G48" s="2">
        <v>77535</v>
      </c>
      <c r="H48">
        <v>89918.742097930037</v>
      </c>
      <c r="I48">
        <v>84886.276061917917</v>
      </c>
      <c r="J48"/>
      <c r="K48"/>
    </row>
    <row r="49" spans="1:11" x14ac:dyDescent="0.25">
      <c r="A49">
        <v>20</v>
      </c>
      <c r="B49">
        <v>90200.987681492785</v>
      </c>
      <c r="C49">
        <v>-8446.9876814927848</v>
      </c>
      <c r="D49"/>
      <c r="E49"/>
      <c r="F49" s="6" t="s">
        <v>23</v>
      </c>
      <c r="G49" s="2">
        <v>81754</v>
      </c>
      <c r="H49">
        <v>89897.82660931295</v>
      </c>
      <c r="I49">
        <v>90200.987681492785</v>
      </c>
      <c r="J49"/>
      <c r="K49"/>
    </row>
    <row r="50" spans="1:11" x14ac:dyDescent="0.25">
      <c r="A50">
        <v>21</v>
      </c>
      <c r="B50">
        <v>88582.808723461392</v>
      </c>
      <c r="C50">
        <v>-3093.8087234613922</v>
      </c>
      <c r="D50"/>
      <c r="E50"/>
      <c r="F50" s="6" t="s">
        <v>24</v>
      </c>
      <c r="G50" s="2">
        <v>85489</v>
      </c>
      <c r="H50">
        <v>89502.22808195214</v>
      </c>
      <c r="I50">
        <v>88582.808723461392</v>
      </c>
      <c r="J50"/>
      <c r="K50"/>
    </row>
    <row r="51" spans="1:11" x14ac:dyDescent="0.25">
      <c r="A51">
        <v>22</v>
      </c>
      <c r="B51">
        <v>93178.841519698501</v>
      </c>
      <c r="C51">
        <v>-2154.8415196985006</v>
      </c>
      <c r="D51"/>
      <c r="E51"/>
      <c r="F51" s="6" t="s">
        <v>25</v>
      </c>
      <c r="G51" s="2">
        <v>91024</v>
      </c>
      <c r="H51">
        <v>94663.929191103307</v>
      </c>
      <c r="I51">
        <v>93178.841519698501</v>
      </c>
      <c r="J51"/>
      <c r="K51"/>
    </row>
    <row r="52" spans="1:11" x14ac:dyDescent="0.25">
      <c r="A52">
        <v>23</v>
      </c>
      <c r="B52">
        <v>95531.846621746809</v>
      </c>
      <c r="C52">
        <v>-2902.8466217468085</v>
      </c>
      <c r="D52"/>
      <c r="E52"/>
      <c r="F52" s="6" t="s">
        <v>26</v>
      </c>
      <c r="G52" s="2">
        <v>92629</v>
      </c>
      <c r="H52">
        <v>91600.425730111732</v>
      </c>
      <c r="I52">
        <v>95531.846621746809</v>
      </c>
      <c r="J52"/>
      <c r="K52"/>
    </row>
    <row r="53" spans="1:11" x14ac:dyDescent="0.25">
      <c r="A53">
        <v>24</v>
      </c>
      <c r="B53">
        <v>96009.467347966376</v>
      </c>
      <c r="C53">
        <v>-2264.4673479663761</v>
      </c>
      <c r="D53"/>
      <c r="E53"/>
      <c r="F53" s="6" t="s">
        <v>27</v>
      </c>
      <c r="G53" s="2">
        <v>93745</v>
      </c>
      <c r="H53">
        <v>95599.641932128565</v>
      </c>
      <c r="I53">
        <v>96009.467347966376</v>
      </c>
      <c r="J53"/>
      <c r="K53"/>
    </row>
    <row r="54" spans="1:11" x14ac:dyDescent="0.25">
      <c r="A54">
        <v>25</v>
      </c>
      <c r="B54">
        <v>93407.654762322432</v>
      </c>
      <c r="C54">
        <v>3614.3452376775676</v>
      </c>
      <c r="D54"/>
      <c r="E54"/>
      <c r="F54" s="6" t="s">
        <v>28</v>
      </c>
      <c r="G54" s="2">
        <v>97022</v>
      </c>
      <c r="H54">
        <v>91167.450760273336</v>
      </c>
      <c r="I54">
        <v>93407.654762322432</v>
      </c>
      <c r="J54"/>
      <c r="K54"/>
    </row>
    <row r="55" spans="1:11" x14ac:dyDescent="0.25">
      <c r="A55">
        <v>26</v>
      </c>
      <c r="B55">
        <v>94590.537209978735</v>
      </c>
      <c r="C55">
        <v>5645.4627900212654</v>
      </c>
      <c r="D55"/>
      <c r="E55"/>
      <c r="F55" s="6" t="s">
        <v>29</v>
      </c>
      <c r="G55" s="2">
        <v>100236</v>
      </c>
      <c r="H55">
        <v>91416.586734224329</v>
      </c>
      <c r="I55">
        <v>94590.537209978735</v>
      </c>
      <c r="J55"/>
      <c r="K55"/>
    </row>
    <row r="56" spans="1:11" x14ac:dyDescent="0.25">
      <c r="A56">
        <v>27</v>
      </c>
      <c r="B56">
        <v>96630.020117787033</v>
      </c>
      <c r="C56">
        <v>3632.9798822129669</v>
      </c>
      <c r="D56"/>
      <c r="E56"/>
      <c r="F56" s="6" t="s">
        <v>30</v>
      </c>
      <c r="G56" s="2">
        <v>100263</v>
      </c>
      <c r="H56">
        <v>94479.832492035319</v>
      </c>
      <c r="I56">
        <v>96630.020117787033</v>
      </c>
      <c r="J56"/>
      <c r="K56"/>
    </row>
    <row r="57" spans="1:11" x14ac:dyDescent="0.25">
      <c r="A57">
        <v>28</v>
      </c>
      <c r="B57">
        <v>101501.65003279102</v>
      </c>
      <c r="C57">
        <v>9268.349967208982</v>
      </c>
      <c r="D57"/>
      <c r="E57"/>
      <c r="F57" s="6" t="s">
        <v>31</v>
      </c>
      <c r="G57" s="2">
        <v>110770</v>
      </c>
      <c r="H57">
        <v>97850.139087933509</v>
      </c>
      <c r="I57">
        <v>101501.65003279102</v>
      </c>
      <c r="J57"/>
      <c r="K57"/>
    </row>
    <row r="58" spans="1:11" x14ac:dyDescent="0.25">
      <c r="A58">
        <v>29</v>
      </c>
      <c r="B58">
        <v>100599.73005043123</v>
      </c>
      <c r="C58">
        <v>6387.2699495687702</v>
      </c>
      <c r="D58"/>
      <c r="E58"/>
      <c r="F58" s="6" t="s">
        <v>32</v>
      </c>
      <c r="G58" s="2">
        <v>106987</v>
      </c>
      <c r="H58">
        <v>99862.088241706224</v>
      </c>
      <c r="I58">
        <v>100599.73005043123</v>
      </c>
      <c r="J58"/>
      <c r="K58"/>
    </row>
    <row r="59" spans="1:11" x14ac:dyDescent="0.25">
      <c r="A59">
        <v>30</v>
      </c>
      <c r="B59">
        <v>103416.37511933623</v>
      </c>
      <c r="C59">
        <v>6792.6248806637741</v>
      </c>
      <c r="D59"/>
      <c r="E59"/>
      <c r="F59" s="6" t="s">
        <v>33</v>
      </c>
      <c r="G59" s="2">
        <v>110209</v>
      </c>
      <c r="H59">
        <v>103344.10335010236</v>
      </c>
      <c r="I59">
        <v>103416.37511933623</v>
      </c>
      <c r="J59"/>
      <c r="K59"/>
    </row>
    <row r="60" spans="1:11" x14ac:dyDescent="0.25">
      <c r="A60">
        <v>31</v>
      </c>
      <c r="B60">
        <v>101236.44562091559</v>
      </c>
      <c r="C60">
        <v>1862.5543790844094</v>
      </c>
      <c r="D60"/>
      <c r="E60"/>
      <c r="F60" s="6" t="s">
        <v>34</v>
      </c>
      <c r="G60" s="2">
        <v>103099</v>
      </c>
      <c r="H60">
        <v>94882.191501701032</v>
      </c>
      <c r="I60">
        <v>101236.44562091559</v>
      </c>
      <c r="J60"/>
      <c r="K60"/>
    </row>
    <row r="61" spans="1:11" x14ac:dyDescent="0.25">
      <c r="A61">
        <v>32</v>
      </c>
      <c r="B61">
        <v>103206.02121675741</v>
      </c>
      <c r="C61">
        <v>-1746.0212167574064</v>
      </c>
      <c r="D61"/>
      <c r="E61"/>
      <c r="F61" s="7" t="s">
        <v>35</v>
      </c>
      <c r="G61" s="2">
        <v>101460</v>
      </c>
      <c r="H61">
        <v>100784.5060972153</v>
      </c>
      <c r="I61">
        <v>103206.02121675741</v>
      </c>
      <c r="J61"/>
      <c r="K61"/>
    </row>
    <row r="62" spans="1:11" x14ac:dyDescent="0.25">
      <c r="A62">
        <v>33</v>
      </c>
      <c r="B62">
        <v>97625.109210552298</v>
      </c>
      <c r="C62">
        <v>1646.8907894477015</v>
      </c>
      <c r="D62"/>
      <c r="E62"/>
      <c r="F62" s="57" t="s">
        <v>36</v>
      </c>
      <c r="G62" s="2">
        <v>99272</v>
      </c>
      <c r="H62">
        <v>99142.355834316681</v>
      </c>
      <c r="I62">
        <v>97625.109210552298</v>
      </c>
      <c r="J62"/>
      <c r="K62"/>
    </row>
    <row r="63" spans="1:11" x14ac:dyDescent="0.25">
      <c r="A63">
        <v>34</v>
      </c>
      <c r="B63">
        <v>100045.95353914968</v>
      </c>
      <c r="C63">
        <v>8447.295950973974</v>
      </c>
      <c r="D63"/>
      <c r="E63"/>
      <c r="F63" s="57" t="s">
        <v>37</v>
      </c>
      <c r="G63" s="2">
        <v>108493.24949012365</v>
      </c>
      <c r="H63">
        <v>99361.17296428261</v>
      </c>
      <c r="I63">
        <v>100045.95353914968</v>
      </c>
      <c r="J63"/>
      <c r="K63"/>
    </row>
    <row r="64" spans="1:11" x14ac:dyDescent="0.25">
      <c r="A64">
        <v>35</v>
      </c>
      <c r="B64">
        <v>116097.2396516475</v>
      </c>
      <c r="C64">
        <v>1.4551915228366852E-11</v>
      </c>
      <c r="D64"/>
      <c r="E64"/>
      <c r="F64" s="58" t="s">
        <v>38</v>
      </c>
      <c r="G64" s="59">
        <v>116097.23965164751</v>
      </c>
      <c r="H64">
        <v>101625.21389492207</v>
      </c>
      <c r="I64">
        <v>116097.2396516475</v>
      </c>
      <c r="J64"/>
      <c r="K64"/>
    </row>
    <row r="65" spans="1:11" x14ac:dyDescent="0.25">
      <c r="A65">
        <v>36</v>
      </c>
      <c r="B65">
        <v>103672.33494472697</v>
      </c>
      <c r="C65">
        <v>-2041.3349447269575</v>
      </c>
      <c r="D65"/>
      <c r="E65"/>
      <c r="F65" s="57" t="s">
        <v>39</v>
      </c>
      <c r="G65" s="2">
        <v>101631.00000000001</v>
      </c>
      <c r="H65">
        <v>101225.81950753961</v>
      </c>
      <c r="I65">
        <v>103672.33494472697</v>
      </c>
      <c r="J65"/>
      <c r="K65"/>
    </row>
    <row r="66" spans="1:11" x14ac:dyDescent="0.25">
      <c r="A66">
        <v>37</v>
      </c>
      <c r="B66">
        <v>101807.3808861428</v>
      </c>
      <c r="C66">
        <v>-14092.380886142797</v>
      </c>
      <c r="D66"/>
      <c r="E66"/>
      <c r="F66" s="8" t="s">
        <v>40</v>
      </c>
      <c r="G66" s="2">
        <v>87715</v>
      </c>
      <c r="H66">
        <v>104198.0359566944</v>
      </c>
      <c r="I66">
        <v>101807.3808861428</v>
      </c>
      <c r="J66"/>
      <c r="K66"/>
    </row>
    <row r="67" spans="1:11" x14ac:dyDescent="0.25">
      <c r="A67">
        <v>38</v>
      </c>
      <c r="B67">
        <v>77041.999999999971</v>
      </c>
      <c r="C67">
        <v>2.9103830456733704E-11</v>
      </c>
      <c r="D67"/>
      <c r="E67"/>
      <c r="F67" s="60" t="s">
        <v>41</v>
      </c>
      <c r="G67" s="59">
        <v>77042</v>
      </c>
      <c r="H67">
        <v>101654.15588817939</v>
      </c>
      <c r="I67">
        <v>77041.999999999971</v>
      </c>
      <c r="J67"/>
      <c r="K67"/>
    </row>
    <row r="68" spans="1:11" ht="15.75" thickBot="1" x14ac:dyDescent="0.3">
      <c r="A68" s="10">
        <v>39</v>
      </c>
      <c r="B68" s="10">
        <v>108857.31103332828</v>
      </c>
      <c r="C68" s="10">
        <v>-813.31103332828206</v>
      </c>
      <c r="D68"/>
      <c r="E68"/>
      <c r="F68" s="9" t="s">
        <v>42</v>
      </c>
      <c r="G68" s="2">
        <v>108044</v>
      </c>
      <c r="H68" s="10">
        <v>104880.22850252168</v>
      </c>
      <c r="I68" s="10">
        <v>108857.31103332828</v>
      </c>
      <c r="J68"/>
      <c r="K68"/>
    </row>
  </sheetData>
  <conditionalFormatting sqref="E17:E23">
    <cfRule type="cellIs" dxfId="3" priority="1" operator="greaterThan">
      <formula>0.05</formula>
    </cfRule>
  </conditionalFormatting>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1:K76"/>
  <sheetViews>
    <sheetView topLeftCell="A47" workbookViewId="0">
      <selection activeCell="B74" sqref="B74"/>
    </sheetView>
  </sheetViews>
  <sheetFormatPr baseColWidth="10" defaultRowHeight="15" x14ac:dyDescent="0.25"/>
  <cols>
    <col min="1" max="2" width="11.42578125" style="45"/>
    <col min="3" max="3" width="21.42578125" style="45" customWidth="1"/>
    <col min="4" max="16384" width="11.42578125" style="45"/>
  </cols>
  <sheetData>
    <row r="21" spans="1:9" x14ac:dyDescent="0.25">
      <c r="A21" t="s">
        <v>45</v>
      </c>
      <c r="B21"/>
      <c r="C21"/>
      <c r="D21"/>
      <c r="E21"/>
      <c r="F21"/>
      <c r="G21"/>
      <c r="H21"/>
      <c r="I21"/>
    </row>
    <row r="22" spans="1:9" ht="15.75" thickBot="1" x14ac:dyDescent="0.3">
      <c r="A22" t="s">
        <v>82</v>
      </c>
      <c r="B22"/>
      <c r="C22"/>
      <c r="D22"/>
      <c r="E22"/>
      <c r="F22"/>
      <c r="G22"/>
      <c r="H22"/>
      <c r="I22"/>
    </row>
    <row r="23" spans="1:9" x14ac:dyDescent="0.25">
      <c r="A23" s="12" t="s">
        <v>46</v>
      </c>
      <c r="B23" s="12"/>
      <c r="C23"/>
      <c r="D23"/>
      <c r="E23"/>
      <c r="F23"/>
      <c r="G23"/>
      <c r="H23"/>
      <c r="I23"/>
    </row>
    <row r="24" spans="1:9" x14ac:dyDescent="0.25">
      <c r="A24" t="s">
        <v>47</v>
      </c>
      <c r="B24">
        <v>0.38151591137997809</v>
      </c>
      <c r="C24"/>
      <c r="D24"/>
      <c r="E24"/>
      <c r="F24"/>
      <c r="G24"/>
      <c r="H24"/>
      <c r="I24"/>
    </row>
    <row r="25" spans="1:9" x14ac:dyDescent="0.25">
      <c r="A25" t="s">
        <v>48</v>
      </c>
      <c r="B25">
        <v>0.14555439063609529</v>
      </c>
      <c r="C25"/>
      <c r="D25"/>
      <c r="E25"/>
      <c r="F25"/>
      <c r="G25"/>
      <c r="H25"/>
      <c r="I25"/>
    </row>
    <row r="26" spans="1:9" x14ac:dyDescent="0.25">
      <c r="A26" t="s">
        <v>48</v>
      </c>
      <c r="B26">
        <v>-0.24880512137801455</v>
      </c>
      <c r="C26"/>
      <c r="D26"/>
      <c r="E26"/>
      <c r="F26"/>
      <c r="G26"/>
      <c r="H26"/>
      <c r="I26"/>
    </row>
    <row r="27" spans="1:9" x14ac:dyDescent="0.25">
      <c r="A27" t="s">
        <v>49</v>
      </c>
      <c r="B27">
        <v>3898.1881071724747</v>
      </c>
      <c r="C27"/>
      <c r="D27"/>
      <c r="E27"/>
      <c r="F27"/>
      <c r="G27"/>
      <c r="H27"/>
      <c r="I27"/>
    </row>
    <row r="28" spans="1:9" ht="15.75" thickBot="1" x14ac:dyDescent="0.3">
      <c r="A28" s="10" t="s">
        <v>50</v>
      </c>
      <c r="B28" s="10">
        <v>20</v>
      </c>
      <c r="C28"/>
      <c r="D28"/>
      <c r="E28"/>
      <c r="F28"/>
      <c r="G28"/>
      <c r="H28"/>
      <c r="I28"/>
    </row>
    <row r="29" spans="1:9" x14ac:dyDescent="0.25">
      <c r="A29"/>
      <c r="B29"/>
      <c r="C29"/>
      <c r="D29"/>
      <c r="E29"/>
      <c r="F29"/>
      <c r="G29"/>
      <c r="H29"/>
      <c r="I29"/>
    </row>
    <row r="30" spans="1:9" ht="15.75" thickBot="1" x14ac:dyDescent="0.3">
      <c r="A30" t="s">
        <v>51</v>
      </c>
      <c r="B30"/>
      <c r="C30"/>
      <c r="D30"/>
      <c r="E30"/>
      <c r="F30"/>
      <c r="G30"/>
      <c r="H30"/>
      <c r="I30"/>
    </row>
    <row r="31" spans="1:9" x14ac:dyDescent="0.25">
      <c r="A31" s="11"/>
      <c r="B31" s="11" t="s">
        <v>56</v>
      </c>
      <c r="C31" s="11" t="s">
        <v>57</v>
      </c>
      <c r="D31" s="11" t="s">
        <v>58</v>
      </c>
      <c r="E31" s="11" t="s">
        <v>59</v>
      </c>
      <c r="F31" s="11" t="s">
        <v>60</v>
      </c>
      <c r="G31"/>
      <c r="H31"/>
      <c r="I31"/>
    </row>
    <row r="32" spans="1:9" x14ac:dyDescent="0.25">
      <c r="A32" t="s">
        <v>52</v>
      </c>
      <c r="B32">
        <v>6</v>
      </c>
      <c r="C32">
        <v>33651918.204288036</v>
      </c>
      <c r="D32">
        <v>5608653.0340480059</v>
      </c>
      <c r="E32">
        <v>0.36909060438965008</v>
      </c>
      <c r="F32">
        <v>0.88578332253065362</v>
      </c>
      <c r="G32"/>
      <c r="H32"/>
      <c r="I32"/>
    </row>
    <row r="33" spans="1:9" x14ac:dyDescent="0.25">
      <c r="A33" t="s">
        <v>53</v>
      </c>
      <c r="B33">
        <v>13</v>
      </c>
      <c r="C33">
        <v>197546316.74571195</v>
      </c>
      <c r="D33">
        <v>15195870.51890092</v>
      </c>
      <c r="E33"/>
      <c r="F33"/>
      <c r="G33"/>
      <c r="H33"/>
      <c r="I33"/>
    </row>
    <row r="34" spans="1:9" ht="15.75" thickBot="1" x14ac:dyDescent="0.3">
      <c r="A34" s="10" t="s">
        <v>54</v>
      </c>
      <c r="B34" s="10">
        <v>19</v>
      </c>
      <c r="C34" s="10">
        <v>231198234.94999999</v>
      </c>
      <c r="D34" s="10"/>
      <c r="E34" s="10"/>
      <c r="F34" s="10"/>
      <c r="G34"/>
      <c r="H34"/>
      <c r="I34"/>
    </row>
    <row r="35" spans="1:9" ht="15.75" thickBot="1" x14ac:dyDescent="0.3">
      <c r="A35"/>
      <c r="B35"/>
      <c r="C35"/>
      <c r="D35"/>
      <c r="E35"/>
      <c r="F35"/>
      <c r="G35"/>
      <c r="H35"/>
      <c r="I35"/>
    </row>
    <row r="36" spans="1:9" x14ac:dyDescent="0.25">
      <c r="A36" s="11"/>
      <c r="B36" s="11" t="s">
        <v>61</v>
      </c>
      <c r="C36" s="11" t="s">
        <v>49</v>
      </c>
      <c r="D36" s="11" t="s">
        <v>62</v>
      </c>
      <c r="E36" s="11" t="s">
        <v>63</v>
      </c>
      <c r="F36" s="11" t="s">
        <v>64</v>
      </c>
      <c r="G36" s="11" t="s">
        <v>65</v>
      </c>
      <c r="H36" s="11" t="s">
        <v>66</v>
      </c>
      <c r="I36" s="11" t="s">
        <v>67</v>
      </c>
    </row>
    <row r="37" spans="1:9" x14ac:dyDescent="0.25">
      <c r="A37" t="s">
        <v>55</v>
      </c>
      <c r="B37">
        <v>90388.664633148466</v>
      </c>
      <c r="C37">
        <v>30111.807412572543</v>
      </c>
      <c r="D37">
        <v>3.0017681567466656</v>
      </c>
      <c r="E37">
        <v>1.0204141771358805E-2</v>
      </c>
      <c r="F37">
        <v>25336.059709582762</v>
      </c>
      <c r="G37">
        <v>155441.26955671416</v>
      </c>
      <c r="H37">
        <v>25336.059709582762</v>
      </c>
      <c r="I37">
        <v>155441.26955671416</v>
      </c>
    </row>
    <row r="38" spans="1:9" x14ac:dyDescent="0.25">
      <c r="A38" t="s">
        <v>1</v>
      </c>
      <c r="B38">
        <v>-8.6677709459933396</v>
      </c>
      <c r="C38">
        <v>24.309800178889752</v>
      </c>
      <c r="D38">
        <v>-0.3565545945342774</v>
      </c>
      <c r="E38">
        <v>0.72714570315064975</v>
      </c>
      <c r="F38">
        <v>-61.185901297340351</v>
      </c>
      <c r="G38">
        <v>43.850359405353672</v>
      </c>
      <c r="H38">
        <v>-61.185901297340351</v>
      </c>
      <c r="I38">
        <v>43.850359405353672</v>
      </c>
    </row>
    <row r="39" spans="1:9" x14ac:dyDescent="0.25">
      <c r="A39" t="s">
        <v>2</v>
      </c>
      <c r="B39">
        <v>880.75124791432552</v>
      </c>
      <c r="C39">
        <v>244350.65297242548</v>
      </c>
      <c r="D39">
        <v>3.6044562893544495E-3</v>
      </c>
      <c r="E39">
        <v>0.99717879156207878</v>
      </c>
      <c r="F39">
        <v>-527006.74061993067</v>
      </c>
      <c r="G39">
        <v>528768.24311575922</v>
      </c>
      <c r="H39">
        <v>-527006.74061993067</v>
      </c>
      <c r="I39">
        <v>528768.24311575922</v>
      </c>
    </row>
    <row r="40" spans="1:9" x14ac:dyDescent="0.25">
      <c r="A40" t="s">
        <v>3</v>
      </c>
      <c r="B40">
        <v>-1030.5969699215345</v>
      </c>
      <c r="C40">
        <v>1244.765255147084</v>
      </c>
      <c r="D40">
        <v>-0.82794483992867962</v>
      </c>
      <c r="E40">
        <v>0.4226413122398418</v>
      </c>
      <c r="F40">
        <v>-3719.7488117952053</v>
      </c>
      <c r="G40">
        <v>1658.5548719521364</v>
      </c>
      <c r="H40">
        <v>-3719.7488117952053</v>
      </c>
      <c r="I40">
        <v>1658.5548719521364</v>
      </c>
    </row>
    <row r="41" spans="1:9" x14ac:dyDescent="0.25">
      <c r="A41" t="s">
        <v>73</v>
      </c>
      <c r="B41">
        <v>-4462.7651589645548</v>
      </c>
      <c r="C41">
        <v>8844.9524151900368</v>
      </c>
      <c r="D41">
        <v>-0.5045550218337348</v>
      </c>
      <c r="E41">
        <v>0.62231492644669562</v>
      </c>
      <c r="F41">
        <v>-23571.123124645987</v>
      </c>
      <c r="G41">
        <v>14645.592806716879</v>
      </c>
      <c r="H41">
        <v>-23571.123124645987</v>
      </c>
      <c r="I41">
        <v>14645.592806716879</v>
      </c>
    </row>
    <row r="42" spans="1:9" x14ac:dyDescent="0.25">
      <c r="A42" t="s">
        <v>76</v>
      </c>
      <c r="B42">
        <v>0</v>
      </c>
      <c r="C42">
        <v>0</v>
      </c>
      <c r="D42">
        <v>65535</v>
      </c>
      <c r="E42" t="e">
        <v>#NUM!</v>
      </c>
      <c r="F42">
        <v>0</v>
      </c>
      <c r="G42">
        <v>0</v>
      </c>
      <c r="H42">
        <v>0</v>
      </c>
      <c r="I42">
        <v>0</v>
      </c>
    </row>
    <row r="43" spans="1:9" ht="15.75" thickBot="1" x14ac:dyDescent="0.3">
      <c r="A43" s="10" t="s">
        <v>77</v>
      </c>
      <c r="B43" s="10">
        <v>0</v>
      </c>
      <c r="C43" s="10">
        <v>0</v>
      </c>
      <c r="D43" s="10">
        <v>65535</v>
      </c>
      <c r="E43" s="10" t="e">
        <v>#NUM!</v>
      </c>
      <c r="F43" s="10">
        <v>0</v>
      </c>
      <c r="G43" s="10">
        <v>0</v>
      </c>
      <c r="H43" s="10">
        <v>0</v>
      </c>
      <c r="I43" s="10">
        <v>0</v>
      </c>
    </row>
    <row r="44" spans="1:9" x14ac:dyDescent="0.25">
      <c r="A44"/>
      <c r="B44"/>
      <c r="C44"/>
      <c r="D44"/>
      <c r="E44"/>
      <c r="F44"/>
      <c r="G44"/>
      <c r="H44"/>
      <c r="I44"/>
    </row>
    <row r="45" spans="1:9" x14ac:dyDescent="0.25">
      <c r="A45"/>
      <c r="B45"/>
      <c r="C45"/>
      <c r="D45"/>
      <c r="E45"/>
      <c r="F45"/>
      <c r="G45"/>
      <c r="H45"/>
      <c r="I45"/>
    </row>
    <row r="46" spans="1:9" x14ac:dyDescent="0.25">
      <c r="A46" t="s">
        <v>83</v>
      </c>
      <c r="B46"/>
      <c r="C46"/>
      <c r="D46"/>
      <c r="E46"/>
      <c r="F46"/>
      <c r="G46"/>
      <c r="H46"/>
      <c r="I46"/>
    </row>
    <row r="47" spans="1:9" x14ac:dyDescent="0.25">
      <c r="A47" t="s">
        <v>45</v>
      </c>
      <c r="B47"/>
      <c r="C47"/>
      <c r="D47"/>
      <c r="E47"/>
      <c r="F47"/>
      <c r="G47"/>
      <c r="H47"/>
      <c r="I47"/>
    </row>
    <row r="48" spans="1:9" ht="15.75" thickBot="1" x14ac:dyDescent="0.3">
      <c r="A48"/>
      <c r="B48"/>
      <c r="C48"/>
      <c r="D48"/>
      <c r="E48"/>
      <c r="F48"/>
      <c r="G48"/>
      <c r="H48"/>
      <c r="I48"/>
    </row>
    <row r="49" spans="1:9" x14ac:dyDescent="0.25">
      <c r="A49" s="12" t="s">
        <v>46</v>
      </c>
      <c r="B49" s="12"/>
      <c r="C49"/>
      <c r="D49"/>
      <c r="E49"/>
      <c r="F49"/>
      <c r="G49"/>
      <c r="H49"/>
      <c r="I49"/>
    </row>
    <row r="50" spans="1:9" x14ac:dyDescent="0.25">
      <c r="A50" t="s">
        <v>47</v>
      </c>
      <c r="B50">
        <v>0.88890656960709569</v>
      </c>
      <c r="C50"/>
      <c r="D50"/>
      <c r="E50"/>
      <c r="F50"/>
      <c r="G50"/>
      <c r="H50"/>
      <c r="I50"/>
    </row>
    <row r="51" spans="1:9" x14ac:dyDescent="0.25">
      <c r="A51" t="s">
        <v>48</v>
      </c>
      <c r="B51">
        <v>0.79015488949065449</v>
      </c>
      <c r="C51"/>
      <c r="D51"/>
      <c r="E51"/>
      <c r="F51"/>
      <c r="G51"/>
      <c r="H51"/>
      <c r="I51"/>
    </row>
    <row r="52" spans="1:9" x14ac:dyDescent="0.25">
      <c r="A52" t="s">
        <v>48</v>
      </c>
      <c r="B52">
        <v>0.68523233423598173</v>
      </c>
      <c r="C52"/>
      <c r="D52"/>
      <c r="E52"/>
      <c r="F52"/>
      <c r="G52"/>
      <c r="H52"/>
      <c r="I52"/>
    </row>
    <row r="53" spans="1:9" x14ac:dyDescent="0.25">
      <c r="A53" t="s">
        <v>49</v>
      </c>
      <c r="B53">
        <v>5527.9143424672839</v>
      </c>
      <c r="C53"/>
      <c r="D53"/>
      <c r="E53"/>
      <c r="F53"/>
      <c r="G53"/>
      <c r="H53"/>
      <c r="I53"/>
    </row>
    <row r="54" spans="1:9" ht="15.75" thickBot="1" x14ac:dyDescent="0.3">
      <c r="A54" s="10" t="s">
        <v>50</v>
      </c>
      <c r="B54" s="10">
        <v>19</v>
      </c>
      <c r="C54"/>
      <c r="D54"/>
      <c r="E54"/>
      <c r="F54"/>
      <c r="G54"/>
      <c r="H54"/>
      <c r="I54"/>
    </row>
    <row r="55" spans="1:9" x14ac:dyDescent="0.25">
      <c r="A55"/>
      <c r="B55"/>
      <c r="C55"/>
      <c r="D55"/>
      <c r="E55"/>
      <c r="F55"/>
      <c r="G55"/>
      <c r="H55"/>
      <c r="I55"/>
    </row>
    <row r="56" spans="1:9" ht="15.75" thickBot="1" x14ac:dyDescent="0.3">
      <c r="A56" t="s">
        <v>51</v>
      </c>
      <c r="B56"/>
      <c r="C56"/>
      <c r="D56"/>
      <c r="E56"/>
      <c r="F56"/>
      <c r="G56"/>
      <c r="H56"/>
      <c r="I56"/>
    </row>
    <row r="57" spans="1:9" x14ac:dyDescent="0.25">
      <c r="A57" s="11"/>
      <c r="B57" s="11" t="s">
        <v>56</v>
      </c>
      <c r="C57" s="11" t="s">
        <v>57</v>
      </c>
      <c r="D57" s="11" t="s">
        <v>58</v>
      </c>
      <c r="E57" s="11" t="s">
        <v>59</v>
      </c>
      <c r="F57" s="11" t="s">
        <v>60</v>
      </c>
      <c r="G57"/>
      <c r="H57"/>
      <c r="I57"/>
    </row>
    <row r="58" spans="1:9" x14ac:dyDescent="0.25">
      <c r="A58" t="s">
        <v>52</v>
      </c>
      <c r="B58">
        <v>6</v>
      </c>
      <c r="C58">
        <v>1380756934.9533639</v>
      </c>
      <c r="D58">
        <v>230126155.82556066</v>
      </c>
      <c r="E58">
        <v>7.5308391753589587</v>
      </c>
      <c r="F58">
        <v>1.6097352428898397E-3</v>
      </c>
      <c r="G58"/>
      <c r="H58"/>
      <c r="I58"/>
    </row>
    <row r="59" spans="1:9" x14ac:dyDescent="0.25">
      <c r="A59" t="s">
        <v>53</v>
      </c>
      <c r="B59">
        <v>12</v>
      </c>
      <c r="C59">
        <v>366694043.73186606</v>
      </c>
      <c r="D59">
        <v>30557836.977655504</v>
      </c>
      <c r="E59"/>
      <c r="F59"/>
      <c r="G59"/>
      <c r="H59"/>
      <c r="I59"/>
    </row>
    <row r="60" spans="1:9" ht="15.75" thickBot="1" x14ac:dyDescent="0.3">
      <c r="A60" s="10" t="s">
        <v>54</v>
      </c>
      <c r="B60" s="10">
        <v>18</v>
      </c>
      <c r="C60" s="10">
        <v>1747450978.68523</v>
      </c>
      <c r="D60" s="10"/>
      <c r="E60" s="10"/>
      <c r="F60" s="10"/>
      <c r="G60"/>
      <c r="H60"/>
      <c r="I60"/>
    </row>
    <row r="61" spans="1:9" ht="15.75" thickBot="1" x14ac:dyDescent="0.3">
      <c r="A61"/>
      <c r="B61"/>
      <c r="C61"/>
      <c r="D61"/>
      <c r="E61"/>
      <c r="F61"/>
      <c r="G61"/>
      <c r="H61"/>
      <c r="I61"/>
    </row>
    <row r="62" spans="1:9" x14ac:dyDescent="0.25">
      <c r="A62" s="11"/>
      <c r="B62" s="11" t="s">
        <v>61</v>
      </c>
      <c r="C62" s="11" t="s">
        <v>49</v>
      </c>
      <c r="D62" s="11" t="s">
        <v>62</v>
      </c>
      <c r="E62" s="11" t="s">
        <v>63</v>
      </c>
      <c r="F62" s="11" t="s">
        <v>64</v>
      </c>
      <c r="G62" s="11" t="s">
        <v>65</v>
      </c>
      <c r="H62" s="11" t="s">
        <v>66</v>
      </c>
      <c r="I62" s="11" t="s">
        <v>67</v>
      </c>
    </row>
    <row r="63" spans="1:9" x14ac:dyDescent="0.25">
      <c r="A63" t="s">
        <v>55</v>
      </c>
      <c r="B63">
        <v>36773.376755864032</v>
      </c>
      <c r="C63">
        <v>54107.578011786652</v>
      </c>
      <c r="D63">
        <v>0.67963450051032437</v>
      </c>
      <c r="E63">
        <v>0.50963411236897915</v>
      </c>
      <c r="F63">
        <v>-81116.908398437168</v>
      </c>
      <c r="G63">
        <v>154663.66191016522</v>
      </c>
      <c r="H63">
        <v>-81116.908398437168</v>
      </c>
      <c r="I63">
        <v>154663.66191016522</v>
      </c>
    </row>
    <row r="64" spans="1:9" x14ac:dyDescent="0.25">
      <c r="A64" t="s">
        <v>95</v>
      </c>
      <c r="B64">
        <v>54.462642403556387</v>
      </c>
      <c r="C64">
        <v>49.446064216018797</v>
      </c>
      <c r="D64">
        <v>1.1014555610659178</v>
      </c>
      <c r="E64">
        <v>0.29230104223230502</v>
      </c>
      <c r="F64">
        <v>-53.271076686855011</v>
      </c>
      <c r="G64">
        <v>162.1963614939678</v>
      </c>
      <c r="H64">
        <v>-53.271076686855011</v>
      </c>
      <c r="I64">
        <v>162.1963614939678</v>
      </c>
    </row>
    <row r="65" spans="1:11" x14ac:dyDescent="0.25">
      <c r="A65" t="s">
        <v>96</v>
      </c>
      <c r="B65">
        <v>634213.28646480781</v>
      </c>
      <c r="C65">
        <v>501765.38300453068</v>
      </c>
      <c r="D65">
        <v>1.2639638124638846</v>
      </c>
      <c r="E65">
        <v>0.23024430341630608</v>
      </c>
      <c r="F65">
        <v>-459039.56750835432</v>
      </c>
      <c r="G65">
        <v>1727466.1404379699</v>
      </c>
      <c r="H65">
        <v>-459039.56750835432</v>
      </c>
      <c r="I65">
        <v>1727466.1404379699</v>
      </c>
    </row>
    <row r="66" spans="1:11" x14ac:dyDescent="0.25">
      <c r="A66" t="s">
        <v>97</v>
      </c>
      <c r="B66">
        <v>-7580.9802701688859</v>
      </c>
      <c r="C66">
        <v>4954.2608516373439</v>
      </c>
      <c r="D66">
        <v>-1.5301940081865961</v>
      </c>
      <c r="E66">
        <v>0.15189399791000582</v>
      </c>
      <c r="F66">
        <v>-18375.387375234423</v>
      </c>
      <c r="G66">
        <v>3213.4268348966489</v>
      </c>
      <c r="H66">
        <v>-18375.387375234423</v>
      </c>
      <c r="I66">
        <v>3213.4268348966489</v>
      </c>
    </row>
    <row r="67" spans="1:11" x14ac:dyDescent="0.25">
      <c r="A67" t="s">
        <v>98</v>
      </c>
      <c r="B67">
        <v>73954.951758697687</v>
      </c>
      <c r="C67">
        <v>25876.526893708233</v>
      </c>
      <c r="D67">
        <v>2.8579937354993152</v>
      </c>
      <c r="E67">
        <v>1.4407395019930979E-2</v>
      </c>
      <c r="F67">
        <v>17574.842975457119</v>
      </c>
      <c r="G67">
        <v>130335.06054193826</v>
      </c>
      <c r="H67">
        <v>17574.842975457119</v>
      </c>
      <c r="I67">
        <v>130335.06054193826</v>
      </c>
    </row>
    <row r="68" spans="1:11" x14ac:dyDescent="0.25">
      <c r="A68" t="s">
        <v>99</v>
      </c>
      <c r="B68">
        <v>15804.238022653142</v>
      </c>
      <c r="C68">
        <v>6557.559327809573</v>
      </c>
      <c r="D68">
        <v>2.4100793042969304</v>
      </c>
      <c r="E68">
        <v>3.2908002230417045E-2</v>
      </c>
      <c r="F68">
        <v>1516.5436279176374</v>
      </c>
      <c r="G68">
        <v>30091.932417388649</v>
      </c>
      <c r="H68">
        <v>1516.5436279176374</v>
      </c>
      <c r="I68">
        <v>30091.932417388649</v>
      </c>
    </row>
    <row r="69" spans="1:11" ht="15.75" thickBot="1" x14ac:dyDescent="0.3">
      <c r="A69" s="10" t="s">
        <v>100</v>
      </c>
      <c r="B69" s="10">
        <v>-28212.33823977218</v>
      </c>
      <c r="C69" s="10">
        <v>7306.9981933651188</v>
      </c>
      <c r="D69" s="10">
        <v>-3.8610024928416533</v>
      </c>
      <c r="E69" s="10">
        <v>2.2645172113964613E-3</v>
      </c>
      <c r="F69" s="10">
        <v>-44132.919649831361</v>
      </c>
      <c r="G69" s="10">
        <v>-12291.756829712998</v>
      </c>
      <c r="H69" s="10">
        <v>-44132.919649831361</v>
      </c>
      <c r="I69" s="10">
        <v>-12291.756829712998</v>
      </c>
    </row>
    <row r="70" spans="1:11" x14ac:dyDescent="0.25">
      <c r="A70"/>
      <c r="B70"/>
      <c r="C70"/>
      <c r="D70"/>
      <c r="E70"/>
      <c r="F70"/>
      <c r="G70"/>
      <c r="H70"/>
      <c r="I70"/>
    </row>
    <row r="71" spans="1:11" x14ac:dyDescent="0.25">
      <c r="A71"/>
      <c r="B71"/>
      <c r="C71"/>
      <c r="D71"/>
      <c r="E71"/>
      <c r="F71"/>
      <c r="G71"/>
      <c r="H71"/>
      <c r="I71"/>
    </row>
    <row r="72" spans="1:11" x14ac:dyDescent="0.25">
      <c r="A72" s="85" t="s">
        <v>84</v>
      </c>
      <c r="B72"/>
      <c r="C72"/>
      <c r="D72"/>
      <c r="E72"/>
      <c r="F72"/>
      <c r="G72"/>
      <c r="H72"/>
      <c r="I72"/>
      <c r="J72" s="45" t="s">
        <v>91</v>
      </c>
      <c r="K72">
        <v>1159443738.0291061</v>
      </c>
    </row>
    <row r="73" spans="1:11" x14ac:dyDescent="0.25">
      <c r="A73" t="s">
        <v>85</v>
      </c>
      <c r="B73" s="86">
        <f>(K76/7)/(K75/25)</f>
        <v>3.7674127859252766</v>
      </c>
      <c r="C73"/>
      <c r="D73" t="s">
        <v>86</v>
      </c>
      <c r="E73"/>
      <c r="F73" s="87">
        <v>2.78</v>
      </c>
      <c r="J73" s="45" t="s">
        <v>92</v>
      </c>
      <c r="K73">
        <v>197546316.74571195</v>
      </c>
    </row>
    <row r="74" spans="1:11" x14ac:dyDescent="0.25">
      <c r="A74" t="s">
        <v>87</v>
      </c>
      <c r="B74" s="88" t="s">
        <v>101</v>
      </c>
      <c r="C74" t="s">
        <v>88</v>
      </c>
      <c r="D74"/>
      <c r="E74"/>
      <c r="F74" s="87" t="s">
        <v>102</v>
      </c>
      <c r="J74" s="45" t="s">
        <v>93</v>
      </c>
      <c r="K74">
        <f>C59</f>
        <v>366694043.73186606</v>
      </c>
    </row>
    <row r="75" spans="1:11" x14ac:dyDescent="0.25">
      <c r="A75" t="s">
        <v>89</v>
      </c>
      <c r="B75" s="89" t="s">
        <v>103</v>
      </c>
      <c r="C75" t="s">
        <v>90</v>
      </c>
      <c r="D75"/>
      <c r="E75"/>
      <c r="F75"/>
      <c r="J75" s="45" t="s">
        <v>94</v>
      </c>
      <c r="K75" s="45">
        <f>SUM(K73:K74)</f>
        <v>564240360.47757804</v>
      </c>
    </row>
    <row r="76" spans="1:11" x14ac:dyDescent="0.25">
      <c r="K76" s="45">
        <f>K72-K75</f>
        <v>595203377.5515281</v>
      </c>
    </row>
  </sheetData>
  <dataValidations count="3">
    <dataValidation type="list" allowBlank="1" showInputMessage="1" showErrorMessage="1" sqref="F74" xr:uid="{FC744974-CAFE-4B7E-AD80-C48C3524810A}">
      <formula1>refusée_ou_acceptée</formula1>
    </dataValidation>
    <dataValidation type="list" allowBlank="1" showInputMessage="1" showErrorMessage="1" sqref="B75" xr:uid="{3C92E7C7-58B6-4EC2-B635-BD53C6FB0185}">
      <formula1>choisir_stabilité_ou_instabilité</formula1>
    </dataValidation>
    <dataValidation type="list" allowBlank="1" showInputMessage="1" showErrorMessage="1" sqref="B74" xr:uid="{1CDCBD82-73D1-48B0-ACC9-106BDAF27272}">
      <formula1>inf_sup</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P40"/>
  <sheetViews>
    <sheetView zoomScale="87" zoomScaleNormal="87" workbookViewId="0">
      <selection activeCell="I21" sqref="I21"/>
    </sheetView>
  </sheetViews>
  <sheetFormatPr baseColWidth="10" defaultRowHeight="15" x14ac:dyDescent="0.25"/>
  <cols>
    <col min="9" max="9" width="11.42578125" style="70"/>
  </cols>
  <sheetData>
    <row r="1" spans="1:16" ht="15.75" thickBot="1" x14ac:dyDescent="0.3">
      <c r="A1" s="25"/>
      <c r="B1" s="18" t="s">
        <v>0</v>
      </c>
      <c r="C1" s="19" t="s">
        <v>1</v>
      </c>
      <c r="D1" s="16" t="s">
        <v>2</v>
      </c>
      <c r="E1" s="20" t="s">
        <v>3</v>
      </c>
      <c r="F1" s="17" t="s">
        <v>73</v>
      </c>
      <c r="G1" s="69" t="s">
        <v>76</v>
      </c>
      <c r="H1" s="69" t="s">
        <v>77</v>
      </c>
      <c r="I1" s="70" t="s">
        <v>78</v>
      </c>
    </row>
    <row r="2" spans="1:16" x14ac:dyDescent="0.25">
      <c r="A2" s="6" t="s">
        <v>4</v>
      </c>
      <c r="B2" s="2">
        <v>83112</v>
      </c>
      <c r="C2" s="23">
        <v>1071</v>
      </c>
      <c r="D2" s="1">
        <v>6.4011799410029968E-3</v>
      </c>
      <c r="E2" s="21">
        <v>3.05</v>
      </c>
      <c r="F2" s="29">
        <v>0.13577628310680695</v>
      </c>
      <c r="G2" s="33">
        <v>0</v>
      </c>
      <c r="H2" s="33">
        <v>0</v>
      </c>
      <c r="I2" s="72">
        <v>0</v>
      </c>
      <c r="J2" s="4"/>
      <c r="K2" s="4"/>
      <c r="L2" s="4"/>
      <c r="M2" s="4"/>
      <c r="N2" s="4"/>
      <c r="O2" s="4"/>
      <c r="P2" s="4"/>
    </row>
    <row r="3" spans="1:16" x14ac:dyDescent="0.25">
      <c r="A3" s="6" t="s">
        <v>5</v>
      </c>
      <c r="B3" s="2">
        <v>77875</v>
      </c>
      <c r="C3" s="3">
        <v>1074</v>
      </c>
      <c r="D3" s="1">
        <v>1.0141571650496759E-2</v>
      </c>
      <c r="E3" s="21">
        <v>2.6</v>
      </c>
      <c r="F3" s="29">
        <v>-0.25694578243612964</v>
      </c>
      <c r="G3" s="33">
        <v>0</v>
      </c>
      <c r="H3" s="33">
        <v>0</v>
      </c>
      <c r="I3" s="72">
        <v>0</v>
      </c>
      <c r="J3" s="4"/>
      <c r="K3" s="4"/>
      <c r="L3" s="4"/>
      <c r="M3" s="4"/>
      <c r="N3" s="4"/>
      <c r="O3" s="4"/>
      <c r="P3" s="4"/>
    </row>
    <row r="4" spans="1:16" x14ac:dyDescent="0.25">
      <c r="A4" s="6" t="s">
        <v>6</v>
      </c>
      <c r="B4" s="2">
        <v>84504</v>
      </c>
      <c r="C4" s="3">
        <v>1080</v>
      </c>
      <c r="D4" s="1">
        <v>9.7205698865450562E-3</v>
      </c>
      <c r="E4" s="21">
        <v>2.4700000000000002</v>
      </c>
      <c r="F4" s="29">
        <v>-0.28821850794944964</v>
      </c>
      <c r="G4" s="33">
        <v>0</v>
      </c>
      <c r="H4" s="33">
        <v>0</v>
      </c>
      <c r="I4" s="72">
        <v>0</v>
      </c>
      <c r="J4" s="4"/>
      <c r="K4" s="4"/>
      <c r="L4" s="4"/>
      <c r="M4" s="4"/>
      <c r="N4" s="4"/>
      <c r="O4" s="4"/>
      <c r="P4" s="4"/>
    </row>
    <row r="5" spans="1:16" x14ac:dyDescent="0.25">
      <c r="A5" s="6" t="s">
        <v>7</v>
      </c>
      <c r="B5" s="2">
        <v>71571</v>
      </c>
      <c r="C5" s="3">
        <v>1065</v>
      </c>
      <c r="D5" s="1">
        <v>1.3707684349675215E-2</v>
      </c>
      <c r="E5" s="21">
        <v>2.83</v>
      </c>
      <c r="F5" s="29">
        <v>6.1792089189349461E-2</v>
      </c>
      <c r="G5" s="33">
        <v>0</v>
      </c>
      <c r="H5" s="33">
        <v>0</v>
      </c>
      <c r="I5" s="72">
        <v>0</v>
      </c>
      <c r="J5" s="4"/>
      <c r="K5" s="4"/>
      <c r="L5" s="4"/>
      <c r="M5" s="4"/>
      <c r="N5" s="4"/>
      <c r="O5" s="4"/>
      <c r="P5" s="4"/>
    </row>
    <row r="6" spans="1:16" x14ac:dyDescent="0.25">
      <c r="A6" s="6" t="s">
        <v>8</v>
      </c>
      <c r="B6" s="2">
        <v>78653</v>
      </c>
      <c r="C6" s="3">
        <v>1083</v>
      </c>
      <c r="D6" s="1">
        <v>1.1906449326718607E-2</v>
      </c>
      <c r="E6" s="21">
        <v>3.28</v>
      </c>
      <c r="F6" s="29">
        <v>-5.1520832073532079E-2</v>
      </c>
      <c r="G6" s="33">
        <v>0</v>
      </c>
      <c r="H6" s="33">
        <v>0</v>
      </c>
      <c r="I6" s="72">
        <v>0</v>
      </c>
      <c r="J6" s="4"/>
      <c r="K6" s="4"/>
      <c r="L6" s="4"/>
      <c r="M6" s="4"/>
      <c r="N6" s="4"/>
      <c r="O6" s="4"/>
      <c r="P6" s="4"/>
    </row>
    <row r="7" spans="1:16" x14ac:dyDescent="0.25">
      <c r="A7" s="6" t="s">
        <v>9</v>
      </c>
      <c r="B7" s="2">
        <v>74301</v>
      </c>
      <c r="C7" s="3">
        <v>1089</v>
      </c>
      <c r="D7" s="1">
        <v>8.0683569127328637E-3</v>
      </c>
      <c r="E7" s="21">
        <v>3.98</v>
      </c>
      <c r="F7" s="29">
        <v>9.7723780253553591E-2</v>
      </c>
      <c r="G7" s="33">
        <v>0</v>
      </c>
      <c r="H7" s="33">
        <v>0</v>
      </c>
      <c r="I7" s="72">
        <v>0</v>
      </c>
      <c r="J7" s="4"/>
      <c r="K7" s="4"/>
      <c r="L7" s="4"/>
      <c r="M7" s="4"/>
      <c r="N7" s="4"/>
      <c r="O7" s="4"/>
      <c r="P7" s="4"/>
    </row>
    <row r="8" spans="1:16" x14ac:dyDescent="0.25">
      <c r="A8" s="6" t="s">
        <v>10</v>
      </c>
      <c r="B8" s="2">
        <v>74038</v>
      </c>
      <c r="C8" s="3">
        <v>1093</v>
      </c>
      <c r="D8" s="1">
        <v>3.7239807686964173E-3</v>
      </c>
      <c r="E8" s="21">
        <v>4.4400000000000004</v>
      </c>
      <c r="F8" s="29">
        <v>7.9976007197840648E-2</v>
      </c>
      <c r="G8" s="33">
        <v>0</v>
      </c>
      <c r="H8" s="33">
        <v>0</v>
      </c>
      <c r="I8" s="72">
        <v>0</v>
      </c>
      <c r="J8" s="4"/>
      <c r="K8" s="4"/>
      <c r="L8" s="4"/>
      <c r="M8" s="4"/>
      <c r="N8" s="4"/>
      <c r="O8" s="4"/>
      <c r="P8" s="4"/>
    </row>
    <row r="9" spans="1:16" x14ac:dyDescent="0.25">
      <c r="A9" s="6" t="s">
        <v>11</v>
      </c>
      <c r="B9" s="2">
        <v>82670</v>
      </c>
      <c r="C9" s="3">
        <v>1127</v>
      </c>
      <c r="D9" s="1">
        <v>1.0770551263947686E-2</v>
      </c>
      <c r="E9" s="21">
        <v>4.8099999999999996</v>
      </c>
      <c r="F9" s="29">
        <v>1.6190476190476189E-2</v>
      </c>
      <c r="G9" s="33">
        <v>0</v>
      </c>
      <c r="H9" s="33">
        <v>0</v>
      </c>
      <c r="I9" s="72">
        <v>0</v>
      </c>
      <c r="J9" s="4"/>
      <c r="K9" s="4"/>
      <c r="L9" s="4"/>
      <c r="M9" s="4"/>
      <c r="N9" s="4"/>
      <c r="O9" s="4"/>
      <c r="P9" s="4"/>
    </row>
    <row r="10" spans="1:16" x14ac:dyDescent="0.25">
      <c r="A10" s="6" t="s">
        <v>12</v>
      </c>
      <c r="B10" s="2">
        <v>73676</v>
      </c>
      <c r="C10" s="3">
        <v>1125</v>
      </c>
      <c r="D10" s="1">
        <v>5.5333369857009304E-3</v>
      </c>
      <c r="E10" s="21">
        <v>4.84</v>
      </c>
      <c r="F10" s="29">
        <v>-4.4412825854972304E-2</v>
      </c>
      <c r="G10" s="33">
        <v>0</v>
      </c>
      <c r="H10" s="33">
        <v>0</v>
      </c>
      <c r="I10" s="72">
        <v>0</v>
      </c>
      <c r="J10" s="4"/>
      <c r="K10" s="4"/>
      <c r="L10" s="4"/>
      <c r="M10" s="4"/>
      <c r="N10" s="4"/>
      <c r="O10" s="4"/>
      <c r="P10" s="4"/>
    </row>
    <row r="11" spans="1:16" x14ac:dyDescent="0.25">
      <c r="A11" s="6" t="s">
        <v>13</v>
      </c>
      <c r="B11" s="2">
        <v>76545</v>
      </c>
      <c r="C11" s="3">
        <v>1139</v>
      </c>
      <c r="D11" s="1">
        <v>-4.3587228941911348E-4</v>
      </c>
      <c r="E11" s="21">
        <v>4.74</v>
      </c>
      <c r="F11" s="29">
        <v>1.7646766416463688E-2</v>
      </c>
      <c r="G11" s="33">
        <v>0</v>
      </c>
      <c r="H11" s="33">
        <v>0</v>
      </c>
      <c r="I11" s="72">
        <v>0</v>
      </c>
      <c r="J11" s="4"/>
      <c r="K11" s="4"/>
      <c r="L11" s="4"/>
      <c r="M11" s="4"/>
      <c r="N11" s="4"/>
      <c r="O11" s="4"/>
      <c r="P11" s="4"/>
    </row>
    <row r="12" spans="1:16" x14ac:dyDescent="0.25">
      <c r="A12" s="6" t="s">
        <v>14</v>
      </c>
      <c r="B12" s="2">
        <v>74385</v>
      </c>
      <c r="C12" s="3">
        <v>1145</v>
      </c>
      <c r="D12" s="1">
        <v>2.9979287038045511E-3</v>
      </c>
      <c r="E12" s="21">
        <v>4.34</v>
      </c>
      <c r="F12" s="29">
        <v>2.7407786885245901E-2</v>
      </c>
      <c r="G12" s="33">
        <v>0</v>
      </c>
      <c r="H12" s="33">
        <v>0</v>
      </c>
      <c r="I12" s="72">
        <v>0</v>
      </c>
      <c r="J12" s="4"/>
      <c r="K12" s="4"/>
      <c r="L12" s="4"/>
      <c r="M12" s="4"/>
      <c r="N12" s="4"/>
      <c r="O12" s="4"/>
      <c r="P12" s="4"/>
    </row>
    <row r="13" spans="1:16" x14ac:dyDescent="0.25">
      <c r="A13" s="6" t="s">
        <v>15</v>
      </c>
      <c r="B13" s="2">
        <v>78164</v>
      </c>
      <c r="C13" s="3">
        <v>1140</v>
      </c>
      <c r="D13" s="1">
        <v>-4.456279550024418E-3</v>
      </c>
      <c r="E13" s="21">
        <v>3.63</v>
      </c>
      <c r="F13" s="29">
        <v>-3.06288532675709E-2</v>
      </c>
      <c r="G13" s="33">
        <v>0</v>
      </c>
      <c r="H13" s="33">
        <v>0</v>
      </c>
      <c r="I13" s="72">
        <v>0</v>
      </c>
      <c r="J13" s="4"/>
      <c r="K13" s="4"/>
      <c r="L13" s="4"/>
      <c r="M13" s="4"/>
      <c r="N13" s="4"/>
      <c r="O13" s="4"/>
      <c r="P13" s="4"/>
    </row>
    <row r="14" spans="1:16" x14ac:dyDescent="0.25">
      <c r="A14" s="6" t="s">
        <v>16</v>
      </c>
      <c r="B14" s="2">
        <v>74649</v>
      </c>
      <c r="C14" s="3">
        <v>1159</v>
      </c>
      <c r="D14" s="1">
        <v>7.2056334952780897E-3</v>
      </c>
      <c r="E14" s="21">
        <v>3.28</v>
      </c>
      <c r="F14" s="29">
        <v>-0.12487749522876154</v>
      </c>
      <c r="G14" s="33">
        <v>0</v>
      </c>
      <c r="H14" s="33">
        <v>0</v>
      </c>
      <c r="I14" s="72">
        <v>0</v>
      </c>
      <c r="J14" s="4"/>
      <c r="K14" s="4"/>
      <c r="L14" s="4"/>
      <c r="M14" s="4"/>
      <c r="N14" s="4"/>
      <c r="O14" s="4"/>
      <c r="P14" s="4"/>
    </row>
    <row r="15" spans="1:16" x14ac:dyDescent="0.25">
      <c r="A15" s="6" t="s">
        <v>17</v>
      </c>
      <c r="B15" s="2">
        <v>77693</v>
      </c>
      <c r="C15" s="3">
        <v>1163</v>
      </c>
      <c r="D15" s="1">
        <v>4.8777844019294659E-3</v>
      </c>
      <c r="E15" s="21">
        <v>3.32</v>
      </c>
      <c r="F15" s="29">
        <v>-0.11422952213894648</v>
      </c>
      <c r="G15" s="33">
        <v>0</v>
      </c>
      <c r="H15" s="33">
        <v>0</v>
      </c>
      <c r="I15" s="72">
        <v>0</v>
      </c>
      <c r="J15" s="4"/>
      <c r="K15" s="4"/>
      <c r="L15" s="4"/>
      <c r="M15" s="4"/>
      <c r="N15" s="4"/>
      <c r="O15" s="4"/>
      <c r="P15" s="4"/>
    </row>
    <row r="16" spans="1:16" x14ac:dyDescent="0.25">
      <c r="A16" s="6" t="s">
        <v>18</v>
      </c>
      <c r="B16" s="2">
        <v>74096</v>
      </c>
      <c r="C16" s="3">
        <v>1170</v>
      </c>
      <c r="D16" s="1">
        <v>3.4248422415187473E-3</v>
      </c>
      <c r="E16" s="21">
        <v>3.3</v>
      </c>
      <c r="F16" s="29">
        <v>2.1509150162948108E-2</v>
      </c>
      <c r="G16" s="33">
        <v>0</v>
      </c>
      <c r="H16" s="33">
        <v>0</v>
      </c>
      <c r="I16" s="72">
        <v>0</v>
      </c>
      <c r="J16" s="4"/>
      <c r="K16" s="4"/>
      <c r="L16" s="4"/>
      <c r="M16" s="4"/>
      <c r="N16" s="4"/>
      <c r="O16" s="4"/>
      <c r="P16" s="4"/>
    </row>
    <row r="17" spans="1:16" x14ac:dyDescent="0.25">
      <c r="A17" s="6" t="s">
        <v>19</v>
      </c>
      <c r="B17" s="2">
        <v>76251</v>
      </c>
      <c r="C17" s="3">
        <v>1172</v>
      </c>
      <c r="D17" s="1">
        <v>5.3750436722402252E-5</v>
      </c>
      <c r="E17" s="21">
        <v>3.24</v>
      </c>
      <c r="F17" s="29">
        <v>-5.0366549008960086E-2</v>
      </c>
      <c r="G17" s="33">
        <v>0</v>
      </c>
      <c r="H17" s="33">
        <v>0</v>
      </c>
      <c r="I17" s="72">
        <v>0</v>
      </c>
      <c r="J17" s="4"/>
      <c r="K17" s="4"/>
      <c r="L17" s="4"/>
      <c r="M17" s="4"/>
      <c r="N17" s="4"/>
      <c r="O17" s="4"/>
      <c r="P17" s="4"/>
    </row>
    <row r="18" spans="1:16" x14ac:dyDescent="0.25">
      <c r="A18" s="6" t="s">
        <v>20</v>
      </c>
      <c r="B18" s="2">
        <v>76722</v>
      </c>
      <c r="C18" s="3">
        <v>1183</v>
      </c>
      <c r="D18" s="1">
        <v>3.0367364488995065E-3</v>
      </c>
      <c r="E18" s="21">
        <v>2.77</v>
      </c>
      <c r="F18" s="29">
        <v>-0.22509225092250923</v>
      </c>
      <c r="G18" s="33">
        <v>0</v>
      </c>
      <c r="H18" s="33">
        <v>0</v>
      </c>
      <c r="I18" s="72">
        <v>0</v>
      </c>
      <c r="J18" s="4"/>
      <c r="K18" s="4"/>
      <c r="L18" s="4"/>
      <c r="M18" s="4"/>
      <c r="N18" s="4"/>
      <c r="O18" s="4"/>
      <c r="P18" s="4"/>
    </row>
    <row r="19" spans="1:16" x14ac:dyDescent="0.25">
      <c r="A19" s="6" t="s">
        <v>21</v>
      </c>
      <c r="B19" s="2">
        <v>77887</v>
      </c>
      <c r="C19" s="3">
        <v>1202</v>
      </c>
      <c r="D19" s="1">
        <v>-9.1094202121967584E-4</v>
      </c>
      <c r="E19" s="21">
        <v>2.44</v>
      </c>
      <c r="F19" s="29">
        <v>-7.9122733024040492E-2</v>
      </c>
      <c r="G19" s="33">
        <v>0</v>
      </c>
      <c r="H19" s="33">
        <v>0</v>
      </c>
      <c r="I19" s="72">
        <v>0</v>
      </c>
      <c r="J19" s="4"/>
      <c r="K19" s="4"/>
      <c r="L19" s="4"/>
      <c r="M19" s="4"/>
      <c r="N19" s="4"/>
      <c r="O19" s="4"/>
      <c r="P19" s="4"/>
    </row>
    <row r="20" spans="1:16" x14ac:dyDescent="0.25">
      <c r="A20" s="6" t="s">
        <v>22</v>
      </c>
      <c r="B20" s="2">
        <v>77535</v>
      </c>
      <c r="C20" s="3">
        <v>1203</v>
      </c>
      <c r="D20" s="1">
        <v>7.6159828372218607E-3</v>
      </c>
      <c r="E20" s="21">
        <v>2.0699999999999998</v>
      </c>
      <c r="F20" s="29">
        <v>-0.17786183011301496</v>
      </c>
      <c r="G20" s="33">
        <v>0</v>
      </c>
      <c r="H20" s="33">
        <v>0</v>
      </c>
      <c r="I20" s="72">
        <v>0</v>
      </c>
      <c r="J20" s="4"/>
      <c r="K20" s="4"/>
      <c r="L20" s="4"/>
      <c r="M20" s="4"/>
      <c r="N20" s="4"/>
      <c r="O20" s="4"/>
      <c r="P20" s="4"/>
    </row>
    <row r="21" spans="1:16" x14ac:dyDescent="0.25">
      <c r="A21" s="6" t="s">
        <v>23</v>
      </c>
      <c r="B21" s="2">
        <v>81754</v>
      </c>
      <c r="C21" s="3">
        <v>1214</v>
      </c>
      <c r="D21" s="1">
        <v>6.4140096875498166E-3</v>
      </c>
      <c r="E21" s="21">
        <v>2.02</v>
      </c>
      <c r="F21" s="29">
        <v>-1.3490529570931581E-2</v>
      </c>
      <c r="G21" s="33">
        <v>0</v>
      </c>
      <c r="H21" s="33">
        <v>0</v>
      </c>
      <c r="I21" s="90">
        <v>1</v>
      </c>
      <c r="J21" s="4"/>
      <c r="K21" s="4"/>
      <c r="L21" s="4"/>
      <c r="M21" s="4"/>
      <c r="N21" s="4"/>
      <c r="O21" s="4"/>
      <c r="P21" s="4"/>
    </row>
    <row r="22" spans="1:16" x14ac:dyDescent="0.25">
      <c r="A22" s="6" t="s">
        <v>24</v>
      </c>
      <c r="B22" s="2">
        <v>85489</v>
      </c>
      <c r="C22" s="3">
        <v>1225</v>
      </c>
      <c r="D22" s="1">
        <v>4.9451275948697729E-3</v>
      </c>
      <c r="E22" s="21">
        <v>2.02</v>
      </c>
      <c r="F22" s="29">
        <v>-7.0943170786349041E-2</v>
      </c>
      <c r="G22" s="33">
        <v>0</v>
      </c>
      <c r="H22" s="33">
        <v>0</v>
      </c>
      <c r="I22" s="90">
        <v>1</v>
      </c>
      <c r="J22" s="4"/>
      <c r="K22" s="4"/>
      <c r="L22" s="4"/>
      <c r="M22" s="4"/>
      <c r="N22" s="4"/>
      <c r="O22" s="4"/>
      <c r="P22" s="4"/>
    </row>
    <row r="23" spans="1:16" x14ac:dyDescent="0.25">
      <c r="A23" s="6" t="s">
        <v>25</v>
      </c>
      <c r="B23" s="2">
        <v>91024</v>
      </c>
      <c r="C23" s="3">
        <v>1267</v>
      </c>
      <c r="D23" s="1">
        <v>7.3154044523973203E-3</v>
      </c>
      <c r="E23" s="21">
        <v>2.04</v>
      </c>
      <c r="F23" s="29">
        <v>-3.5322563689245544E-2</v>
      </c>
      <c r="G23" s="33">
        <v>0</v>
      </c>
      <c r="H23" s="33">
        <v>0</v>
      </c>
      <c r="I23" s="90">
        <v>1</v>
      </c>
      <c r="J23" s="4"/>
      <c r="K23" s="4"/>
      <c r="L23" s="4"/>
      <c r="M23" s="4"/>
      <c r="N23" s="4"/>
      <c r="O23" s="4"/>
      <c r="P23" s="4"/>
    </row>
    <row r="24" spans="1:16" x14ac:dyDescent="0.25">
      <c r="A24" s="6" t="s">
        <v>26</v>
      </c>
      <c r="B24" s="2">
        <v>92629</v>
      </c>
      <c r="C24" s="3">
        <v>1272</v>
      </c>
      <c r="D24" s="1">
        <v>3.2654127481713687E-3</v>
      </c>
      <c r="E24" s="21">
        <v>2.0499999999999998</v>
      </c>
      <c r="F24" s="29">
        <v>8.9546608134988687E-2</v>
      </c>
      <c r="G24" s="33">
        <v>0</v>
      </c>
      <c r="H24" s="33">
        <v>0</v>
      </c>
      <c r="I24" s="90">
        <v>1</v>
      </c>
      <c r="J24" s="4"/>
      <c r="K24" s="4"/>
      <c r="L24" s="4"/>
      <c r="M24" s="4"/>
      <c r="N24" s="4"/>
      <c r="O24" s="4"/>
      <c r="P24" s="4"/>
    </row>
    <row r="25" spans="1:16" x14ac:dyDescent="0.25">
      <c r="A25" s="6" t="s">
        <v>27</v>
      </c>
      <c r="B25" s="2">
        <v>93745</v>
      </c>
      <c r="C25" s="3">
        <v>1269</v>
      </c>
      <c r="D25" s="1">
        <v>8.3843249576877246E-3</v>
      </c>
      <c r="E25" s="21">
        <v>2.08</v>
      </c>
      <c r="F25" s="29">
        <v>4.6203587818105969E-2</v>
      </c>
      <c r="G25" s="33">
        <v>0</v>
      </c>
      <c r="H25" s="33">
        <v>0</v>
      </c>
      <c r="I25" s="90">
        <v>1</v>
      </c>
      <c r="J25" s="4"/>
      <c r="K25" s="4"/>
      <c r="L25" s="4"/>
      <c r="M25" s="4"/>
      <c r="N25" s="4"/>
      <c r="O25" s="4"/>
      <c r="P25" s="4"/>
    </row>
    <row r="26" spans="1:16" x14ac:dyDescent="0.25">
      <c r="A26" s="6" t="s">
        <v>28</v>
      </c>
      <c r="B26" s="2">
        <v>97022</v>
      </c>
      <c r="C26" s="3">
        <v>1270</v>
      </c>
      <c r="D26" s="1">
        <v>2.9695044800785862E-3</v>
      </c>
      <c r="E26" s="21">
        <v>2.06</v>
      </c>
      <c r="F26" s="29">
        <v>2.8001162678035076E-2</v>
      </c>
      <c r="G26" s="33">
        <v>0</v>
      </c>
      <c r="H26" s="33">
        <v>0</v>
      </c>
      <c r="I26" s="90">
        <v>1</v>
      </c>
      <c r="J26" s="4"/>
      <c r="K26" s="4"/>
      <c r="L26" s="4"/>
      <c r="M26" s="4"/>
      <c r="N26" s="4"/>
      <c r="O26" s="4"/>
      <c r="P26" s="4"/>
    </row>
    <row r="27" spans="1:16" x14ac:dyDescent="0.25">
      <c r="A27" s="6" t="s">
        <v>29</v>
      </c>
      <c r="B27" s="2">
        <v>100236</v>
      </c>
      <c r="C27" s="3">
        <v>1276</v>
      </c>
      <c r="D27" s="1">
        <v>2.7547500128726459E-3</v>
      </c>
      <c r="E27" s="21">
        <v>2.0699999999999998</v>
      </c>
      <c r="F27" s="29">
        <v>5.9249837306986929E-2</v>
      </c>
      <c r="G27" s="33">
        <v>0</v>
      </c>
      <c r="H27" s="33">
        <v>0</v>
      </c>
      <c r="I27" s="90">
        <v>1</v>
      </c>
      <c r="J27" s="4"/>
      <c r="K27" s="4"/>
      <c r="L27" s="4"/>
      <c r="M27" s="4"/>
      <c r="N27" s="4"/>
      <c r="O27" s="4"/>
      <c r="P27" s="4"/>
    </row>
    <row r="28" spans="1:16" x14ac:dyDescent="0.25">
      <c r="A28" s="6" t="s">
        <v>30</v>
      </c>
      <c r="B28" s="2">
        <v>100263</v>
      </c>
      <c r="C28" s="3">
        <v>1278</v>
      </c>
      <c r="D28" s="1">
        <v>6.2389278286990851E-3</v>
      </c>
      <c r="E28" s="21">
        <v>2.08</v>
      </c>
      <c r="F28" s="29">
        <v>7.7221936809658359E-2</v>
      </c>
      <c r="G28" s="33">
        <v>0</v>
      </c>
      <c r="H28" s="33">
        <v>0</v>
      </c>
      <c r="I28" s="90">
        <v>1</v>
      </c>
      <c r="J28" s="4"/>
      <c r="K28" s="4"/>
      <c r="L28" s="4"/>
      <c r="M28" s="4"/>
      <c r="N28" s="4"/>
      <c r="O28" s="4"/>
      <c r="P28" s="4"/>
    </row>
    <row r="29" spans="1:16" x14ac:dyDescent="0.25">
      <c r="A29" s="6" t="s">
        <v>31</v>
      </c>
      <c r="B29" s="2">
        <v>110770</v>
      </c>
      <c r="C29" s="3">
        <v>1332</v>
      </c>
      <c r="D29" s="1">
        <v>5.5368442539292691E-3</v>
      </c>
      <c r="E29" s="21">
        <v>2.14</v>
      </c>
      <c r="F29" s="29">
        <v>0.14407811030591358</v>
      </c>
      <c r="G29" s="33">
        <v>0</v>
      </c>
      <c r="H29" s="33">
        <v>0</v>
      </c>
      <c r="I29" s="90">
        <v>1</v>
      </c>
      <c r="J29" s="4"/>
      <c r="K29" s="4"/>
      <c r="L29" s="4"/>
      <c r="M29" s="4"/>
      <c r="N29" s="4"/>
      <c r="O29" s="4"/>
      <c r="P29" s="4"/>
    </row>
    <row r="30" spans="1:16" x14ac:dyDescent="0.25">
      <c r="A30" s="6" t="s">
        <v>32</v>
      </c>
      <c r="B30" s="2">
        <v>106987</v>
      </c>
      <c r="C30" s="3">
        <v>1362</v>
      </c>
      <c r="D30" s="1">
        <v>6.1153543606790968E-3</v>
      </c>
      <c r="E30" s="21">
        <v>2.4</v>
      </c>
      <c r="F30" s="29">
        <v>7.8152204436955905E-2</v>
      </c>
      <c r="G30" s="33">
        <v>0</v>
      </c>
      <c r="H30" s="33">
        <v>0</v>
      </c>
      <c r="I30" s="90">
        <v>1</v>
      </c>
      <c r="J30" s="4"/>
      <c r="K30" s="4"/>
      <c r="L30" s="4"/>
      <c r="M30" s="4"/>
      <c r="N30" s="4"/>
      <c r="O30" s="4"/>
      <c r="P30" s="4"/>
    </row>
    <row r="31" spans="1:16" x14ac:dyDescent="0.25">
      <c r="A31" s="6" t="s">
        <v>33</v>
      </c>
      <c r="B31" s="2">
        <v>110209</v>
      </c>
      <c r="C31" s="3">
        <v>1366</v>
      </c>
      <c r="D31" s="1">
        <v>1.0693568726355634E-2</v>
      </c>
      <c r="E31" s="21">
        <v>2.63</v>
      </c>
      <c r="F31" s="29">
        <v>0.13315733270052207</v>
      </c>
      <c r="G31" s="33">
        <v>0</v>
      </c>
      <c r="H31" s="33">
        <v>0</v>
      </c>
      <c r="I31" s="90">
        <v>1</v>
      </c>
      <c r="J31" s="4"/>
      <c r="K31" s="4"/>
      <c r="L31" s="4"/>
      <c r="M31" s="4"/>
      <c r="N31" s="4"/>
      <c r="O31" s="4"/>
      <c r="P31" s="4"/>
    </row>
    <row r="32" spans="1:16" x14ac:dyDescent="0.25">
      <c r="A32" s="6" t="s">
        <v>34</v>
      </c>
      <c r="B32" s="2">
        <v>103099</v>
      </c>
      <c r="C32" s="3">
        <v>1381</v>
      </c>
      <c r="D32" s="1">
        <v>3.9926136647194728E-4</v>
      </c>
      <c r="E32" s="21">
        <v>2.94</v>
      </c>
      <c r="F32" s="29">
        <v>0.21123275344931014</v>
      </c>
      <c r="G32" s="33">
        <v>0</v>
      </c>
      <c r="H32" s="33">
        <v>0</v>
      </c>
      <c r="I32" s="90">
        <v>1</v>
      </c>
      <c r="J32" s="4"/>
      <c r="K32" s="4"/>
      <c r="L32" s="4"/>
      <c r="M32" s="4"/>
      <c r="N32" s="4"/>
      <c r="O32" s="4"/>
      <c r="P32" s="4"/>
    </row>
    <row r="33" spans="1:16" x14ac:dyDescent="0.25">
      <c r="A33" s="7" t="s">
        <v>35</v>
      </c>
      <c r="B33" s="2">
        <v>101460</v>
      </c>
      <c r="C33" s="5">
        <v>1406</v>
      </c>
      <c r="D33" s="1">
        <v>6.6101272137691052E-3</v>
      </c>
      <c r="E33" s="21">
        <v>3.36</v>
      </c>
      <c r="F33" s="29">
        <v>0.19721634780898048</v>
      </c>
      <c r="G33" s="33">
        <v>0</v>
      </c>
      <c r="H33" s="33">
        <v>0</v>
      </c>
      <c r="I33" s="90">
        <v>1</v>
      </c>
      <c r="J33" s="4"/>
      <c r="K33" s="4"/>
      <c r="L33" s="4"/>
      <c r="M33" s="4"/>
      <c r="N33" s="4"/>
      <c r="O33" s="4"/>
      <c r="P33" s="4"/>
    </row>
    <row r="34" spans="1:16" x14ac:dyDescent="0.25">
      <c r="A34" s="6" t="s">
        <v>36</v>
      </c>
      <c r="B34" s="2">
        <v>99272</v>
      </c>
      <c r="C34" s="3">
        <v>1385</v>
      </c>
      <c r="D34" s="1">
        <v>7.4588031222896567E-3</v>
      </c>
      <c r="E34" s="21">
        <v>3.61</v>
      </c>
      <c r="F34" s="29">
        <v>7.7285180572851803E-2</v>
      </c>
      <c r="G34" s="33">
        <v>0</v>
      </c>
      <c r="H34" s="33">
        <v>0</v>
      </c>
      <c r="I34" s="90">
        <v>1</v>
      </c>
      <c r="J34" s="4"/>
      <c r="K34" s="4"/>
      <c r="L34" s="4"/>
      <c r="M34" s="4"/>
      <c r="N34" s="4"/>
      <c r="O34" s="4"/>
      <c r="P34" s="4"/>
    </row>
    <row r="35" spans="1:16" x14ac:dyDescent="0.25">
      <c r="A35" s="6" t="s">
        <v>37</v>
      </c>
      <c r="B35" s="2">
        <v>108493.24949012365</v>
      </c>
      <c r="C35" s="3">
        <v>1435</v>
      </c>
      <c r="D35" s="1">
        <v>4.0584415584415025E-3</v>
      </c>
      <c r="E35" s="21">
        <v>3.86</v>
      </c>
      <c r="F35" s="29">
        <v>0.13329781566329249</v>
      </c>
      <c r="G35" s="33">
        <v>0</v>
      </c>
      <c r="H35" s="33">
        <v>0</v>
      </c>
      <c r="I35" s="90">
        <v>1</v>
      </c>
      <c r="J35" s="4"/>
      <c r="K35" s="4"/>
      <c r="L35" s="4"/>
      <c r="M35" s="4"/>
      <c r="N35" s="4"/>
      <c r="O35" s="4"/>
      <c r="P35" s="4"/>
    </row>
    <row r="36" spans="1:16" x14ac:dyDescent="0.25">
      <c r="A36" s="6" t="s">
        <v>38</v>
      </c>
      <c r="B36" s="2">
        <v>116097.23965164751</v>
      </c>
      <c r="C36" s="3">
        <v>1443</v>
      </c>
      <c r="D36" s="1">
        <v>6.6877342544279126E-3</v>
      </c>
      <c r="E36" s="21">
        <v>4.05</v>
      </c>
      <c r="F36" s="29">
        <v>0.15403366221706327</v>
      </c>
      <c r="G36" s="33">
        <v>1</v>
      </c>
      <c r="H36" s="33">
        <v>0</v>
      </c>
      <c r="I36" s="90">
        <v>1</v>
      </c>
      <c r="J36" s="4"/>
      <c r="K36" s="4"/>
      <c r="L36" s="4"/>
      <c r="M36" s="4"/>
      <c r="N36" s="4"/>
      <c r="O36" s="4"/>
      <c r="P36" s="4"/>
    </row>
    <row r="37" spans="1:16" x14ac:dyDescent="0.25">
      <c r="A37" s="6" t="s">
        <v>39</v>
      </c>
      <c r="B37" s="2">
        <v>101631.00000000001</v>
      </c>
      <c r="C37" s="5">
        <v>1474</v>
      </c>
      <c r="D37" s="1">
        <v>3.0418065897697961E-3</v>
      </c>
      <c r="E37" s="21">
        <v>3.95</v>
      </c>
      <c r="F37" s="29">
        <v>0.19854260089686099</v>
      </c>
      <c r="G37" s="33">
        <v>0</v>
      </c>
      <c r="H37" s="33">
        <v>0</v>
      </c>
      <c r="I37" s="90">
        <v>1</v>
      </c>
      <c r="J37" s="4"/>
      <c r="K37" s="4"/>
      <c r="L37" s="4"/>
      <c r="M37" s="4"/>
      <c r="N37" s="4"/>
      <c r="O37" s="4"/>
      <c r="P37" s="4"/>
    </row>
    <row r="38" spans="1:16" x14ac:dyDescent="0.25">
      <c r="A38" s="8" t="s">
        <v>40</v>
      </c>
      <c r="B38" s="2">
        <v>87715</v>
      </c>
      <c r="C38" s="3">
        <v>1497</v>
      </c>
      <c r="D38" s="1">
        <v>4.8278706421795992E-3</v>
      </c>
      <c r="E38" s="21">
        <v>4.05</v>
      </c>
      <c r="F38" s="29">
        <v>7.6762909494725154E-2</v>
      </c>
      <c r="G38" s="33">
        <v>0</v>
      </c>
      <c r="H38" s="33">
        <v>0</v>
      </c>
      <c r="I38" s="90">
        <v>1</v>
      </c>
      <c r="J38" s="4"/>
      <c r="K38" s="4"/>
      <c r="L38" s="4"/>
      <c r="M38" s="4"/>
      <c r="N38" s="4"/>
      <c r="O38" s="4"/>
      <c r="P38" s="4"/>
    </row>
    <row r="39" spans="1:16" x14ac:dyDescent="0.25">
      <c r="A39" s="9" t="s">
        <v>41</v>
      </c>
      <c r="B39" s="2">
        <v>77042</v>
      </c>
      <c r="C39" s="3">
        <v>1562</v>
      </c>
      <c r="D39" s="1">
        <v>-4.2735042735042297E-3</v>
      </c>
      <c r="E39" s="21">
        <v>4</v>
      </c>
      <c r="F39" s="29">
        <v>0.22235898921149808</v>
      </c>
      <c r="G39" s="33">
        <v>0</v>
      </c>
      <c r="H39" s="33">
        <v>1</v>
      </c>
      <c r="I39" s="90">
        <v>1</v>
      </c>
      <c r="J39" s="4"/>
      <c r="K39" s="4"/>
      <c r="L39" s="4"/>
      <c r="M39" s="4"/>
      <c r="N39" s="4"/>
      <c r="O39" s="4"/>
      <c r="P39" s="4"/>
    </row>
    <row r="40" spans="1:16" ht="15.75" thickBot="1" x14ac:dyDescent="0.3">
      <c r="A40" s="26" t="s">
        <v>42</v>
      </c>
      <c r="B40" s="27">
        <v>108044</v>
      </c>
      <c r="C40" s="24">
        <v>1594</v>
      </c>
      <c r="D40" s="28">
        <v>-2.4732668945952781E-3</v>
      </c>
      <c r="E40" s="22">
        <v>4.25</v>
      </c>
      <c r="F40" s="29">
        <v>0.23485309966730705</v>
      </c>
      <c r="G40" s="33">
        <v>0</v>
      </c>
      <c r="H40" s="33">
        <v>0</v>
      </c>
      <c r="I40" s="90">
        <v>1</v>
      </c>
      <c r="J40" s="4"/>
      <c r="K40" s="4"/>
      <c r="L40" s="4"/>
      <c r="M40" s="4"/>
      <c r="N40" s="4"/>
      <c r="O40" s="4"/>
      <c r="P40" s="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7"/>
  <sheetViews>
    <sheetView workbookViewId="0">
      <selection activeCell="A18" sqref="A18"/>
    </sheetView>
  </sheetViews>
  <sheetFormatPr baseColWidth="10" defaultRowHeight="15" x14ac:dyDescent="0.25"/>
  <cols>
    <col min="1" max="1" width="34.28515625" style="45" customWidth="1"/>
    <col min="2" max="16384" width="11.42578125" style="45"/>
  </cols>
  <sheetData>
    <row r="1" spans="1:9" x14ac:dyDescent="0.25">
      <c r="A1" t="s">
        <v>45</v>
      </c>
      <c r="B1"/>
      <c r="C1"/>
      <c r="D1"/>
      <c r="E1"/>
      <c r="F1"/>
      <c r="G1"/>
      <c r="H1"/>
      <c r="I1"/>
    </row>
    <row r="2" spans="1:9" ht="15.75" thickBot="1" x14ac:dyDescent="0.3">
      <c r="A2"/>
      <c r="B2"/>
      <c r="C2"/>
      <c r="D2"/>
      <c r="E2"/>
      <c r="F2"/>
      <c r="G2"/>
      <c r="H2"/>
      <c r="I2"/>
    </row>
    <row r="3" spans="1:9" x14ac:dyDescent="0.25">
      <c r="A3" s="12" t="s">
        <v>46</v>
      </c>
      <c r="B3" s="12"/>
      <c r="C3"/>
      <c r="D3"/>
      <c r="E3"/>
      <c r="F3"/>
      <c r="G3"/>
      <c r="H3"/>
      <c r="I3"/>
    </row>
    <row r="4" spans="1:9" x14ac:dyDescent="0.25">
      <c r="A4" t="s">
        <v>47</v>
      </c>
      <c r="B4">
        <v>0.91649025674513862</v>
      </c>
      <c r="C4"/>
      <c r="D4"/>
      <c r="E4"/>
      <c r="F4"/>
      <c r="G4"/>
      <c r="H4"/>
      <c r="I4"/>
    </row>
    <row r="5" spans="1:9" x14ac:dyDescent="0.25">
      <c r="A5" t="s">
        <v>48</v>
      </c>
      <c r="B5" s="84">
        <v>0.8399543907087702</v>
      </c>
      <c r="C5"/>
      <c r="D5"/>
      <c r="E5"/>
      <c r="F5"/>
      <c r="G5"/>
      <c r="H5"/>
      <c r="I5"/>
    </row>
    <row r="6" spans="1:9" x14ac:dyDescent="0.25">
      <c r="A6" t="s">
        <v>48</v>
      </c>
      <c r="B6">
        <v>0.80381505957849253</v>
      </c>
      <c r="C6"/>
      <c r="D6"/>
      <c r="E6"/>
      <c r="F6"/>
      <c r="G6"/>
      <c r="H6"/>
      <c r="I6"/>
    </row>
    <row r="7" spans="1:9" x14ac:dyDescent="0.25">
      <c r="A7" t="s">
        <v>49</v>
      </c>
      <c r="B7">
        <v>5923.1381369996507</v>
      </c>
      <c r="C7"/>
      <c r="D7"/>
      <c r="E7"/>
      <c r="F7"/>
      <c r="G7"/>
      <c r="H7"/>
      <c r="I7"/>
    </row>
    <row r="8" spans="1:9" ht="15.75" thickBot="1" x14ac:dyDescent="0.3">
      <c r="A8" s="10" t="s">
        <v>50</v>
      </c>
      <c r="B8" s="10">
        <v>39</v>
      </c>
      <c r="C8"/>
      <c r="D8"/>
      <c r="E8"/>
      <c r="F8"/>
      <c r="G8"/>
      <c r="H8"/>
      <c r="I8"/>
    </row>
    <row r="9" spans="1:9" x14ac:dyDescent="0.25">
      <c r="A9"/>
      <c r="B9"/>
      <c r="C9"/>
      <c r="D9"/>
      <c r="E9"/>
      <c r="F9"/>
      <c r="G9"/>
      <c r="H9"/>
      <c r="I9"/>
    </row>
    <row r="10" spans="1:9" ht="15.75" thickBot="1" x14ac:dyDescent="0.3">
      <c r="A10" t="s">
        <v>51</v>
      </c>
      <c r="B10"/>
      <c r="C10"/>
      <c r="D10"/>
      <c r="E10"/>
      <c r="F10"/>
      <c r="G10"/>
      <c r="H10"/>
      <c r="I10"/>
    </row>
    <row r="11" spans="1:9" x14ac:dyDescent="0.25">
      <c r="A11" s="11"/>
      <c r="B11" s="11" t="s">
        <v>56</v>
      </c>
      <c r="C11" s="11" t="s">
        <v>57</v>
      </c>
      <c r="D11" s="11" t="s">
        <v>58</v>
      </c>
      <c r="E11" s="11" t="s">
        <v>59</v>
      </c>
      <c r="F11" s="11" t="s">
        <v>60</v>
      </c>
      <c r="G11"/>
      <c r="H11"/>
      <c r="I11"/>
    </row>
    <row r="12" spans="1:9" x14ac:dyDescent="0.25">
      <c r="A12" t="s">
        <v>52</v>
      </c>
      <c r="B12">
        <v>7</v>
      </c>
      <c r="C12">
        <v>5707913154.0539083</v>
      </c>
      <c r="D12">
        <v>815416164.86484408</v>
      </c>
      <c r="E12">
        <v>23.242112248310352</v>
      </c>
      <c r="F12">
        <v>1.1443941227567335E-10</v>
      </c>
      <c r="G12"/>
      <c r="H12"/>
      <c r="I12"/>
    </row>
    <row r="13" spans="1:9" x14ac:dyDescent="0.25">
      <c r="A13" t="s">
        <v>53</v>
      </c>
      <c r="B13">
        <v>31</v>
      </c>
      <c r="C13">
        <v>1087590527.0893705</v>
      </c>
      <c r="D13">
        <v>35083565.38997969</v>
      </c>
      <c r="E13"/>
      <c r="F13"/>
      <c r="G13"/>
      <c r="H13"/>
      <c r="I13"/>
    </row>
    <row r="14" spans="1:9" ht="15.75" thickBot="1" x14ac:dyDescent="0.3">
      <c r="A14" s="10" t="s">
        <v>54</v>
      </c>
      <c r="B14" s="10">
        <v>38</v>
      </c>
      <c r="C14" s="10">
        <v>6795503681.1432791</v>
      </c>
      <c r="D14" s="10"/>
      <c r="E14" s="10"/>
      <c r="F14" s="10"/>
      <c r="G14"/>
      <c r="H14"/>
      <c r="I14"/>
    </row>
    <row r="15" spans="1:9" ht="15.75" thickBot="1" x14ac:dyDescent="0.3">
      <c r="A15"/>
      <c r="B15"/>
      <c r="C15"/>
      <c r="D15"/>
      <c r="E15"/>
      <c r="F15"/>
      <c r="G15"/>
      <c r="H15"/>
      <c r="I15"/>
    </row>
    <row r="16" spans="1:9" x14ac:dyDescent="0.25">
      <c r="A16" s="11"/>
      <c r="B16" s="11" t="s">
        <v>61</v>
      </c>
      <c r="C16" s="11" t="s">
        <v>49</v>
      </c>
      <c r="D16" s="11" t="s">
        <v>62</v>
      </c>
      <c r="E16" s="11" t="s">
        <v>63</v>
      </c>
      <c r="F16" s="11" t="s">
        <v>64</v>
      </c>
      <c r="G16" s="11" t="s">
        <v>65</v>
      </c>
      <c r="H16" s="11" t="s">
        <v>66</v>
      </c>
      <c r="I16" s="11" t="s">
        <v>67</v>
      </c>
    </row>
    <row r="17" spans="1:9" x14ac:dyDescent="0.25">
      <c r="A17" t="s">
        <v>55</v>
      </c>
      <c r="B17">
        <v>34235.475053020869</v>
      </c>
      <c r="C17">
        <v>17254.197826194119</v>
      </c>
      <c r="D17">
        <v>1.9841823652356043</v>
      </c>
      <c r="E17">
        <v>5.6149269091829747E-2</v>
      </c>
      <c r="F17">
        <v>-954.69342028570827</v>
      </c>
      <c r="G17">
        <v>69425.643526327447</v>
      </c>
      <c r="H17">
        <v>-954.69342028570827</v>
      </c>
      <c r="I17">
        <v>69425.643526327447</v>
      </c>
    </row>
    <row r="18" spans="1:9" x14ac:dyDescent="0.25">
      <c r="A18" t="s">
        <v>1</v>
      </c>
      <c r="B18">
        <v>44.726738120670824</v>
      </c>
      <c r="C18">
        <v>16.155029896129008</v>
      </c>
      <c r="D18">
        <v>2.7685951934628132</v>
      </c>
      <c r="E18">
        <v>9.4172571875280938E-3</v>
      </c>
      <c r="F18">
        <v>11.778337420579739</v>
      </c>
      <c r="G18">
        <v>77.675138820761902</v>
      </c>
      <c r="H18">
        <v>11.778337420579739</v>
      </c>
      <c r="I18">
        <v>77.675138820761902</v>
      </c>
    </row>
    <row r="19" spans="1:9" x14ac:dyDescent="0.25">
      <c r="A19" t="s">
        <v>2</v>
      </c>
      <c r="B19">
        <v>308311.99428402295</v>
      </c>
      <c r="C19">
        <v>273256.65469411173</v>
      </c>
      <c r="D19">
        <v>1.1282872310251795</v>
      </c>
      <c r="E19">
        <v>0.26785531333348722</v>
      </c>
      <c r="F19">
        <v>-248998.62728191807</v>
      </c>
      <c r="G19">
        <v>865622.61584996397</v>
      </c>
      <c r="H19">
        <v>-248998.62728191807</v>
      </c>
      <c r="I19">
        <v>865622.61584996397</v>
      </c>
    </row>
    <row r="20" spans="1:9" x14ac:dyDescent="0.25">
      <c r="A20" t="s">
        <v>3</v>
      </c>
      <c r="B20">
        <v>-2408.2746582563336</v>
      </c>
      <c r="C20">
        <v>1656.2716944604592</v>
      </c>
      <c r="D20">
        <v>-1.4540335781327496</v>
      </c>
      <c r="E20">
        <v>0.15598736898337304</v>
      </c>
      <c r="F20">
        <v>-5786.2630499942043</v>
      </c>
      <c r="G20">
        <v>969.71373348153656</v>
      </c>
      <c r="H20">
        <v>-5786.2630499942043</v>
      </c>
      <c r="I20">
        <v>969.71373348153656</v>
      </c>
    </row>
    <row r="21" spans="1:9" x14ac:dyDescent="0.25">
      <c r="A21" t="s">
        <v>73</v>
      </c>
      <c r="B21">
        <v>21631.382995922144</v>
      </c>
      <c r="C21">
        <v>11871.42996855104</v>
      </c>
      <c r="D21">
        <v>1.8221379440578336</v>
      </c>
      <c r="E21">
        <v>7.8094601575701389E-2</v>
      </c>
      <c r="F21">
        <v>-2580.5580528909923</v>
      </c>
      <c r="G21">
        <v>45843.32404473528</v>
      </c>
      <c r="H21">
        <v>-2580.5580528909923</v>
      </c>
      <c r="I21">
        <v>45843.32404473528</v>
      </c>
    </row>
    <row r="22" spans="1:9" x14ac:dyDescent="0.25">
      <c r="A22" t="s">
        <v>76</v>
      </c>
      <c r="B22">
        <v>14304.940929372706</v>
      </c>
      <c r="C22">
        <v>6377.8856033633701</v>
      </c>
      <c r="D22">
        <v>2.2428970694972974</v>
      </c>
      <c r="E22">
        <v>3.2193211227264859E-2</v>
      </c>
      <c r="F22">
        <v>1297.1574817350429</v>
      </c>
      <c r="G22">
        <v>27312.724377010367</v>
      </c>
      <c r="H22">
        <v>1297.1574817350429</v>
      </c>
      <c r="I22">
        <v>27312.724377010367</v>
      </c>
    </row>
    <row r="23" spans="1:9" x14ac:dyDescent="0.25">
      <c r="A23" t="s">
        <v>77</v>
      </c>
      <c r="B23">
        <v>-28291.68429771606</v>
      </c>
      <c r="C23">
        <v>6784.5900611381949</v>
      </c>
      <c r="D23">
        <v>-4.1699917080870463</v>
      </c>
      <c r="E23">
        <v>2.2725361140972305E-4</v>
      </c>
      <c r="F23">
        <v>-42128.946955694839</v>
      </c>
      <c r="G23">
        <v>-14454.421639737282</v>
      </c>
      <c r="H23">
        <v>-42128.946955694839</v>
      </c>
      <c r="I23">
        <v>-14454.421639737282</v>
      </c>
    </row>
    <row r="24" spans="1:9" ht="15.75" thickBot="1" x14ac:dyDescent="0.3">
      <c r="A24" s="10" t="s">
        <v>78</v>
      </c>
      <c r="B24" s="10">
        <v>7375.7831001580444</v>
      </c>
      <c r="C24" s="10">
        <v>5153.9109194483653</v>
      </c>
      <c r="D24" s="10">
        <v>1.4311041101477733</v>
      </c>
      <c r="E24" s="10">
        <v>0.16240494115399465</v>
      </c>
      <c r="F24" s="10">
        <v>-3135.6875215861719</v>
      </c>
      <c r="G24" s="10">
        <v>17887.25372190226</v>
      </c>
      <c r="H24" s="10">
        <v>-3135.6875215861719</v>
      </c>
      <c r="I24" s="10">
        <v>17887.25372190226</v>
      </c>
    </row>
    <row r="25" spans="1:9" x14ac:dyDescent="0.25">
      <c r="A25"/>
      <c r="B25"/>
      <c r="C25"/>
      <c r="D25"/>
      <c r="E25"/>
      <c r="F25"/>
      <c r="G25"/>
      <c r="H25"/>
      <c r="I25"/>
    </row>
    <row r="26" spans="1:9" x14ac:dyDescent="0.25">
      <c r="A26"/>
      <c r="B26"/>
      <c r="C26"/>
      <c r="D26"/>
      <c r="E26"/>
      <c r="F26"/>
      <c r="G26"/>
      <c r="H26"/>
      <c r="I26"/>
    </row>
    <row r="27" spans="1:9" x14ac:dyDescent="0.25">
      <c r="A27"/>
      <c r="B27"/>
      <c r="C27"/>
      <c r="D27"/>
      <c r="E27"/>
      <c r="F27"/>
      <c r="G27"/>
      <c r="H27"/>
      <c r="I27"/>
    </row>
  </sheetData>
  <conditionalFormatting sqref="E17:E24">
    <cfRule type="cellIs" dxfId="2" priority="1" operator="greaterThan">
      <formula>0.05</formula>
    </cfRule>
  </conditionalFormatting>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0"/>
  <sheetViews>
    <sheetView zoomScale="77" zoomScaleNormal="77" workbookViewId="0">
      <selection activeCell="L1" sqref="L1:M40"/>
    </sheetView>
  </sheetViews>
  <sheetFormatPr baseColWidth="10" defaultRowHeight="15" x14ac:dyDescent="0.25"/>
  <cols>
    <col min="10" max="13" width="11.42578125" style="4"/>
  </cols>
  <sheetData>
    <row r="1" spans="1:16" ht="15.75" thickBot="1" x14ac:dyDescent="0.3">
      <c r="A1" s="25"/>
      <c r="B1" s="18" t="s">
        <v>0</v>
      </c>
      <c r="C1" s="19" t="s">
        <v>1</v>
      </c>
      <c r="D1" s="16" t="s">
        <v>2</v>
      </c>
      <c r="E1" s="20" t="s">
        <v>3</v>
      </c>
      <c r="F1" s="17" t="s">
        <v>73</v>
      </c>
      <c r="G1" s="69" t="s">
        <v>76</v>
      </c>
      <c r="H1" s="69" t="s">
        <v>77</v>
      </c>
      <c r="I1" t="s">
        <v>78</v>
      </c>
      <c r="J1" s="4" t="s">
        <v>104</v>
      </c>
      <c r="K1" s="4" t="s">
        <v>105</v>
      </c>
      <c r="L1" s="4" t="s">
        <v>106</v>
      </c>
      <c r="M1" s="4" t="s">
        <v>107</v>
      </c>
    </row>
    <row r="2" spans="1:16" x14ac:dyDescent="0.25">
      <c r="A2" s="6" t="s">
        <v>4</v>
      </c>
      <c r="B2" s="2">
        <v>83112</v>
      </c>
      <c r="C2" s="23">
        <v>1071</v>
      </c>
      <c r="D2" s="1">
        <v>6.4011799410029968E-3</v>
      </c>
      <c r="E2" s="21">
        <v>3.05</v>
      </c>
      <c r="F2" s="29">
        <v>0.13577628310680695</v>
      </c>
      <c r="G2" s="33">
        <v>0</v>
      </c>
      <c r="H2" s="33">
        <v>0</v>
      </c>
      <c r="I2" s="34">
        <v>0</v>
      </c>
      <c r="J2" s="34">
        <f>I2*C2</f>
        <v>0</v>
      </c>
      <c r="K2" s="75">
        <f>I2*D2</f>
        <v>0</v>
      </c>
      <c r="L2" s="4">
        <v>0</v>
      </c>
      <c r="M2" s="29">
        <v>0</v>
      </c>
      <c r="N2" s="4"/>
      <c r="O2" s="4"/>
      <c r="P2" s="4"/>
    </row>
    <row r="3" spans="1:16" x14ac:dyDescent="0.25">
      <c r="A3" s="6" t="s">
        <v>5</v>
      </c>
      <c r="B3" s="2">
        <v>77875</v>
      </c>
      <c r="C3" s="3">
        <v>1074</v>
      </c>
      <c r="D3" s="1">
        <v>1.0141571650496759E-2</v>
      </c>
      <c r="E3" s="21">
        <v>2.6</v>
      </c>
      <c r="F3" s="29">
        <v>-0.25694578243612964</v>
      </c>
      <c r="G3" s="33">
        <v>0</v>
      </c>
      <c r="H3" s="33">
        <v>0</v>
      </c>
      <c r="I3" s="34">
        <v>0</v>
      </c>
      <c r="J3" s="34">
        <f t="shared" ref="J3:J40" si="0">I3*C3</f>
        <v>0</v>
      </c>
      <c r="K3" s="75">
        <f t="shared" ref="K3:K40" si="1">I3*D3</f>
        <v>0</v>
      </c>
      <c r="L3" s="4">
        <v>0</v>
      </c>
      <c r="M3" s="29">
        <v>0</v>
      </c>
      <c r="N3" s="4"/>
      <c r="O3" s="4"/>
      <c r="P3" s="4"/>
    </row>
    <row r="4" spans="1:16" x14ac:dyDescent="0.25">
      <c r="A4" s="6" t="s">
        <v>6</v>
      </c>
      <c r="B4" s="2">
        <v>84504</v>
      </c>
      <c r="C4" s="3">
        <v>1080</v>
      </c>
      <c r="D4" s="1">
        <v>9.7205698865450562E-3</v>
      </c>
      <c r="E4" s="21">
        <v>2.4700000000000002</v>
      </c>
      <c r="F4" s="29">
        <v>-0.28821850794944964</v>
      </c>
      <c r="G4" s="33">
        <v>0</v>
      </c>
      <c r="H4" s="33">
        <v>0</v>
      </c>
      <c r="I4" s="34">
        <v>0</v>
      </c>
      <c r="J4" s="34">
        <f t="shared" si="0"/>
        <v>0</v>
      </c>
      <c r="K4" s="75">
        <f t="shared" si="1"/>
        <v>0</v>
      </c>
      <c r="L4" s="4">
        <v>0</v>
      </c>
      <c r="M4" s="29">
        <v>0</v>
      </c>
      <c r="N4" s="4"/>
      <c r="O4" s="4"/>
      <c r="P4" s="4"/>
    </row>
    <row r="5" spans="1:16" x14ac:dyDescent="0.25">
      <c r="A5" s="6" t="s">
        <v>7</v>
      </c>
      <c r="B5" s="2">
        <v>71571</v>
      </c>
      <c r="C5" s="3">
        <v>1065</v>
      </c>
      <c r="D5" s="1">
        <v>1.3707684349675215E-2</v>
      </c>
      <c r="E5" s="21">
        <v>2.83</v>
      </c>
      <c r="F5" s="29">
        <v>6.1792089189349461E-2</v>
      </c>
      <c r="G5" s="33">
        <v>0</v>
      </c>
      <c r="H5" s="33">
        <v>0</v>
      </c>
      <c r="I5" s="34">
        <v>0</v>
      </c>
      <c r="J5" s="34">
        <f t="shared" si="0"/>
        <v>0</v>
      </c>
      <c r="K5" s="75">
        <f t="shared" si="1"/>
        <v>0</v>
      </c>
      <c r="L5" s="4">
        <v>0</v>
      </c>
      <c r="M5" s="29">
        <v>0</v>
      </c>
      <c r="N5" s="4"/>
      <c r="O5" s="4"/>
      <c r="P5" s="4"/>
    </row>
    <row r="6" spans="1:16" x14ac:dyDescent="0.25">
      <c r="A6" s="6" t="s">
        <v>8</v>
      </c>
      <c r="B6" s="2">
        <v>78653</v>
      </c>
      <c r="C6" s="3">
        <v>1083</v>
      </c>
      <c r="D6" s="1">
        <v>1.1906449326718607E-2</v>
      </c>
      <c r="E6" s="21">
        <v>3.28</v>
      </c>
      <c r="F6" s="29">
        <v>-5.1520832073532079E-2</v>
      </c>
      <c r="G6" s="33">
        <v>0</v>
      </c>
      <c r="H6" s="33">
        <v>0</v>
      </c>
      <c r="I6" s="34">
        <v>0</v>
      </c>
      <c r="J6" s="34">
        <f t="shared" si="0"/>
        <v>0</v>
      </c>
      <c r="K6" s="75">
        <f t="shared" si="1"/>
        <v>0</v>
      </c>
      <c r="L6" s="4">
        <v>0</v>
      </c>
      <c r="M6" s="29">
        <v>0</v>
      </c>
      <c r="N6" s="4"/>
      <c r="O6" s="4"/>
      <c r="P6" s="4"/>
    </row>
    <row r="7" spans="1:16" x14ac:dyDescent="0.25">
      <c r="A7" s="6" t="s">
        <v>9</v>
      </c>
      <c r="B7" s="2">
        <v>74301</v>
      </c>
      <c r="C7" s="3">
        <v>1089</v>
      </c>
      <c r="D7" s="1">
        <v>8.0683569127328637E-3</v>
      </c>
      <c r="E7" s="21">
        <v>3.98</v>
      </c>
      <c r="F7" s="29">
        <v>9.7723780253553591E-2</v>
      </c>
      <c r="G7" s="33">
        <v>0</v>
      </c>
      <c r="H7" s="33">
        <v>0</v>
      </c>
      <c r="I7" s="34">
        <v>0</v>
      </c>
      <c r="J7" s="34">
        <f t="shared" si="0"/>
        <v>0</v>
      </c>
      <c r="K7" s="75">
        <f t="shared" si="1"/>
        <v>0</v>
      </c>
      <c r="L7" s="4">
        <v>0</v>
      </c>
      <c r="M7" s="29">
        <v>0</v>
      </c>
      <c r="N7" s="4"/>
      <c r="O7" s="4"/>
      <c r="P7" s="4"/>
    </row>
    <row r="8" spans="1:16" x14ac:dyDescent="0.25">
      <c r="A8" s="6" t="s">
        <v>10</v>
      </c>
      <c r="B8" s="2">
        <v>74038</v>
      </c>
      <c r="C8" s="3">
        <v>1093</v>
      </c>
      <c r="D8" s="1">
        <v>3.7239807686964173E-3</v>
      </c>
      <c r="E8" s="21">
        <v>4.4400000000000004</v>
      </c>
      <c r="F8" s="29">
        <v>7.9976007197840648E-2</v>
      </c>
      <c r="G8" s="33">
        <v>0</v>
      </c>
      <c r="H8" s="33">
        <v>0</v>
      </c>
      <c r="I8" s="34">
        <v>0</v>
      </c>
      <c r="J8" s="34">
        <f t="shared" si="0"/>
        <v>0</v>
      </c>
      <c r="K8" s="75">
        <f t="shared" si="1"/>
        <v>0</v>
      </c>
      <c r="L8" s="4">
        <v>0</v>
      </c>
      <c r="M8" s="29">
        <v>0</v>
      </c>
      <c r="N8" s="4"/>
      <c r="O8" s="4"/>
      <c r="P8" s="4"/>
    </row>
    <row r="9" spans="1:16" x14ac:dyDescent="0.25">
      <c r="A9" s="6" t="s">
        <v>11</v>
      </c>
      <c r="B9" s="2">
        <v>82670</v>
      </c>
      <c r="C9" s="3">
        <v>1127</v>
      </c>
      <c r="D9" s="1">
        <v>1.0770551263947686E-2</v>
      </c>
      <c r="E9" s="21">
        <v>4.8099999999999996</v>
      </c>
      <c r="F9" s="29">
        <v>1.6190476190476189E-2</v>
      </c>
      <c r="G9" s="33">
        <v>0</v>
      </c>
      <c r="H9" s="33">
        <v>0</v>
      </c>
      <c r="I9" s="34">
        <v>0</v>
      </c>
      <c r="J9" s="34">
        <f t="shared" si="0"/>
        <v>0</v>
      </c>
      <c r="K9" s="75">
        <f t="shared" si="1"/>
        <v>0</v>
      </c>
      <c r="L9" s="4">
        <v>0</v>
      </c>
      <c r="M9" s="29">
        <v>0</v>
      </c>
      <c r="N9" s="4"/>
      <c r="O9" s="4"/>
      <c r="P9" s="4"/>
    </row>
    <row r="10" spans="1:16" x14ac:dyDescent="0.25">
      <c r="A10" s="6" t="s">
        <v>12</v>
      </c>
      <c r="B10" s="2">
        <v>73676</v>
      </c>
      <c r="C10" s="3">
        <v>1125</v>
      </c>
      <c r="D10" s="1">
        <v>5.5333369857009304E-3</v>
      </c>
      <c r="E10" s="21">
        <v>4.84</v>
      </c>
      <c r="F10" s="29">
        <v>-4.4412825854972304E-2</v>
      </c>
      <c r="G10" s="33">
        <v>0</v>
      </c>
      <c r="H10" s="33">
        <v>0</v>
      </c>
      <c r="I10" s="34">
        <v>0</v>
      </c>
      <c r="J10" s="34">
        <f t="shared" si="0"/>
        <v>0</v>
      </c>
      <c r="K10" s="75">
        <f t="shared" si="1"/>
        <v>0</v>
      </c>
      <c r="L10" s="4">
        <v>0</v>
      </c>
      <c r="M10" s="29">
        <v>0</v>
      </c>
      <c r="N10" s="4"/>
      <c r="O10" s="4"/>
      <c r="P10" s="4"/>
    </row>
    <row r="11" spans="1:16" x14ac:dyDescent="0.25">
      <c r="A11" s="6" t="s">
        <v>13</v>
      </c>
      <c r="B11" s="2">
        <v>76545</v>
      </c>
      <c r="C11" s="3">
        <v>1139</v>
      </c>
      <c r="D11" s="1">
        <v>-4.3587228941911348E-4</v>
      </c>
      <c r="E11" s="21">
        <v>4.74</v>
      </c>
      <c r="F11" s="29">
        <v>1.7646766416463688E-2</v>
      </c>
      <c r="G11" s="33">
        <v>0</v>
      </c>
      <c r="H11" s="33">
        <v>0</v>
      </c>
      <c r="I11" s="34">
        <v>0</v>
      </c>
      <c r="J11" s="34">
        <f t="shared" si="0"/>
        <v>0</v>
      </c>
      <c r="K11" s="75">
        <f t="shared" si="1"/>
        <v>0</v>
      </c>
      <c r="L11" s="4">
        <v>0</v>
      </c>
      <c r="M11" s="29">
        <v>0</v>
      </c>
      <c r="N11" s="4"/>
      <c r="O11" s="4"/>
      <c r="P11" s="4"/>
    </row>
    <row r="12" spans="1:16" x14ac:dyDescent="0.25">
      <c r="A12" s="6" t="s">
        <v>14</v>
      </c>
      <c r="B12" s="2">
        <v>74385</v>
      </c>
      <c r="C12" s="3">
        <v>1145</v>
      </c>
      <c r="D12" s="1">
        <v>2.9979287038045511E-3</v>
      </c>
      <c r="E12" s="21">
        <v>4.34</v>
      </c>
      <c r="F12" s="29">
        <v>2.7407786885245901E-2</v>
      </c>
      <c r="G12" s="33">
        <v>0</v>
      </c>
      <c r="H12" s="33">
        <v>0</v>
      </c>
      <c r="I12" s="34">
        <v>0</v>
      </c>
      <c r="J12" s="34">
        <f t="shared" si="0"/>
        <v>0</v>
      </c>
      <c r="K12" s="75">
        <f t="shared" si="1"/>
        <v>0</v>
      </c>
      <c r="L12" s="4">
        <v>0</v>
      </c>
      <c r="M12" s="29">
        <v>0</v>
      </c>
      <c r="N12" s="4"/>
      <c r="O12" s="4"/>
      <c r="P12" s="4"/>
    </row>
    <row r="13" spans="1:16" x14ac:dyDescent="0.25">
      <c r="A13" s="6" t="s">
        <v>15</v>
      </c>
      <c r="B13" s="2">
        <v>78164</v>
      </c>
      <c r="C13" s="3">
        <v>1140</v>
      </c>
      <c r="D13" s="1">
        <v>-4.456279550024418E-3</v>
      </c>
      <c r="E13" s="21">
        <v>3.63</v>
      </c>
      <c r="F13" s="29">
        <v>-3.06288532675709E-2</v>
      </c>
      <c r="G13" s="33">
        <v>0</v>
      </c>
      <c r="H13" s="33">
        <v>0</v>
      </c>
      <c r="I13" s="34">
        <v>0</v>
      </c>
      <c r="J13" s="34">
        <f t="shared" si="0"/>
        <v>0</v>
      </c>
      <c r="K13" s="75">
        <f t="shared" si="1"/>
        <v>0</v>
      </c>
      <c r="L13" s="4">
        <v>0</v>
      </c>
      <c r="M13" s="29">
        <v>0</v>
      </c>
      <c r="N13" s="4"/>
      <c r="O13" s="4"/>
      <c r="P13" s="4"/>
    </row>
    <row r="14" spans="1:16" x14ac:dyDescent="0.25">
      <c r="A14" s="6" t="s">
        <v>16</v>
      </c>
      <c r="B14" s="2">
        <v>74649</v>
      </c>
      <c r="C14" s="3">
        <v>1159</v>
      </c>
      <c r="D14" s="1">
        <v>7.2056334952780897E-3</v>
      </c>
      <c r="E14" s="21">
        <v>3.28</v>
      </c>
      <c r="F14" s="29">
        <v>-0.12487749522876154</v>
      </c>
      <c r="G14" s="33">
        <v>0</v>
      </c>
      <c r="H14" s="33">
        <v>0</v>
      </c>
      <c r="I14" s="34">
        <v>0</v>
      </c>
      <c r="J14" s="34">
        <f t="shared" si="0"/>
        <v>0</v>
      </c>
      <c r="K14" s="75">
        <f t="shared" si="1"/>
        <v>0</v>
      </c>
      <c r="L14" s="4">
        <v>0</v>
      </c>
      <c r="M14" s="29">
        <v>0</v>
      </c>
      <c r="N14" s="4"/>
      <c r="O14" s="4"/>
      <c r="P14" s="4"/>
    </row>
    <row r="15" spans="1:16" x14ac:dyDescent="0.25">
      <c r="A15" s="6" t="s">
        <v>17</v>
      </c>
      <c r="B15" s="2">
        <v>77693</v>
      </c>
      <c r="C15" s="3">
        <v>1163</v>
      </c>
      <c r="D15" s="1">
        <v>4.8777844019294659E-3</v>
      </c>
      <c r="E15" s="21">
        <v>3.32</v>
      </c>
      <c r="F15" s="29">
        <v>-0.11422952213894648</v>
      </c>
      <c r="G15" s="33">
        <v>0</v>
      </c>
      <c r="H15" s="33">
        <v>0</v>
      </c>
      <c r="I15" s="34">
        <v>0</v>
      </c>
      <c r="J15" s="34">
        <f t="shared" si="0"/>
        <v>0</v>
      </c>
      <c r="K15" s="75">
        <f t="shared" si="1"/>
        <v>0</v>
      </c>
      <c r="L15" s="4">
        <v>0</v>
      </c>
      <c r="M15" s="29">
        <v>0</v>
      </c>
      <c r="N15" s="4"/>
      <c r="O15" s="4"/>
      <c r="P15" s="4"/>
    </row>
    <row r="16" spans="1:16" x14ac:dyDescent="0.25">
      <c r="A16" s="6" t="s">
        <v>18</v>
      </c>
      <c r="B16" s="2">
        <v>74096</v>
      </c>
      <c r="C16" s="3">
        <v>1170</v>
      </c>
      <c r="D16" s="1">
        <v>3.4248422415187473E-3</v>
      </c>
      <c r="E16" s="21">
        <v>3.3</v>
      </c>
      <c r="F16" s="29">
        <v>2.1509150162948108E-2</v>
      </c>
      <c r="G16" s="33">
        <v>0</v>
      </c>
      <c r="H16" s="33">
        <v>0</v>
      </c>
      <c r="I16" s="34">
        <v>0</v>
      </c>
      <c r="J16" s="34">
        <f t="shared" si="0"/>
        <v>0</v>
      </c>
      <c r="K16" s="75">
        <f t="shared" si="1"/>
        <v>0</v>
      </c>
      <c r="L16" s="4">
        <v>0</v>
      </c>
      <c r="M16" s="29">
        <v>0</v>
      </c>
      <c r="N16" s="4"/>
      <c r="O16" s="4"/>
      <c r="P16" s="4"/>
    </row>
    <row r="17" spans="1:16" x14ac:dyDescent="0.25">
      <c r="A17" s="6" t="s">
        <v>19</v>
      </c>
      <c r="B17" s="2">
        <v>76251</v>
      </c>
      <c r="C17" s="3">
        <v>1172</v>
      </c>
      <c r="D17" s="1">
        <v>5.3750436722402252E-5</v>
      </c>
      <c r="E17" s="21">
        <v>3.24</v>
      </c>
      <c r="F17" s="29">
        <v>-5.0366549008960086E-2</v>
      </c>
      <c r="G17" s="33">
        <v>0</v>
      </c>
      <c r="H17" s="33">
        <v>0</v>
      </c>
      <c r="I17" s="34">
        <v>0</v>
      </c>
      <c r="J17" s="34">
        <f t="shared" si="0"/>
        <v>0</v>
      </c>
      <c r="K17" s="75">
        <f t="shared" si="1"/>
        <v>0</v>
      </c>
      <c r="L17" s="4">
        <v>0</v>
      </c>
      <c r="M17" s="29">
        <v>0</v>
      </c>
      <c r="N17" s="4"/>
      <c r="O17" s="4"/>
      <c r="P17" s="4"/>
    </row>
    <row r="18" spans="1:16" x14ac:dyDescent="0.25">
      <c r="A18" s="6" t="s">
        <v>20</v>
      </c>
      <c r="B18" s="2">
        <v>76722</v>
      </c>
      <c r="C18" s="3">
        <v>1183</v>
      </c>
      <c r="D18" s="1">
        <v>3.0367364488995065E-3</v>
      </c>
      <c r="E18" s="21">
        <v>2.77</v>
      </c>
      <c r="F18" s="29">
        <v>-0.22509225092250923</v>
      </c>
      <c r="G18" s="33">
        <v>0</v>
      </c>
      <c r="H18" s="33">
        <v>0</v>
      </c>
      <c r="I18" s="34">
        <v>0</v>
      </c>
      <c r="J18" s="34">
        <f t="shared" si="0"/>
        <v>0</v>
      </c>
      <c r="K18" s="75">
        <f t="shared" si="1"/>
        <v>0</v>
      </c>
      <c r="L18" s="4">
        <v>0</v>
      </c>
      <c r="M18" s="29">
        <v>0</v>
      </c>
      <c r="N18" s="4"/>
      <c r="O18" s="4"/>
      <c r="P18" s="4"/>
    </row>
    <row r="19" spans="1:16" x14ac:dyDescent="0.25">
      <c r="A19" s="6" t="s">
        <v>21</v>
      </c>
      <c r="B19" s="2">
        <v>77887</v>
      </c>
      <c r="C19" s="3">
        <v>1202</v>
      </c>
      <c r="D19" s="1">
        <v>-9.1094202121967584E-4</v>
      </c>
      <c r="E19" s="21">
        <v>2.44</v>
      </c>
      <c r="F19" s="29">
        <v>-7.9122733024040492E-2</v>
      </c>
      <c r="G19" s="33">
        <v>0</v>
      </c>
      <c r="H19" s="33">
        <v>0</v>
      </c>
      <c r="I19" s="34">
        <v>0</v>
      </c>
      <c r="J19" s="34">
        <f t="shared" si="0"/>
        <v>0</v>
      </c>
      <c r="K19" s="75">
        <f t="shared" si="1"/>
        <v>0</v>
      </c>
      <c r="L19" s="4">
        <v>0</v>
      </c>
      <c r="M19" s="29">
        <v>0</v>
      </c>
      <c r="N19" s="4"/>
      <c r="O19" s="4"/>
      <c r="P19" s="4"/>
    </row>
    <row r="20" spans="1:16" x14ac:dyDescent="0.25">
      <c r="A20" s="6" t="s">
        <v>22</v>
      </c>
      <c r="B20" s="2">
        <v>77535</v>
      </c>
      <c r="C20" s="3">
        <v>1203</v>
      </c>
      <c r="D20" s="1">
        <v>7.6159828372218607E-3</v>
      </c>
      <c r="E20" s="21">
        <v>2.0699999999999998</v>
      </c>
      <c r="F20" s="29">
        <v>-0.17786183011301496</v>
      </c>
      <c r="G20" s="33">
        <v>0</v>
      </c>
      <c r="H20" s="33">
        <v>0</v>
      </c>
      <c r="I20" s="34">
        <v>0</v>
      </c>
      <c r="J20" s="34">
        <f t="shared" si="0"/>
        <v>0</v>
      </c>
      <c r="K20" s="75">
        <f t="shared" si="1"/>
        <v>0</v>
      </c>
      <c r="L20" s="4">
        <v>0</v>
      </c>
      <c r="M20" s="29">
        <v>0</v>
      </c>
      <c r="N20" s="4"/>
      <c r="O20" s="4"/>
      <c r="P20" s="4"/>
    </row>
    <row r="21" spans="1:16" x14ac:dyDescent="0.25">
      <c r="A21" s="6" t="s">
        <v>23</v>
      </c>
      <c r="B21" s="2">
        <v>81754</v>
      </c>
      <c r="C21" s="42">
        <v>1214</v>
      </c>
      <c r="D21" s="36">
        <v>6.4140096875498166E-3</v>
      </c>
      <c r="E21" s="76">
        <v>2.02</v>
      </c>
      <c r="F21" s="77">
        <v>-1.3490529570931581E-2</v>
      </c>
      <c r="G21" s="33">
        <v>0</v>
      </c>
      <c r="H21" s="33">
        <v>0</v>
      </c>
      <c r="I21" s="34">
        <v>1</v>
      </c>
      <c r="J21" s="34">
        <f t="shared" si="0"/>
        <v>1214</v>
      </c>
      <c r="K21" s="75">
        <f t="shared" si="1"/>
        <v>6.4140096875498166E-3</v>
      </c>
      <c r="L21" s="4">
        <v>2.02</v>
      </c>
      <c r="M21" s="29">
        <v>-1.3490529570931581E-2</v>
      </c>
      <c r="N21" s="4"/>
      <c r="O21" s="4"/>
      <c r="P21" s="4"/>
    </row>
    <row r="22" spans="1:16" x14ac:dyDescent="0.25">
      <c r="A22" s="6" t="s">
        <v>24</v>
      </c>
      <c r="B22" s="2">
        <v>85489</v>
      </c>
      <c r="C22" s="42">
        <v>1225</v>
      </c>
      <c r="D22" s="36">
        <v>4.9451275948697729E-3</v>
      </c>
      <c r="E22" s="76">
        <v>2.02</v>
      </c>
      <c r="F22" s="77">
        <v>-7.0943170786349041E-2</v>
      </c>
      <c r="G22" s="33">
        <v>0</v>
      </c>
      <c r="H22" s="33">
        <v>0</v>
      </c>
      <c r="I22" s="34">
        <v>1</v>
      </c>
      <c r="J22" s="34">
        <f t="shared" si="0"/>
        <v>1225</v>
      </c>
      <c r="K22" s="75">
        <f t="shared" si="1"/>
        <v>4.9451275948697729E-3</v>
      </c>
      <c r="L22" s="4">
        <v>2.02</v>
      </c>
      <c r="M22" s="29">
        <v>-7.0943170786349041E-2</v>
      </c>
      <c r="N22" s="4"/>
      <c r="O22" s="4"/>
      <c r="P22" s="4"/>
    </row>
    <row r="23" spans="1:16" x14ac:dyDescent="0.25">
      <c r="A23" s="6" t="s">
        <v>25</v>
      </c>
      <c r="B23" s="2">
        <v>91024</v>
      </c>
      <c r="C23" s="42">
        <v>1267</v>
      </c>
      <c r="D23" s="36">
        <v>7.3154044523973203E-3</v>
      </c>
      <c r="E23" s="76">
        <v>2.04</v>
      </c>
      <c r="F23" s="77">
        <v>-3.5322563689245544E-2</v>
      </c>
      <c r="G23" s="33">
        <v>0</v>
      </c>
      <c r="H23" s="33">
        <v>0</v>
      </c>
      <c r="I23" s="34">
        <v>1</v>
      </c>
      <c r="J23" s="34">
        <f t="shared" si="0"/>
        <v>1267</v>
      </c>
      <c r="K23" s="75">
        <f t="shared" si="1"/>
        <v>7.3154044523973203E-3</v>
      </c>
      <c r="L23" s="4">
        <v>2.04</v>
      </c>
      <c r="M23" s="29">
        <v>-3.5322563689245544E-2</v>
      </c>
      <c r="N23" s="4"/>
      <c r="O23" s="4"/>
      <c r="P23" s="4"/>
    </row>
    <row r="24" spans="1:16" x14ac:dyDescent="0.25">
      <c r="A24" s="6" t="s">
        <v>26</v>
      </c>
      <c r="B24" s="2">
        <v>92629</v>
      </c>
      <c r="C24" s="42">
        <v>1272</v>
      </c>
      <c r="D24" s="36">
        <v>3.2654127481713687E-3</v>
      </c>
      <c r="E24" s="76">
        <v>2.0499999999999998</v>
      </c>
      <c r="F24" s="77">
        <v>8.9546608134988687E-2</v>
      </c>
      <c r="G24" s="33">
        <v>0</v>
      </c>
      <c r="H24" s="33">
        <v>0</v>
      </c>
      <c r="I24" s="34">
        <v>1</v>
      </c>
      <c r="J24" s="34">
        <f t="shared" si="0"/>
        <v>1272</v>
      </c>
      <c r="K24" s="75">
        <f t="shared" si="1"/>
        <v>3.2654127481713687E-3</v>
      </c>
      <c r="L24" s="4">
        <v>2.0499999999999998</v>
      </c>
      <c r="M24" s="29">
        <v>8.9546608134988687E-2</v>
      </c>
      <c r="N24" s="4"/>
      <c r="O24" s="4"/>
      <c r="P24" s="4"/>
    </row>
    <row r="25" spans="1:16" x14ac:dyDescent="0.25">
      <c r="A25" s="6" t="s">
        <v>27</v>
      </c>
      <c r="B25" s="2">
        <v>93745</v>
      </c>
      <c r="C25" s="42">
        <v>1269</v>
      </c>
      <c r="D25" s="36">
        <v>8.3843249576877246E-3</v>
      </c>
      <c r="E25" s="76">
        <v>2.08</v>
      </c>
      <c r="F25" s="77">
        <v>4.6203587818105969E-2</v>
      </c>
      <c r="G25" s="33">
        <v>0</v>
      </c>
      <c r="H25" s="33">
        <v>0</v>
      </c>
      <c r="I25" s="34">
        <v>1</v>
      </c>
      <c r="J25" s="34">
        <f t="shared" si="0"/>
        <v>1269</v>
      </c>
      <c r="K25" s="75">
        <f t="shared" si="1"/>
        <v>8.3843249576877246E-3</v>
      </c>
      <c r="L25" s="4">
        <v>2.08</v>
      </c>
      <c r="M25" s="29">
        <v>4.6203587818105969E-2</v>
      </c>
      <c r="N25" s="4"/>
      <c r="O25" s="4"/>
      <c r="P25" s="4"/>
    </row>
    <row r="26" spans="1:16" x14ac:dyDescent="0.25">
      <c r="A26" s="6" t="s">
        <v>28</v>
      </c>
      <c r="B26" s="2">
        <v>97022</v>
      </c>
      <c r="C26" s="42">
        <v>1270</v>
      </c>
      <c r="D26" s="36">
        <v>2.9695044800785862E-3</v>
      </c>
      <c r="E26" s="76">
        <v>2.06</v>
      </c>
      <c r="F26" s="77">
        <v>2.8001162678035076E-2</v>
      </c>
      <c r="G26" s="33">
        <v>0</v>
      </c>
      <c r="H26" s="33">
        <v>0</v>
      </c>
      <c r="I26" s="34">
        <v>1</v>
      </c>
      <c r="J26" s="34">
        <f t="shared" si="0"/>
        <v>1270</v>
      </c>
      <c r="K26" s="75">
        <f t="shared" si="1"/>
        <v>2.9695044800785862E-3</v>
      </c>
      <c r="L26" s="4">
        <v>2.06</v>
      </c>
      <c r="M26" s="29">
        <v>2.8001162678035076E-2</v>
      </c>
      <c r="N26" s="4"/>
      <c r="O26" s="4"/>
      <c r="P26" s="4"/>
    </row>
    <row r="27" spans="1:16" x14ac:dyDescent="0.25">
      <c r="A27" s="6" t="s">
        <v>29</v>
      </c>
      <c r="B27" s="2">
        <v>100236</v>
      </c>
      <c r="C27" s="42">
        <v>1276</v>
      </c>
      <c r="D27" s="36">
        <v>2.7547500128726459E-3</v>
      </c>
      <c r="E27" s="76">
        <v>2.0699999999999998</v>
      </c>
      <c r="F27" s="77">
        <v>5.9249837306986929E-2</v>
      </c>
      <c r="G27" s="33">
        <v>0</v>
      </c>
      <c r="H27" s="33">
        <v>0</v>
      </c>
      <c r="I27" s="34">
        <v>1</v>
      </c>
      <c r="J27" s="34">
        <f t="shared" si="0"/>
        <v>1276</v>
      </c>
      <c r="K27" s="75">
        <f t="shared" si="1"/>
        <v>2.7547500128726459E-3</v>
      </c>
      <c r="L27" s="4">
        <v>2.0699999999999998</v>
      </c>
      <c r="M27" s="29">
        <v>5.9249837306986929E-2</v>
      </c>
      <c r="N27" s="4"/>
      <c r="O27" s="4"/>
      <c r="P27" s="4"/>
    </row>
    <row r="28" spans="1:16" x14ac:dyDescent="0.25">
      <c r="A28" s="6" t="s">
        <v>30</v>
      </c>
      <c r="B28" s="2">
        <v>100263</v>
      </c>
      <c r="C28" s="42">
        <v>1278</v>
      </c>
      <c r="D28" s="36">
        <v>6.2389278286990851E-3</v>
      </c>
      <c r="E28" s="76">
        <v>2.08</v>
      </c>
      <c r="F28" s="77">
        <v>7.7221936809658359E-2</v>
      </c>
      <c r="G28" s="33">
        <v>0</v>
      </c>
      <c r="H28" s="33">
        <v>0</v>
      </c>
      <c r="I28" s="34">
        <v>1</v>
      </c>
      <c r="J28" s="34">
        <f t="shared" si="0"/>
        <v>1278</v>
      </c>
      <c r="K28" s="75">
        <f t="shared" si="1"/>
        <v>6.2389278286990851E-3</v>
      </c>
      <c r="L28" s="4">
        <v>2.08</v>
      </c>
      <c r="M28" s="29">
        <v>7.7221936809658359E-2</v>
      </c>
      <c r="N28" s="4"/>
      <c r="O28" s="4"/>
      <c r="P28" s="4"/>
    </row>
    <row r="29" spans="1:16" x14ac:dyDescent="0.25">
      <c r="A29" s="6" t="s">
        <v>31</v>
      </c>
      <c r="B29" s="2">
        <v>110770</v>
      </c>
      <c r="C29" s="42">
        <v>1332</v>
      </c>
      <c r="D29" s="36">
        <v>5.5368442539292691E-3</v>
      </c>
      <c r="E29" s="76">
        <v>2.14</v>
      </c>
      <c r="F29" s="77">
        <v>0.14407811030591358</v>
      </c>
      <c r="G29" s="33">
        <v>0</v>
      </c>
      <c r="H29" s="33">
        <v>0</v>
      </c>
      <c r="I29" s="34">
        <v>1</v>
      </c>
      <c r="J29" s="34">
        <f t="shared" si="0"/>
        <v>1332</v>
      </c>
      <c r="K29" s="75">
        <f t="shared" si="1"/>
        <v>5.5368442539292691E-3</v>
      </c>
      <c r="L29" s="4">
        <v>2.14</v>
      </c>
      <c r="M29" s="29">
        <v>0.14407811030591358</v>
      </c>
      <c r="N29" s="4"/>
      <c r="O29" s="4"/>
      <c r="P29" s="4"/>
    </row>
    <row r="30" spans="1:16" x14ac:dyDescent="0.25">
      <c r="A30" s="6" t="s">
        <v>32</v>
      </c>
      <c r="B30" s="2">
        <v>106987</v>
      </c>
      <c r="C30" s="42">
        <v>1362</v>
      </c>
      <c r="D30" s="36">
        <v>6.1153543606790968E-3</v>
      </c>
      <c r="E30" s="76">
        <v>2.4</v>
      </c>
      <c r="F30" s="77">
        <v>7.8152204436955905E-2</v>
      </c>
      <c r="G30" s="33">
        <v>0</v>
      </c>
      <c r="H30" s="33">
        <v>0</v>
      </c>
      <c r="I30" s="34">
        <v>1</v>
      </c>
      <c r="J30" s="34">
        <f t="shared" si="0"/>
        <v>1362</v>
      </c>
      <c r="K30" s="75">
        <f t="shared" si="1"/>
        <v>6.1153543606790968E-3</v>
      </c>
      <c r="L30" s="4">
        <v>2.4</v>
      </c>
      <c r="M30" s="29">
        <v>7.8152204436955905E-2</v>
      </c>
      <c r="N30" s="4"/>
      <c r="O30" s="4"/>
      <c r="P30" s="4"/>
    </row>
    <row r="31" spans="1:16" x14ac:dyDescent="0.25">
      <c r="A31" s="6" t="s">
        <v>33</v>
      </c>
      <c r="B31" s="2">
        <v>110209</v>
      </c>
      <c r="C31" s="42">
        <v>1366</v>
      </c>
      <c r="D31" s="36">
        <v>1.0693568726355634E-2</v>
      </c>
      <c r="E31" s="76">
        <v>2.63</v>
      </c>
      <c r="F31" s="77">
        <v>0.13315733270052207</v>
      </c>
      <c r="G31" s="33">
        <v>0</v>
      </c>
      <c r="H31" s="33">
        <v>0</v>
      </c>
      <c r="I31" s="34">
        <v>1</v>
      </c>
      <c r="J31" s="34">
        <f t="shared" si="0"/>
        <v>1366</v>
      </c>
      <c r="K31" s="75">
        <f t="shared" si="1"/>
        <v>1.0693568726355634E-2</v>
      </c>
      <c r="L31" s="4">
        <v>2.63</v>
      </c>
      <c r="M31" s="29">
        <v>0.13315733270052207</v>
      </c>
      <c r="N31" s="4"/>
      <c r="O31" s="4"/>
      <c r="P31" s="4"/>
    </row>
    <row r="32" spans="1:16" x14ac:dyDescent="0.25">
      <c r="A32" s="6" t="s">
        <v>34</v>
      </c>
      <c r="B32" s="2">
        <v>103099</v>
      </c>
      <c r="C32" s="42">
        <v>1381</v>
      </c>
      <c r="D32" s="36">
        <v>3.9926136647194728E-4</v>
      </c>
      <c r="E32" s="76">
        <v>2.94</v>
      </c>
      <c r="F32" s="77">
        <v>0.21123275344931014</v>
      </c>
      <c r="G32" s="33">
        <v>0</v>
      </c>
      <c r="H32" s="33">
        <v>0</v>
      </c>
      <c r="I32" s="34">
        <v>1</v>
      </c>
      <c r="J32" s="34">
        <f t="shared" si="0"/>
        <v>1381</v>
      </c>
      <c r="K32" s="75">
        <f t="shared" si="1"/>
        <v>3.9926136647194728E-4</v>
      </c>
      <c r="L32" s="4">
        <v>2.94</v>
      </c>
      <c r="M32" s="29">
        <v>0.21123275344931014</v>
      </c>
      <c r="N32" s="4"/>
      <c r="O32" s="4"/>
      <c r="P32" s="4"/>
    </row>
    <row r="33" spans="1:16" x14ac:dyDescent="0.25">
      <c r="A33" s="7" t="s">
        <v>35</v>
      </c>
      <c r="B33" s="2">
        <v>101460</v>
      </c>
      <c r="C33" s="43">
        <v>1406</v>
      </c>
      <c r="D33" s="36">
        <v>6.6101272137691052E-3</v>
      </c>
      <c r="E33" s="76">
        <v>3.36</v>
      </c>
      <c r="F33" s="77">
        <v>0.19721634780898048</v>
      </c>
      <c r="G33" s="33">
        <v>0</v>
      </c>
      <c r="H33" s="33">
        <v>0</v>
      </c>
      <c r="I33" s="34">
        <v>1</v>
      </c>
      <c r="J33" s="34">
        <f t="shared" si="0"/>
        <v>1406</v>
      </c>
      <c r="K33" s="75">
        <f t="shared" si="1"/>
        <v>6.6101272137691052E-3</v>
      </c>
      <c r="L33" s="4">
        <v>3.36</v>
      </c>
      <c r="M33" s="29">
        <v>0.19721634780898048</v>
      </c>
      <c r="N33" s="4"/>
      <c r="O33" s="4"/>
      <c r="P33" s="4"/>
    </row>
    <row r="34" spans="1:16" x14ac:dyDescent="0.25">
      <c r="A34" s="6" t="s">
        <v>36</v>
      </c>
      <c r="B34" s="2">
        <v>99272</v>
      </c>
      <c r="C34" s="42">
        <v>1385</v>
      </c>
      <c r="D34" s="36">
        <v>7.4588031222896567E-3</v>
      </c>
      <c r="E34" s="76">
        <v>3.61</v>
      </c>
      <c r="F34" s="77">
        <v>7.7285180572851803E-2</v>
      </c>
      <c r="G34" s="33">
        <v>0</v>
      </c>
      <c r="H34" s="33">
        <v>0</v>
      </c>
      <c r="I34" s="34">
        <v>1</v>
      </c>
      <c r="J34" s="34">
        <f t="shared" si="0"/>
        <v>1385</v>
      </c>
      <c r="K34" s="75">
        <f t="shared" si="1"/>
        <v>7.4588031222896567E-3</v>
      </c>
      <c r="L34" s="4">
        <v>3.61</v>
      </c>
      <c r="M34" s="29">
        <v>7.7285180572851803E-2</v>
      </c>
      <c r="N34" s="4"/>
      <c r="O34" s="4"/>
      <c r="P34" s="4"/>
    </row>
    <row r="35" spans="1:16" x14ac:dyDescent="0.25">
      <c r="A35" s="6" t="s">
        <v>37</v>
      </c>
      <c r="B35" s="2">
        <v>108493.24949012365</v>
      </c>
      <c r="C35" s="42">
        <v>1435</v>
      </c>
      <c r="D35" s="36">
        <v>4.0584415584415025E-3</v>
      </c>
      <c r="E35" s="76">
        <v>3.86</v>
      </c>
      <c r="F35" s="77">
        <v>0.13329781566329249</v>
      </c>
      <c r="G35" s="33">
        <v>0</v>
      </c>
      <c r="H35" s="33">
        <v>0</v>
      </c>
      <c r="I35" s="34">
        <v>1</v>
      </c>
      <c r="J35" s="34">
        <f t="shared" si="0"/>
        <v>1435</v>
      </c>
      <c r="K35" s="75">
        <f t="shared" si="1"/>
        <v>4.0584415584415025E-3</v>
      </c>
      <c r="L35" s="4">
        <v>3.86</v>
      </c>
      <c r="M35" s="29">
        <v>0.13329781566329249</v>
      </c>
      <c r="N35" s="4"/>
      <c r="O35" s="4"/>
      <c r="P35" s="4"/>
    </row>
    <row r="36" spans="1:16" x14ac:dyDescent="0.25">
      <c r="A36" s="6" t="s">
        <v>38</v>
      </c>
      <c r="B36" s="2">
        <v>116097.23965164751</v>
      </c>
      <c r="C36" s="42">
        <v>1443</v>
      </c>
      <c r="D36" s="36">
        <v>6.6877342544279126E-3</v>
      </c>
      <c r="E36" s="76">
        <v>4.05</v>
      </c>
      <c r="F36" s="77">
        <v>0.15403366221706327</v>
      </c>
      <c r="G36" s="33">
        <v>1</v>
      </c>
      <c r="H36" s="33">
        <v>0</v>
      </c>
      <c r="I36" s="34">
        <v>1</v>
      </c>
      <c r="J36" s="34">
        <f t="shared" si="0"/>
        <v>1443</v>
      </c>
      <c r="K36" s="75">
        <f t="shared" si="1"/>
        <v>6.6877342544279126E-3</v>
      </c>
      <c r="L36" s="4">
        <v>4.05</v>
      </c>
      <c r="M36" s="29">
        <v>0.15403366221706327</v>
      </c>
      <c r="N36" s="4"/>
      <c r="O36" s="4"/>
      <c r="P36" s="4"/>
    </row>
    <row r="37" spans="1:16" x14ac:dyDescent="0.25">
      <c r="A37" s="6" t="s">
        <v>39</v>
      </c>
      <c r="B37" s="2">
        <v>101631.00000000001</v>
      </c>
      <c r="C37" s="43">
        <v>1474</v>
      </c>
      <c r="D37" s="36">
        <v>3.0418065897697961E-3</v>
      </c>
      <c r="E37" s="76">
        <v>3.95</v>
      </c>
      <c r="F37" s="77">
        <v>0.19854260089686099</v>
      </c>
      <c r="G37" s="33">
        <v>0</v>
      </c>
      <c r="H37" s="33">
        <v>0</v>
      </c>
      <c r="I37" s="34">
        <v>1</v>
      </c>
      <c r="J37" s="34">
        <f t="shared" si="0"/>
        <v>1474</v>
      </c>
      <c r="K37" s="75">
        <f t="shared" si="1"/>
        <v>3.0418065897697961E-3</v>
      </c>
      <c r="L37" s="4">
        <v>3.95</v>
      </c>
      <c r="M37" s="29">
        <v>0.19854260089686099</v>
      </c>
      <c r="N37" s="4"/>
      <c r="O37" s="4"/>
      <c r="P37" s="4"/>
    </row>
    <row r="38" spans="1:16" x14ac:dyDescent="0.25">
      <c r="A38" s="8" t="s">
        <v>40</v>
      </c>
      <c r="B38" s="2">
        <v>87715</v>
      </c>
      <c r="C38" s="42">
        <v>1497</v>
      </c>
      <c r="D38" s="36">
        <v>4.8278706421795992E-3</v>
      </c>
      <c r="E38" s="76">
        <v>4.05</v>
      </c>
      <c r="F38" s="77">
        <v>7.6762909494725154E-2</v>
      </c>
      <c r="G38" s="33">
        <v>0</v>
      </c>
      <c r="H38" s="33">
        <v>0</v>
      </c>
      <c r="I38" s="34">
        <v>1</v>
      </c>
      <c r="J38" s="34">
        <f t="shared" si="0"/>
        <v>1497</v>
      </c>
      <c r="K38" s="75">
        <f t="shared" si="1"/>
        <v>4.8278706421795992E-3</v>
      </c>
      <c r="L38" s="4">
        <v>4.05</v>
      </c>
      <c r="M38" s="29">
        <v>7.6762909494725154E-2</v>
      </c>
      <c r="N38" s="4"/>
      <c r="O38" s="4"/>
      <c r="P38" s="4"/>
    </row>
    <row r="39" spans="1:16" x14ac:dyDescent="0.25">
      <c r="A39" s="9" t="s">
        <v>41</v>
      </c>
      <c r="B39" s="2">
        <v>77042</v>
      </c>
      <c r="C39" s="42">
        <v>1562</v>
      </c>
      <c r="D39" s="36">
        <v>-4.2735042735042297E-3</v>
      </c>
      <c r="E39" s="76">
        <v>4</v>
      </c>
      <c r="F39" s="77">
        <v>0.22235898921149808</v>
      </c>
      <c r="G39" s="33">
        <v>0</v>
      </c>
      <c r="H39" s="33">
        <v>1</v>
      </c>
      <c r="I39" s="34">
        <v>1</v>
      </c>
      <c r="J39" s="34">
        <f t="shared" si="0"/>
        <v>1562</v>
      </c>
      <c r="K39" s="75">
        <f t="shared" si="1"/>
        <v>-4.2735042735042297E-3</v>
      </c>
      <c r="L39" s="4">
        <v>4</v>
      </c>
      <c r="M39" s="29">
        <v>0.22235898921149808</v>
      </c>
      <c r="N39" s="4"/>
      <c r="O39" s="4"/>
      <c r="P39" s="4"/>
    </row>
    <row r="40" spans="1:16" ht="15.75" thickBot="1" x14ac:dyDescent="0.3">
      <c r="A40" s="26" t="s">
        <v>42</v>
      </c>
      <c r="B40" s="27">
        <v>108044</v>
      </c>
      <c r="C40" s="44">
        <v>1594</v>
      </c>
      <c r="D40" s="78">
        <v>-2.4732668945952781E-3</v>
      </c>
      <c r="E40" s="79">
        <v>4.25</v>
      </c>
      <c r="F40" s="77">
        <v>0.23485309966730705</v>
      </c>
      <c r="G40" s="33">
        <v>0</v>
      </c>
      <c r="H40" s="33">
        <v>0</v>
      </c>
      <c r="I40" s="34">
        <v>1</v>
      </c>
      <c r="J40" s="34">
        <f t="shared" si="0"/>
        <v>1594</v>
      </c>
      <c r="K40" s="75">
        <f t="shared" si="1"/>
        <v>-2.4732668945952781E-3</v>
      </c>
      <c r="L40" s="4">
        <v>4.25</v>
      </c>
      <c r="M40" s="29">
        <v>0.23485309966730705</v>
      </c>
      <c r="N40" s="4"/>
      <c r="O40" s="4"/>
      <c r="P40" s="4"/>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1"/>
  <sheetViews>
    <sheetView zoomScale="78" zoomScaleNormal="78" workbookViewId="0">
      <selection activeCell="E27" sqref="E27"/>
    </sheetView>
  </sheetViews>
  <sheetFormatPr baseColWidth="10" defaultRowHeight="15" x14ac:dyDescent="0.25"/>
  <cols>
    <col min="1" max="1" width="24.85546875" customWidth="1"/>
    <col min="5" max="5" width="12" bestFit="1" customWidth="1"/>
  </cols>
  <sheetData>
    <row r="1" spans="1:11" x14ac:dyDescent="0.25">
      <c r="A1" t="s">
        <v>45</v>
      </c>
      <c r="J1" s="45"/>
      <c r="K1" s="45"/>
    </row>
    <row r="2" spans="1:11" ht="15.75" thickBot="1" x14ac:dyDescent="0.3">
      <c r="J2" s="45"/>
      <c r="K2" s="45"/>
    </row>
    <row r="3" spans="1:11" x14ac:dyDescent="0.25">
      <c r="A3" s="12" t="s">
        <v>46</v>
      </c>
      <c r="B3" s="12"/>
      <c r="J3" s="45"/>
      <c r="K3" s="45"/>
    </row>
    <row r="4" spans="1:11" x14ac:dyDescent="0.25">
      <c r="A4" t="s">
        <v>47</v>
      </c>
      <c r="B4">
        <v>0.9544519975980148</v>
      </c>
      <c r="J4" s="45"/>
      <c r="K4" s="45"/>
    </row>
    <row r="5" spans="1:11" x14ac:dyDescent="0.25">
      <c r="A5" t="s">
        <v>48</v>
      </c>
      <c r="B5" s="84">
        <v>0.91097861571884087</v>
      </c>
      <c r="J5" s="45"/>
      <c r="K5" s="45"/>
    </row>
    <row r="6" spans="1:11" x14ac:dyDescent="0.25">
      <c r="A6" t="s">
        <v>48</v>
      </c>
      <c r="B6">
        <v>0.87471064434503532</v>
      </c>
      <c r="J6" s="45"/>
      <c r="K6" s="45"/>
    </row>
    <row r="7" spans="1:11" x14ac:dyDescent="0.25">
      <c r="A7" t="s">
        <v>49</v>
      </c>
      <c r="B7">
        <v>4733.4317070492853</v>
      </c>
      <c r="J7" s="45"/>
      <c r="K7" s="45"/>
    </row>
    <row r="8" spans="1:11" ht="15.75" thickBot="1" x14ac:dyDescent="0.3">
      <c r="A8" s="10" t="s">
        <v>50</v>
      </c>
      <c r="B8" s="10">
        <v>39</v>
      </c>
      <c r="J8" s="45"/>
      <c r="K8" s="45"/>
    </row>
    <row r="9" spans="1:11" x14ac:dyDescent="0.25">
      <c r="J9" s="45"/>
      <c r="K9" s="45"/>
    </row>
    <row r="10" spans="1:11" ht="15.75" thickBot="1" x14ac:dyDescent="0.3">
      <c r="A10" t="s">
        <v>51</v>
      </c>
      <c r="J10" s="45"/>
      <c r="K10" s="45"/>
    </row>
    <row r="11" spans="1:11" x14ac:dyDescent="0.25">
      <c r="A11" s="11"/>
      <c r="B11" s="11" t="s">
        <v>56</v>
      </c>
      <c r="C11" s="11" t="s">
        <v>57</v>
      </c>
      <c r="D11" s="11" t="s">
        <v>58</v>
      </c>
      <c r="E11" s="11" t="s">
        <v>59</v>
      </c>
      <c r="F11" s="11" t="s">
        <v>60</v>
      </c>
      <c r="J11" s="45"/>
      <c r="K11" s="45"/>
    </row>
    <row r="12" spans="1:11" x14ac:dyDescent="0.25">
      <c r="A12" t="s">
        <v>52</v>
      </c>
      <c r="B12">
        <v>11</v>
      </c>
      <c r="C12">
        <v>6190558536.5601921</v>
      </c>
      <c r="D12">
        <v>562778048.77819932</v>
      </c>
      <c r="E12">
        <v>25.117992024687467</v>
      </c>
      <c r="F12">
        <v>2.3617748223664701E-11</v>
      </c>
      <c r="J12" s="45"/>
      <c r="K12" s="45"/>
    </row>
    <row r="13" spans="1:11" x14ac:dyDescent="0.25">
      <c r="A13" t="s">
        <v>53</v>
      </c>
      <c r="B13">
        <v>27</v>
      </c>
      <c r="C13">
        <v>604945144.58308685</v>
      </c>
      <c r="D13">
        <v>22405375.725299511</v>
      </c>
      <c r="J13" s="45"/>
      <c r="K13" s="45"/>
    </row>
    <row r="14" spans="1:11" ht="15.75" thickBot="1" x14ac:dyDescent="0.3">
      <c r="A14" s="10" t="s">
        <v>54</v>
      </c>
      <c r="B14" s="10">
        <v>38</v>
      </c>
      <c r="C14" s="10">
        <v>6795503681.1432791</v>
      </c>
      <c r="D14" s="10"/>
      <c r="E14" s="10"/>
      <c r="F14" s="10"/>
      <c r="J14" s="45"/>
      <c r="K14" s="45"/>
    </row>
    <row r="15" spans="1:11" ht="15.75" thickBot="1" x14ac:dyDescent="0.3">
      <c r="J15" s="45"/>
      <c r="K15" s="45"/>
    </row>
    <row r="16" spans="1:11" x14ac:dyDescent="0.25">
      <c r="A16" s="11"/>
      <c r="B16" s="11" t="s">
        <v>61</v>
      </c>
      <c r="C16" s="11" t="s">
        <v>49</v>
      </c>
      <c r="D16" s="11" t="s">
        <v>62</v>
      </c>
      <c r="E16" s="11" t="s">
        <v>63</v>
      </c>
      <c r="F16" s="11" t="s">
        <v>64</v>
      </c>
      <c r="G16" s="11" t="s">
        <v>65</v>
      </c>
      <c r="H16" s="11" t="s">
        <v>66</v>
      </c>
      <c r="I16" s="11" t="s">
        <v>67</v>
      </c>
      <c r="J16" s="45"/>
      <c r="K16" s="45"/>
    </row>
    <row r="17" spans="1:11" x14ac:dyDescent="0.25">
      <c r="A17" t="s">
        <v>55</v>
      </c>
      <c r="B17">
        <v>106612.58941539357</v>
      </c>
      <c r="C17">
        <v>39581.527176316165</v>
      </c>
      <c r="D17">
        <v>2.6934935820057451</v>
      </c>
      <c r="E17">
        <v>1.2003907742120602E-2</v>
      </c>
      <c r="F17">
        <v>25398.004066134294</v>
      </c>
      <c r="G17">
        <v>187827.17476465285</v>
      </c>
      <c r="H17">
        <v>25398.004066134294</v>
      </c>
      <c r="I17">
        <v>187827.17476465285</v>
      </c>
      <c r="J17" s="45"/>
      <c r="K17" s="45"/>
    </row>
    <row r="18" spans="1:11" x14ac:dyDescent="0.25">
      <c r="A18" t="s">
        <v>1</v>
      </c>
      <c r="B18">
        <v>-24.776801248496604</v>
      </c>
      <c r="C18">
        <v>33.134475396289758</v>
      </c>
      <c r="D18">
        <v>-0.74776500765939369</v>
      </c>
      <c r="E18">
        <v>0.46106559824378945</v>
      </c>
      <c r="F18">
        <v>-92.763129014169152</v>
      </c>
      <c r="G18">
        <v>43.209526517175938</v>
      </c>
      <c r="H18">
        <v>-92.763129014169152</v>
      </c>
      <c r="I18">
        <v>43.209526517175938</v>
      </c>
      <c r="J18" s="45"/>
      <c r="K18" s="45"/>
    </row>
    <row r="19" spans="1:11" x14ac:dyDescent="0.25">
      <c r="A19" t="s">
        <v>2</v>
      </c>
      <c r="B19">
        <v>-92531.373239002613</v>
      </c>
      <c r="C19">
        <v>309277.36400719453</v>
      </c>
      <c r="D19">
        <v>-0.29918572778850416</v>
      </c>
      <c r="E19">
        <v>0.76708924098971443</v>
      </c>
      <c r="F19">
        <v>-727116.10676554602</v>
      </c>
      <c r="G19">
        <v>542053.36028754071</v>
      </c>
      <c r="H19">
        <v>-727116.10676554602</v>
      </c>
      <c r="I19">
        <v>542053.36028754071</v>
      </c>
      <c r="J19" s="45"/>
      <c r="K19" s="45"/>
    </row>
    <row r="20" spans="1:11" x14ac:dyDescent="0.25">
      <c r="A20" t="s">
        <v>3</v>
      </c>
      <c r="B20">
        <v>-438.92509735159837</v>
      </c>
      <c r="C20">
        <v>1609.4030983006235</v>
      </c>
      <c r="D20">
        <v>-0.27272539602729828</v>
      </c>
      <c r="E20">
        <v>0.78713936386316097</v>
      </c>
      <c r="F20">
        <v>-3741.1474877627388</v>
      </c>
      <c r="G20">
        <v>2863.2972930595424</v>
      </c>
      <c r="H20">
        <v>-3741.1474877627388</v>
      </c>
      <c r="I20">
        <v>2863.2972930595424</v>
      </c>
      <c r="J20" s="45"/>
      <c r="K20" s="45"/>
    </row>
    <row r="21" spans="1:11" x14ac:dyDescent="0.25">
      <c r="A21" t="s">
        <v>73</v>
      </c>
      <c r="B21">
        <v>-9391.3622662388025</v>
      </c>
      <c r="C21">
        <v>11685.745416805274</v>
      </c>
      <c r="D21">
        <v>-0.80365966665105348</v>
      </c>
      <c r="E21">
        <v>0.42861260688620129</v>
      </c>
      <c r="F21">
        <v>-33368.531320259499</v>
      </c>
      <c r="G21">
        <v>14585.806787781896</v>
      </c>
      <c r="H21">
        <v>-33368.531320259499</v>
      </c>
      <c r="I21">
        <v>14585.806787781896</v>
      </c>
      <c r="J21" s="45"/>
      <c r="K21" s="45"/>
    </row>
    <row r="22" spans="1:11" x14ac:dyDescent="0.25">
      <c r="A22" t="s">
        <v>76</v>
      </c>
      <c r="B22">
        <v>16612.587153836979</v>
      </c>
      <c r="C22">
        <v>5593.736758198972</v>
      </c>
      <c r="D22">
        <v>2.9698550131961827</v>
      </c>
      <c r="E22">
        <v>6.1855880185799844E-3</v>
      </c>
      <c r="F22">
        <v>5135.1873722068231</v>
      </c>
      <c r="G22">
        <v>28089.986935467135</v>
      </c>
      <c r="H22">
        <v>5135.1873722068231</v>
      </c>
      <c r="I22">
        <v>28089.986935467135</v>
      </c>
      <c r="J22" s="45"/>
      <c r="K22" s="45"/>
    </row>
    <row r="23" spans="1:11" x14ac:dyDescent="0.25">
      <c r="A23" t="s">
        <v>77</v>
      </c>
      <c r="B23">
        <v>-29518.373941824928</v>
      </c>
      <c r="C23">
        <v>6206.6827020244009</v>
      </c>
      <c r="D23">
        <v>-4.7559018817245287</v>
      </c>
      <c r="E23">
        <v>5.8696872563792137E-5</v>
      </c>
      <c r="F23">
        <v>-42253.434915948907</v>
      </c>
      <c r="G23">
        <v>-16783.312967700946</v>
      </c>
      <c r="H23">
        <v>-42253.434915948907</v>
      </c>
      <c r="I23">
        <v>-16783.312967700946</v>
      </c>
      <c r="J23" s="45"/>
      <c r="K23" s="45"/>
    </row>
    <row r="24" spans="1:11" x14ac:dyDescent="0.25">
      <c r="A24" t="s">
        <v>78</v>
      </c>
      <c r="B24">
        <v>-94521.785075220178</v>
      </c>
      <c r="C24">
        <v>59076.839007978946</v>
      </c>
      <c r="D24">
        <v>-1.5999804096230339</v>
      </c>
      <c r="E24">
        <v>0.1212405939067368</v>
      </c>
      <c r="F24">
        <v>-215737.44616898432</v>
      </c>
      <c r="G24">
        <v>26693.876018543961</v>
      </c>
      <c r="H24">
        <v>-215737.44616898432</v>
      </c>
      <c r="I24">
        <v>26693.876018543961</v>
      </c>
      <c r="J24" s="45"/>
      <c r="K24" s="45"/>
    </row>
    <row r="25" spans="1:11" x14ac:dyDescent="0.25">
      <c r="A25" t="s">
        <v>104</v>
      </c>
      <c r="B25">
        <v>100.7750103390749</v>
      </c>
      <c r="C25">
        <v>52.15958330278616</v>
      </c>
      <c r="D25">
        <v>1.9320516759897484</v>
      </c>
      <c r="E25">
        <v>6.3909410148908358E-2</v>
      </c>
      <c r="F25">
        <v>-6.2476144084773324</v>
      </c>
      <c r="G25">
        <v>207.79763508662711</v>
      </c>
      <c r="H25">
        <v>-6.2476144084773324</v>
      </c>
      <c r="I25">
        <v>207.79763508662711</v>
      </c>
      <c r="J25" s="45"/>
      <c r="K25" s="45"/>
    </row>
    <row r="26" spans="1:11" x14ac:dyDescent="0.25">
      <c r="A26" t="s">
        <v>105</v>
      </c>
      <c r="B26">
        <v>779693.05514854309</v>
      </c>
      <c r="C26">
        <v>528417.53502449754</v>
      </c>
      <c r="D26">
        <v>1.4755245681095659</v>
      </c>
      <c r="E26">
        <v>0.15163903346819613</v>
      </c>
      <c r="F26">
        <v>-304530.16865801136</v>
      </c>
      <c r="G26">
        <v>1863916.2789550975</v>
      </c>
      <c r="H26">
        <v>-304530.16865801136</v>
      </c>
      <c r="I26">
        <v>1863916.2789550975</v>
      </c>
      <c r="J26" s="45"/>
      <c r="K26" s="45"/>
    </row>
    <row r="27" spans="1:11" x14ac:dyDescent="0.25">
      <c r="A27" t="s">
        <v>106</v>
      </c>
      <c r="B27">
        <v>-9028.6482270290471</v>
      </c>
      <c r="C27">
        <v>4391.2053101877818</v>
      </c>
      <c r="D27">
        <v>-2.0560751750965052</v>
      </c>
      <c r="E27">
        <v>4.9560413496360381E-2</v>
      </c>
      <c r="F27">
        <v>-18038.657286602618</v>
      </c>
      <c r="G27">
        <v>-18.639167455476127</v>
      </c>
      <c r="H27">
        <v>-18038.657286602618</v>
      </c>
      <c r="I27">
        <v>-18.639167455476127</v>
      </c>
      <c r="J27" s="45"/>
      <c r="K27" s="45"/>
    </row>
    <row r="28" spans="1:11" ht="15.75" thickBot="1" x14ac:dyDescent="0.3">
      <c r="A28" s="10" t="s">
        <v>107</v>
      </c>
      <c r="B28" s="10">
        <v>83898.126047942933</v>
      </c>
      <c r="C28" s="10">
        <v>25047.953673009113</v>
      </c>
      <c r="D28" s="10">
        <v>3.3495002084081986</v>
      </c>
      <c r="E28" s="10">
        <v>2.3998723713719362E-3</v>
      </c>
      <c r="F28" s="10">
        <v>32503.970326278373</v>
      </c>
      <c r="G28" s="10">
        <v>135292.28176960751</v>
      </c>
      <c r="H28" s="10">
        <v>32503.970326278373</v>
      </c>
      <c r="I28" s="10">
        <v>135292.28176960751</v>
      </c>
      <c r="J28" s="45"/>
      <c r="K28" s="45"/>
    </row>
    <row r="29" spans="1:11" x14ac:dyDescent="0.25">
      <c r="J29" s="45"/>
      <c r="K29" s="45"/>
    </row>
    <row r="30" spans="1:11" x14ac:dyDescent="0.25">
      <c r="J30" s="45"/>
      <c r="K30" s="45"/>
    </row>
    <row r="31" spans="1:11" x14ac:dyDescent="0.25">
      <c r="J31" s="45"/>
      <c r="K31" s="45"/>
    </row>
  </sheetData>
  <conditionalFormatting sqref="E17:E28">
    <cfRule type="cellIs" dxfId="1" priority="1" operator="greaterThan">
      <formula>0.05</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6"/>
  <sheetViews>
    <sheetView tabSelected="1" topLeftCell="A45" workbookViewId="0">
      <selection activeCell="N63" sqref="N63"/>
    </sheetView>
  </sheetViews>
  <sheetFormatPr baseColWidth="10" defaultRowHeight="15" x14ac:dyDescent="0.25"/>
  <sheetData>
    <row r="1" spans="1:10" ht="15.75" thickBot="1" x14ac:dyDescent="0.3">
      <c r="A1" s="25"/>
      <c r="B1" s="18" t="s">
        <v>0</v>
      </c>
      <c r="C1" s="19" t="s">
        <v>1</v>
      </c>
      <c r="D1" s="16" t="s">
        <v>2</v>
      </c>
      <c r="E1" s="20" t="s">
        <v>3</v>
      </c>
      <c r="F1" s="17" t="s">
        <v>73</v>
      </c>
      <c r="G1" s="69" t="s">
        <v>76</v>
      </c>
      <c r="H1" s="69" t="s">
        <v>77</v>
      </c>
      <c r="I1" s="4" t="s">
        <v>106</v>
      </c>
      <c r="J1" s="4" t="s">
        <v>107</v>
      </c>
    </row>
    <row r="2" spans="1:10" x14ac:dyDescent="0.25">
      <c r="A2" s="6" t="s">
        <v>4</v>
      </c>
      <c r="B2" s="2">
        <v>83112</v>
      </c>
      <c r="C2" s="23">
        <v>1071</v>
      </c>
      <c r="D2" s="1">
        <v>6.4011799410029968E-3</v>
      </c>
      <c r="E2" s="21">
        <v>3.05</v>
      </c>
      <c r="F2" s="29">
        <v>0.13577628310680695</v>
      </c>
      <c r="G2" s="33">
        <v>0</v>
      </c>
      <c r="H2" s="33">
        <v>0</v>
      </c>
      <c r="I2" s="4">
        <v>0</v>
      </c>
      <c r="J2" s="29">
        <v>0</v>
      </c>
    </row>
    <row r="3" spans="1:10" x14ac:dyDescent="0.25">
      <c r="A3" s="6" t="s">
        <v>5</v>
      </c>
      <c r="B3" s="2">
        <v>77875</v>
      </c>
      <c r="C3" s="3">
        <v>1074</v>
      </c>
      <c r="D3" s="1">
        <v>1.0141571650496759E-2</v>
      </c>
      <c r="E3" s="21">
        <v>2.6</v>
      </c>
      <c r="F3" s="29">
        <v>-0.25694578243612964</v>
      </c>
      <c r="G3" s="33">
        <v>0</v>
      </c>
      <c r="H3" s="33">
        <v>0</v>
      </c>
      <c r="I3" s="4">
        <v>0</v>
      </c>
      <c r="J3" s="29">
        <v>0</v>
      </c>
    </row>
    <row r="4" spans="1:10" x14ac:dyDescent="0.25">
      <c r="A4" s="6" t="s">
        <v>6</v>
      </c>
      <c r="B4" s="2">
        <v>84504</v>
      </c>
      <c r="C4" s="3">
        <v>1080</v>
      </c>
      <c r="D4" s="1">
        <v>9.7205698865450562E-3</v>
      </c>
      <c r="E4" s="21">
        <v>2.4700000000000002</v>
      </c>
      <c r="F4" s="29">
        <v>-0.28821850794944964</v>
      </c>
      <c r="G4" s="33">
        <v>0</v>
      </c>
      <c r="H4" s="33">
        <v>0</v>
      </c>
      <c r="I4" s="4">
        <v>0</v>
      </c>
      <c r="J4" s="29">
        <v>0</v>
      </c>
    </row>
    <row r="5" spans="1:10" x14ac:dyDescent="0.25">
      <c r="A5" s="6" t="s">
        <v>7</v>
      </c>
      <c r="B5" s="2">
        <v>71571</v>
      </c>
      <c r="C5" s="3">
        <v>1065</v>
      </c>
      <c r="D5" s="1">
        <v>1.3707684349675215E-2</v>
      </c>
      <c r="E5" s="21">
        <v>2.83</v>
      </c>
      <c r="F5" s="29">
        <v>6.1792089189349461E-2</v>
      </c>
      <c r="G5" s="33">
        <v>0</v>
      </c>
      <c r="H5" s="33">
        <v>0</v>
      </c>
      <c r="I5" s="4">
        <v>0</v>
      </c>
      <c r="J5" s="29">
        <v>0</v>
      </c>
    </row>
    <row r="6" spans="1:10" x14ac:dyDescent="0.25">
      <c r="A6" s="6" t="s">
        <v>8</v>
      </c>
      <c r="B6" s="2">
        <v>78653</v>
      </c>
      <c r="C6" s="3">
        <v>1083</v>
      </c>
      <c r="D6" s="1">
        <v>1.1906449326718607E-2</v>
      </c>
      <c r="E6" s="21">
        <v>3.28</v>
      </c>
      <c r="F6" s="29">
        <v>-5.1520832073532079E-2</v>
      </c>
      <c r="G6" s="33">
        <v>0</v>
      </c>
      <c r="H6" s="33">
        <v>0</v>
      </c>
      <c r="I6" s="4">
        <v>0</v>
      </c>
      <c r="J6" s="29">
        <v>0</v>
      </c>
    </row>
    <row r="7" spans="1:10" x14ac:dyDescent="0.25">
      <c r="A7" s="6" t="s">
        <v>9</v>
      </c>
      <c r="B7" s="2">
        <v>74301</v>
      </c>
      <c r="C7" s="3">
        <v>1089</v>
      </c>
      <c r="D7" s="1">
        <v>8.0683569127328637E-3</v>
      </c>
      <c r="E7" s="21">
        <v>3.98</v>
      </c>
      <c r="F7" s="29">
        <v>9.7723780253553591E-2</v>
      </c>
      <c r="G7" s="33">
        <v>0</v>
      </c>
      <c r="H7" s="33">
        <v>0</v>
      </c>
      <c r="I7" s="4">
        <v>0</v>
      </c>
      <c r="J7" s="29">
        <v>0</v>
      </c>
    </row>
    <row r="8" spans="1:10" x14ac:dyDescent="0.25">
      <c r="A8" s="6" t="s">
        <v>10</v>
      </c>
      <c r="B8" s="2">
        <v>74038</v>
      </c>
      <c r="C8" s="3">
        <v>1093</v>
      </c>
      <c r="D8" s="1">
        <v>3.7239807686964173E-3</v>
      </c>
      <c r="E8" s="21">
        <v>4.4400000000000004</v>
      </c>
      <c r="F8" s="29">
        <v>7.9976007197840648E-2</v>
      </c>
      <c r="G8" s="33">
        <v>0</v>
      </c>
      <c r="H8" s="33">
        <v>0</v>
      </c>
      <c r="I8" s="4">
        <v>0</v>
      </c>
      <c r="J8" s="29">
        <v>0</v>
      </c>
    </row>
    <row r="9" spans="1:10" x14ac:dyDescent="0.25">
      <c r="A9" s="6" t="s">
        <v>11</v>
      </c>
      <c r="B9" s="2">
        <v>82670</v>
      </c>
      <c r="C9" s="3">
        <v>1127</v>
      </c>
      <c r="D9" s="1">
        <v>1.0770551263947686E-2</v>
      </c>
      <c r="E9" s="21">
        <v>4.8099999999999996</v>
      </c>
      <c r="F9" s="29">
        <v>1.6190476190476189E-2</v>
      </c>
      <c r="G9" s="33">
        <v>0</v>
      </c>
      <c r="H9" s="33">
        <v>0</v>
      </c>
      <c r="I9" s="4">
        <v>0</v>
      </c>
      <c r="J9" s="29">
        <v>0</v>
      </c>
    </row>
    <row r="10" spans="1:10" x14ac:dyDescent="0.25">
      <c r="A10" s="6" t="s">
        <v>12</v>
      </c>
      <c r="B10" s="2">
        <v>73676</v>
      </c>
      <c r="C10" s="3">
        <v>1125</v>
      </c>
      <c r="D10" s="1">
        <v>5.5333369857009304E-3</v>
      </c>
      <c r="E10" s="21">
        <v>4.84</v>
      </c>
      <c r="F10" s="29">
        <v>-4.4412825854972304E-2</v>
      </c>
      <c r="G10" s="33">
        <v>0</v>
      </c>
      <c r="H10" s="33">
        <v>0</v>
      </c>
      <c r="I10" s="4">
        <v>0</v>
      </c>
      <c r="J10" s="29">
        <v>0</v>
      </c>
    </row>
    <row r="11" spans="1:10" x14ac:dyDescent="0.25">
      <c r="A11" s="6" t="s">
        <v>13</v>
      </c>
      <c r="B11" s="2">
        <v>76545</v>
      </c>
      <c r="C11" s="3">
        <v>1139</v>
      </c>
      <c r="D11" s="1">
        <v>-4.3587228941911348E-4</v>
      </c>
      <c r="E11" s="21">
        <v>4.74</v>
      </c>
      <c r="F11" s="29">
        <v>1.7646766416463688E-2</v>
      </c>
      <c r="G11" s="33">
        <v>0</v>
      </c>
      <c r="H11" s="33">
        <v>0</v>
      </c>
      <c r="I11" s="4">
        <v>0</v>
      </c>
      <c r="J11" s="29">
        <v>0</v>
      </c>
    </row>
    <row r="12" spans="1:10" x14ac:dyDescent="0.25">
      <c r="A12" s="6" t="s">
        <v>14</v>
      </c>
      <c r="B12" s="2">
        <v>74385</v>
      </c>
      <c r="C12" s="3">
        <v>1145</v>
      </c>
      <c r="D12" s="1">
        <v>2.9979287038045511E-3</v>
      </c>
      <c r="E12" s="21">
        <v>4.34</v>
      </c>
      <c r="F12" s="29">
        <v>2.7407786885245901E-2</v>
      </c>
      <c r="G12" s="33">
        <v>0</v>
      </c>
      <c r="H12" s="33">
        <v>0</v>
      </c>
      <c r="I12" s="4">
        <v>0</v>
      </c>
      <c r="J12" s="29">
        <v>0</v>
      </c>
    </row>
    <row r="13" spans="1:10" x14ac:dyDescent="0.25">
      <c r="A13" s="6" t="s">
        <v>15</v>
      </c>
      <c r="B13" s="2">
        <v>78164</v>
      </c>
      <c r="C13" s="3">
        <v>1140</v>
      </c>
      <c r="D13" s="1">
        <v>-4.456279550024418E-3</v>
      </c>
      <c r="E13" s="21">
        <v>3.63</v>
      </c>
      <c r="F13" s="29">
        <v>-3.06288532675709E-2</v>
      </c>
      <c r="G13" s="33">
        <v>0</v>
      </c>
      <c r="H13" s="33">
        <v>0</v>
      </c>
      <c r="I13" s="4">
        <v>0</v>
      </c>
      <c r="J13" s="29">
        <v>0</v>
      </c>
    </row>
    <row r="14" spans="1:10" x14ac:dyDescent="0.25">
      <c r="A14" s="6" t="s">
        <v>16</v>
      </c>
      <c r="B14" s="2">
        <v>74649</v>
      </c>
      <c r="C14" s="3">
        <v>1159</v>
      </c>
      <c r="D14" s="1">
        <v>7.2056334952780897E-3</v>
      </c>
      <c r="E14" s="21">
        <v>3.28</v>
      </c>
      <c r="F14" s="29">
        <v>-0.12487749522876154</v>
      </c>
      <c r="G14" s="33">
        <v>0</v>
      </c>
      <c r="H14" s="33">
        <v>0</v>
      </c>
      <c r="I14" s="4">
        <v>0</v>
      </c>
      <c r="J14" s="29">
        <v>0</v>
      </c>
    </row>
    <row r="15" spans="1:10" x14ac:dyDescent="0.25">
      <c r="A15" s="6" t="s">
        <v>17</v>
      </c>
      <c r="B15" s="2">
        <v>77693</v>
      </c>
      <c r="C15" s="3">
        <v>1163</v>
      </c>
      <c r="D15" s="1">
        <v>4.8777844019294659E-3</v>
      </c>
      <c r="E15" s="21">
        <v>3.32</v>
      </c>
      <c r="F15" s="29">
        <v>-0.11422952213894648</v>
      </c>
      <c r="G15" s="33">
        <v>0</v>
      </c>
      <c r="H15" s="33">
        <v>0</v>
      </c>
      <c r="I15" s="4">
        <v>0</v>
      </c>
      <c r="J15" s="29">
        <v>0</v>
      </c>
    </row>
    <row r="16" spans="1:10" x14ac:dyDescent="0.25">
      <c r="A16" s="6" t="s">
        <v>18</v>
      </c>
      <c r="B16" s="2">
        <v>74096</v>
      </c>
      <c r="C16" s="3">
        <v>1170</v>
      </c>
      <c r="D16" s="1">
        <v>3.4248422415187473E-3</v>
      </c>
      <c r="E16" s="21">
        <v>3.3</v>
      </c>
      <c r="F16" s="29">
        <v>2.1509150162948108E-2</v>
      </c>
      <c r="G16" s="33">
        <v>0</v>
      </c>
      <c r="H16" s="33">
        <v>0</v>
      </c>
      <c r="I16" s="4">
        <v>0</v>
      </c>
      <c r="J16" s="29">
        <v>0</v>
      </c>
    </row>
    <row r="17" spans="1:10" x14ac:dyDescent="0.25">
      <c r="A17" s="6" t="s">
        <v>19</v>
      </c>
      <c r="B17" s="2">
        <v>76251</v>
      </c>
      <c r="C17" s="3">
        <v>1172</v>
      </c>
      <c r="D17" s="1">
        <v>5.3750436722402252E-5</v>
      </c>
      <c r="E17" s="21">
        <v>3.24</v>
      </c>
      <c r="F17" s="29">
        <v>-5.0366549008960086E-2</v>
      </c>
      <c r="G17" s="33">
        <v>0</v>
      </c>
      <c r="H17" s="33">
        <v>0</v>
      </c>
      <c r="I17" s="4">
        <v>0</v>
      </c>
      <c r="J17" s="29">
        <v>0</v>
      </c>
    </row>
    <row r="18" spans="1:10" x14ac:dyDescent="0.25">
      <c r="A18" s="6" t="s">
        <v>20</v>
      </c>
      <c r="B18" s="2">
        <v>76722</v>
      </c>
      <c r="C18" s="3">
        <v>1183</v>
      </c>
      <c r="D18" s="1">
        <v>3.0367364488995065E-3</v>
      </c>
      <c r="E18" s="21">
        <v>2.77</v>
      </c>
      <c r="F18" s="29">
        <v>-0.22509225092250923</v>
      </c>
      <c r="G18" s="33">
        <v>0</v>
      </c>
      <c r="H18" s="33">
        <v>0</v>
      </c>
      <c r="I18" s="4">
        <v>0</v>
      </c>
      <c r="J18" s="29">
        <v>0</v>
      </c>
    </row>
    <row r="19" spans="1:10" x14ac:dyDescent="0.25">
      <c r="A19" s="6" t="s">
        <v>21</v>
      </c>
      <c r="B19" s="2">
        <v>77887</v>
      </c>
      <c r="C19" s="3">
        <v>1202</v>
      </c>
      <c r="D19" s="1">
        <v>-9.1094202121967584E-4</v>
      </c>
      <c r="E19" s="21">
        <v>2.44</v>
      </c>
      <c r="F19" s="29">
        <v>-7.9122733024040492E-2</v>
      </c>
      <c r="G19" s="33">
        <v>0</v>
      </c>
      <c r="H19" s="33">
        <v>0</v>
      </c>
      <c r="I19" s="4">
        <v>0</v>
      </c>
      <c r="J19" s="29">
        <v>0</v>
      </c>
    </row>
    <row r="20" spans="1:10" x14ac:dyDescent="0.25">
      <c r="A20" s="6" t="s">
        <v>22</v>
      </c>
      <c r="B20" s="2">
        <v>77535</v>
      </c>
      <c r="C20" s="3">
        <v>1203</v>
      </c>
      <c r="D20" s="1">
        <v>7.6159828372218607E-3</v>
      </c>
      <c r="E20" s="21">
        <v>2.0699999999999998</v>
      </c>
      <c r="F20" s="29">
        <v>-0.17786183011301496</v>
      </c>
      <c r="G20" s="33">
        <v>0</v>
      </c>
      <c r="H20" s="33">
        <v>0</v>
      </c>
      <c r="I20" s="4">
        <v>0</v>
      </c>
      <c r="J20" s="29">
        <v>0</v>
      </c>
    </row>
    <row r="21" spans="1:10" x14ac:dyDescent="0.25">
      <c r="A21" s="6" t="s">
        <v>23</v>
      </c>
      <c r="B21" s="2">
        <v>81754</v>
      </c>
      <c r="C21" s="3">
        <v>1214</v>
      </c>
      <c r="D21" s="1">
        <v>6.4140096875498166E-3</v>
      </c>
      <c r="E21" s="21">
        <v>2.02</v>
      </c>
      <c r="F21" s="29">
        <v>-1.3490529570931581E-2</v>
      </c>
      <c r="G21" s="33">
        <v>0</v>
      </c>
      <c r="H21" s="33">
        <v>0</v>
      </c>
      <c r="I21" s="4">
        <v>2.02</v>
      </c>
      <c r="J21" s="29">
        <v>-1.3490529570931581E-2</v>
      </c>
    </row>
    <row r="22" spans="1:10" x14ac:dyDescent="0.25">
      <c r="A22" s="6" t="s">
        <v>24</v>
      </c>
      <c r="B22" s="2">
        <v>85489</v>
      </c>
      <c r="C22" s="3">
        <v>1225</v>
      </c>
      <c r="D22" s="1">
        <v>4.9451275948697729E-3</v>
      </c>
      <c r="E22" s="21">
        <v>2.02</v>
      </c>
      <c r="F22" s="29">
        <v>-7.0943170786349041E-2</v>
      </c>
      <c r="G22" s="33">
        <v>0</v>
      </c>
      <c r="H22" s="33">
        <v>0</v>
      </c>
      <c r="I22" s="4">
        <v>2.02</v>
      </c>
      <c r="J22" s="29">
        <v>-7.0943170786349041E-2</v>
      </c>
    </row>
    <row r="23" spans="1:10" x14ac:dyDescent="0.25">
      <c r="A23" s="6" t="s">
        <v>25</v>
      </c>
      <c r="B23" s="2">
        <v>91024</v>
      </c>
      <c r="C23" s="3">
        <v>1267</v>
      </c>
      <c r="D23" s="1">
        <v>7.3154044523973203E-3</v>
      </c>
      <c r="E23" s="21">
        <v>2.04</v>
      </c>
      <c r="F23" s="29">
        <v>-3.5322563689245544E-2</v>
      </c>
      <c r="G23" s="33">
        <v>0</v>
      </c>
      <c r="H23" s="33">
        <v>0</v>
      </c>
      <c r="I23" s="4">
        <v>2.04</v>
      </c>
      <c r="J23" s="29">
        <v>-3.5322563689245544E-2</v>
      </c>
    </row>
    <row r="24" spans="1:10" x14ac:dyDescent="0.25">
      <c r="A24" s="6" t="s">
        <v>26</v>
      </c>
      <c r="B24" s="2">
        <v>92629</v>
      </c>
      <c r="C24" s="3">
        <v>1272</v>
      </c>
      <c r="D24" s="1">
        <v>3.2654127481713687E-3</v>
      </c>
      <c r="E24" s="21">
        <v>2.0499999999999998</v>
      </c>
      <c r="F24" s="29">
        <v>8.9546608134988687E-2</v>
      </c>
      <c r="G24" s="33">
        <v>0</v>
      </c>
      <c r="H24" s="33">
        <v>0</v>
      </c>
      <c r="I24" s="4">
        <v>2.0499999999999998</v>
      </c>
      <c r="J24" s="29">
        <v>8.9546608134988687E-2</v>
      </c>
    </row>
    <row r="25" spans="1:10" x14ac:dyDescent="0.25">
      <c r="A25" s="6" t="s">
        <v>27</v>
      </c>
      <c r="B25" s="2">
        <v>93745</v>
      </c>
      <c r="C25" s="3">
        <v>1269</v>
      </c>
      <c r="D25" s="1">
        <v>8.3843249576877246E-3</v>
      </c>
      <c r="E25" s="21">
        <v>2.08</v>
      </c>
      <c r="F25" s="29">
        <v>4.6203587818105969E-2</v>
      </c>
      <c r="G25" s="33">
        <v>0</v>
      </c>
      <c r="H25" s="33">
        <v>0</v>
      </c>
      <c r="I25" s="4">
        <v>2.08</v>
      </c>
      <c r="J25" s="29">
        <v>4.6203587818105969E-2</v>
      </c>
    </row>
    <row r="26" spans="1:10" x14ac:dyDescent="0.25">
      <c r="A26" s="6" t="s">
        <v>28</v>
      </c>
      <c r="B26" s="2">
        <v>97022</v>
      </c>
      <c r="C26" s="3">
        <v>1270</v>
      </c>
      <c r="D26" s="1">
        <v>2.9695044800785862E-3</v>
      </c>
      <c r="E26" s="21">
        <v>2.06</v>
      </c>
      <c r="F26" s="29">
        <v>2.8001162678035076E-2</v>
      </c>
      <c r="G26" s="33">
        <v>0</v>
      </c>
      <c r="H26" s="33">
        <v>0</v>
      </c>
      <c r="I26" s="4">
        <v>2.06</v>
      </c>
      <c r="J26" s="29">
        <v>2.8001162678035076E-2</v>
      </c>
    </row>
    <row r="27" spans="1:10" x14ac:dyDescent="0.25">
      <c r="A27" s="6" t="s">
        <v>29</v>
      </c>
      <c r="B27" s="2">
        <v>100236</v>
      </c>
      <c r="C27" s="3">
        <v>1276</v>
      </c>
      <c r="D27" s="1">
        <v>2.7547500128726459E-3</v>
      </c>
      <c r="E27" s="21">
        <v>2.0699999999999998</v>
      </c>
      <c r="F27" s="29">
        <v>5.9249837306986929E-2</v>
      </c>
      <c r="G27" s="33">
        <v>0</v>
      </c>
      <c r="H27" s="33">
        <v>0</v>
      </c>
      <c r="I27" s="4">
        <v>2.0699999999999998</v>
      </c>
      <c r="J27" s="29">
        <v>5.9249837306986929E-2</v>
      </c>
    </row>
    <row r="28" spans="1:10" x14ac:dyDescent="0.25">
      <c r="A28" s="6" t="s">
        <v>30</v>
      </c>
      <c r="B28" s="2">
        <v>100263</v>
      </c>
      <c r="C28" s="3">
        <v>1278</v>
      </c>
      <c r="D28" s="1">
        <v>6.2389278286990851E-3</v>
      </c>
      <c r="E28" s="21">
        <v>2.08</v>
      </c>
      <c r="F28" s="29">
        <v>7.7221936809658359E-2</v>
      </c>
      <c r="G28" s="33">
        <v>0</v>
      </c>
      <c r="H28" s="33">
        <v>0</v>
      </c>
      <c r="I28" s="4">
        <v>2.08</v>
      </c>
      <c r="J28" s="29">
        <v>7.7221936809658359E-2</v>
      </c>
    </row>
    <row r="29" spans="1:10" x14ac:dyDescent="0.25">
      <c r="A29" s="6" t="s">
        <v>31</v>
      </c>
      <c r="B29" s="2">
        <v>110770</v>
      </c>
      <c r="C29" s="3">
        <v>1332</v>
      </c>
      <c r="D29" s="1">
        <v>5.5368442539292691E-3</v>
      </c>
      <c r="E29" s="21">
        <v>2.14</v>
      </c>
      <c r="F29" s="29">
        <v>0.14407811030591358</v>
      </c>
      <c r="G29" s="33">
        <v>0</v>
      </c>
      <c r="H29" s="33">
        <v>0</v>
      </c>
      <c r="I29" s="4">
        <v>2.14</v>
      </c>
      <c r="J29" s="29">
        <v>0.14407811030591358</v>
      </c>
    </row>
    <row r="30" spans="1:10" x14ac:dyDescent="0.25">
      <c r="A30" s="6" t="s">
        <v>32</v>
      </c>
      <c r="B30" s="2">
        <v>106987</v>
      </c>
      <c r="C30" s="3">
        <v>1362</v>
      </c>
      <c r="D30" s="1">
        <v>6.1153543606790968E-3</v>
      </c>
      <c r="E30" s="21">
        <v>2.4</v>
      </c>
      <c r="F30" s="29">
        <v>7.8152204436955905E-2</v>
      </c>
      <c r="G30" s="33">
        <v>0</v>
      </c>
      <c r="H30" s="33">
        <v>0</v>
      </c>
      <c r="I30" s="4">
        <v>2.4</v>
      </c>
      <c r="J30" s="29">
        <v>7.8152204436955905E-2</v>
      </c>
    </row>
    <row r="31" spans="1:10" x14ac:dyDescent="0.25">
      <c r="A31" s="6" t="s">
        <v>33</v>
      </c>
      <c r="B31" s="2">
        <v>110209</v>
      </c>
      <c r="C31" s="3">
        <v>1366</v>
      </c>
      <c r="D31" s="1">
        <v>1.0693568726355634E-2</v>
      </c>
      <c r="E31" s="21">
        <v>2.63</v>
      </c>
      <c r="F31" s="29">
        <v>0.13315733270052207</v>
      </c>
      <c r="G31" s="33">
        <v>0</v>
      </c>
      <c r="H31" s="33">
        <v>0</v>
      </c>
      <c r="I31" s="4">
        <v>2.63</v>
      </c>
      <c r="J31" s="29">
        <v>0.13315733270052207</v>
      </c>
    </row>
    <row r="32" spans="1:10" x14ac:dyDescent="0.25">
      <c r="A32" s="6" t="s">
        <v>34</v>
      </c>
      <c r="B32" s="2">
        <v>103099</v>
      </c>
      <c r="C32" s="3">
        <v>1381</v>
      </c>
      <c r="D32" s="1">
        <v>3.9926136647194728E-4</v>
      </c>
      <c r="E32" s="21">
        <v>2.94</v>
      </c>
      <c r="F32" s="29">
        <v>0.21123275344931014</v>
      </c>
      <c r="G32" s="33">
        <v>0</v>
      </c>
      <c r="H32" s="33">
        <v>0</v>
      </c>
      <c r="I32" s="4">
        <v>2.94</v>
      </c>
      <c r="J32" s="29">
        <v>0.21123275344931014</v>
      </c>
    </row>
    <row r="33" spans="1:10" x14ac:dyDescent="0.25">
      <c r="A33" s="7" t="s">
        <v>35</v>
      </c>
      <c r="B33" s="2">
        <v>101460</v>
      </c>
      <c r="C33" s="5">
        <v>1406</v>
      </c>
      <c r="D33" s="1">
        <v>6.6101272137691052E-3</v>
      </c>
      <c r="E33" s="21">
        <v>3.36</v>
      </c>
      <c r="F33" s="29">
        <v>0.19721634780898048</v>
      </c>
      <c r="G33" s="33">
        <v>0</v>
      </c>
      <c r="H33" s="33">
        <v>0</v>
      </c>
      <c r="I33" s="4">
        <v>3.36</v>
      </c>
      <c r="J33" s="29">
        <v>0.19721634780898048</v>
      </c>
    </row>
    <row r="34" spans="1:10" x14ac:dyDescent="0.25">
      <c r="A34" s="6" t="s">
        <v>36</v>
      </c>
      <c r="B34" s="2">
        <v>99272</v>
      </c>
      <c r="C34" s="3">
        <v>1385</v>
      </c>
      <c r="D34" s="1">
        <v>7.4588031222896567E-3</v>
      </c>
      <c r="E34" s="21">
        <v>3.61</v>
      </c>
      <c r="F34" s="29">
        <v>7.7285180572851803E-2</v>
      </c>
      <c r="G34" s="33">
        <v>0</v>
      </c>
      <c r="H34" s="33">
        <v>0</v>
      </c>
      <c r="I34" s="4">
        <v>3.61</v>
      </c>
      <c r="J34" s="29">
        <v>7.7285180572851803E-2</v>
      </c>
    </row>
    <row r="35" spans="1:10" x14ac:dyDescent="0.25">
      <c r="A35" s="6" t="s">
        <v>37</v>
      </c>
      <c r="B35" s="2">
        <v>108493.24949012365</v>
      </c>
      <c r="C35" s="3">
        <v>1435</v>
      </c>
      <c r="D35" s="1">
        <v>4.0584415584415025E-3</v>
      </c>
      <c r="E35" s="21">
        <v>3.86</v>
      </c>
      <c r="F35" s="29">
        <v>0.13329781566329249</v>
      </c>
      <c r="G35" s="33">
        <v>0</v>
      </c>
      <c r="H35" s="33">
        <v>0</v>
      </c>
      <c r="I35" s="4">
        <v>3.86</v>
      </c>
      <c r="J35" s="29">
        <v>0.13329781566329249</v>
      </c>
    </row>
    <row r="36" spans="1:10" x14ac:dyDescent="0.25">
      <c r="A36" s="6" t="s">
        <v>38</v>
      </c>
      <c r="B36" s="2">
        <v>116097.23965164751</v>
      </c>
      <c r="C36" s="3">
        <v>1443</v>
      </c>
      <c r="D36" s="1">
        <v>6.6877342544279126E-3</v>
      </c>
      <c r="E36" s="21">
        <v>4.05</v>
      </c>
      <c r="F36" s="29">
        <v>0.15403366221706327</v>
      </c>
      <c r="G36" s="33">
        <v>1</v>
      </c>
      <c r="H36" s="33">
        <v>0</v>
      </c>
      <c r="I36" s="4">
        <v>4.05</v>
      </c>
      <c r="J36" s="29">
        <v>0.15403366221706327</v>
      </c>
    </row>
    <row r="37" spans="1:10" x14ac:dyDescent="0.25">
      <c r="A37" s="6" t="s">
        <v>39</v>
      </c>
      <c r="B37" s="2">
        <v>101631.00000000001</v>
      </c>
      <c r="C37" s="5">
        <v>1474</v>
      </c>
      <c r="D37" s="1">
        <v>3.0418065897697961E-3</v>
      </c>
      <c r="E37" s="21">
        <v>3.95</v>
      </c>
      <c r="F37" s="29">
        <v>0.19854260089686099</v>
      </c>
      <c r="G37" s="33">
        <v>0</v>
      </c>
      <c r="H37" s="33">
        <v>0</v>
      </c>
      <c r="I37" s="4">
        <v>3.95</v>
      </c>
      <c r="J37" s="29">
        <v>0.19854260089686099</v>
      </c>
    </row>
    <row r="38" spans="1:10" x14ac:dyDescent="0.25">
      <c r="A38" s="8" t="s">
        <v>40</v>
      </c>
      <c r="B38" s="2">
        <v>87715</v>
      </c>
      <c r="C38" s="3">
        <v>1497</v>
      </c>
      <c r="D38" s="1">
        <v>4.8278706421795992E-3</v>
      </c>
      <c r="E38" s="21">
        <v>4.05</v>
      </c>
      <c r="F38" s="29">
        <v>7.6762909494725154E-2</v>
      </c>
      <c r="G38" s="33">
        <v>0</v>
      </c>
      <c r="H38" s="33">
        <v>0</v>
      </c>
      <c r="I38" s="4">
        <v>4.05</v>
      </c>
      <c r="J38" s="29">
        <v>7.6762909494725154E-2</v>
      </c>
    </row>
    <row r="39" spans="1:10" x14ac:dyDescent="0.25">
      <c r="A39" s="9" t="s">
        <v>41</v>
      </c>
      <c r="B39" s="2">
        <v>77042</v>
      </c>
      <c r="C39" s="3">
        <v>1562</v>
      </c>
      <c r="D39" s="1">
        <v>-4.2735042735042297E-3</v>
      </c>
      <c r="E39" s="21">
        <v>4</v>
      </c>
      <c r="F39" s="29">
        <v>0.22235898921149808</v>
      </c>
      <c r="G39" s="33">
        <v>0</v>
      </c>
      <c r="H39" s="33">
        <v>1</v>
      </c>
      <c r="I39" s="4">
        <v>4</v>
      </c>
      <c r="J39" s="29">
        <v>0.22235898921149808</v>
      </c>
    </row>
    <row r="40" spans="1:10" ht="15.75" thickBot="1" x14ac:dyDescent="0.3">
      <c r="A40" s="26" t="s">
        <v>42</v>
      </c>
      <c r="B40" s="27">
        <v>108044</v>
      </c>
      <c r="C40" s="24">
        <v>1594</v>
      </c>
      <c r="D40" s="28">
        <v>-2.4732668945952781E-3</v>
      </c>
      <c r="E40" s="22">
        <v>4.25</v>
      </c>
      <c r="F40" s="29">
        <v>0.23485309966730705</v>
      </c>
      <c r="G40" s="33">
        <v>0</v>
      </c>
      <c r="H40" s="33">
        <v>0</v>
      </c>
      <c r="I40" s="4">
        <v>4.25</v>
      </c>
      <c r="J40" s="29">
        <v>0.23485309966730705</v>
      </c>
    </row>
    <row r="42" spans="1:10" x14ac:dyDescent="0.25">
      <c r="A42" t="s">
        <v>45</v>
      </c>
    </row>
    <row r="43" spans="1:10" ht="15.75" thickBot="1" x14ac:dyDescent="0.3"/>
    <row r="44" spans="1:10" x14ac:dyDescent="0.25">
      <c r="A44" s="12" t="s">
        <v>46</v>
      </c>
      <c r="B44" s="12"/>
    </row>
    <row r="45" spans="1:10" x14ac:dyDescent="0.25">
      <c r="A45" t="s">
        <v>47</v>
      </c>
      <c r="B45">
        <v>0.93160570046438251</v>
      </c>
    </row>
    <row r="46" spans="1:10" x14ac:dyDescent="0.25">
      <c r="A46" t="s">
        <v>48</v>
      </c>
      <c r="B46" s="84">
        <v>0.86788918113773283</v>
      </c>
    </row>
    <row r="47" spans="1:10" x14ac:dyDescent="0.25">
      <c r="A47" t="s">
        <v>48</v>
      </c>
      <c r="B47">
        <v>0.83265962944112815</v>
      </c>
    </row>
    <row r="48" spans="1:10" x14ac:dyDescent="0.25">
      <c r="A48" t="s">
        <v>49</v>
      </c>
      <c r="B48">
        <v>5470.4038726508088</v>
      </c>
    </row>
    <row r="49" spans="1:9" ht="15.75" thickBot="1" x14ac:dyDescent="0.3">
      <c r="A49" s="10" t="s">
        <v>50</v>
      </c>
      <c r="B49" s="10">
        <v>39</v>
      </c>
    </row>
    <row r="51" spans="1:9" ht="15.75" thickBot="1" x14ac:dyDescent="0.3">
      <c r="A51" t="s">
        <v>51</v>
      </c>
    </row>
    <row r="52" spans="1:9" x14ac:dyDescent="0.25">
      <c r="A52" s="11"/>
      <c r="B52" s="11" t="s">
        <v>56</v>
      </c>
      <c r="C52" s="11" t="s">
        <v>57</v>
      </c>
      <c r="D52" s="11" t="s">
        <v>58</v>
      </c>
      <c r="E52" s="11" t="s">
        <v>59</v>
      </c>
      <c r="F52" s="11" t="s">
        <v>60</v>
      </c>
    </row>
    <row r="53" spans="1:9" x14ac:dyDescent="0.25">
      <c r="A53" t="s">
        <v>52</v>
      </c>
      <c r="B53">
        <v>8</v>
      </c>
      <c r="C53">
        <v>5897744125.2458897</v>
      </c>
      <c r="D53">
        <v>737218015.65573621</v>
      </c>
      <c r="E53">
        <v>24.635260437372533</v>
      </c>
      <c r="F53">
        <v>3.5776522206681784E-11</v>
      </c>
    </row>
    <row r="54" spans="1:9" x14ac:dyDescent="0.25">
      <c r="A54" t="s">
        <v>53</v>
      </c>
      <c r="B54">
        <v>30</v>
      </c>
      <c r="C54">
        <v>897759555.89738917</v>
      </c>
      <c r="D54">
        <v>29925318.529912971</v>
      </c>
    </row>
    <row r="55" spans="1:9" ht="15.75" thickBot="1" x14ac:dyDescent="0.3">
      <c r="A55" s="10" t="s">
        <v>54</v>
      </c>
      <c r="B55" s="10">
        <v>38</v>
      </c>
      <c r="C55" s="10">
        <v>6795503681.1432791</v>
      </c>
      <c r="D55" s="10"/>
      <c r="E55" s="10"/>
      <c r="F55" s="10"/>
    </row>
    <row r="56" spans="1:9" ht="15.75" thickBot="1" x14ac:dyDescent="0.3"/>
    <row r="57" spans="1:9" x14ac:dyDescent="0.25">
      <c r="A57" s="11"/>
      <c r="B57" s="11" t="s">
        <v>61</v>
      </c>
      <c r="C57" s="11" t="s">
        <v>49</v>
      </c>
      <c r="D57" s="11" t="s">
        <v>62</v>
      </c>
      <c r="E57" s="11" t="s">
        <v>63</v>
      </c>
      <c r="F57" s="11" t="s">
        <v>64</v>
      </c>
      <c r="G57" s="11" t="s">
        <v>65</v>
      </c>
      <c r="H57" s="11" t="s">
        <v>66</v>
      </c>
      <c r="I57" s="11" t="s">
        <v>67</v>
      </c>
    </row>
    <row r="58" spans="1:9" x14ac:dyDescent="0.25">
      <c r="A58" t="s">
        <v>55</v>
      </c>
      <c r="B58">
        <v>86188.196047989491</v>
      </c>
      <c r="C58">
        <v>32011.187952658998</v>
      </c>
      <c r="D58">
        <v>2.6924397862226259</v>
      </c>
      <c r="E58">
        <v>1.1491595631419379E-2</v>
      </c>
      <c r="F58">
        <v>20812.628598792006</v>
      </c>
      <c r="G58">
        <v>151563.76349718697</v>
      </c>
      <c r="H58">
        <v>20812.628598792006</v>
      </c>
      <c r="I58">
        <v>151563.76349718697</v>
      </c>
    </row>
    <row r="59" spans="1:9" x14ac:dyDescent="0.25">
      <c r="A59" t="s">
        <v>1</v>
      </c>
      <c r="B59">
        <v>3.5119564681092768</v>
      </c>
      <c r="C59">
        <v>28.168873857509009</v>
      </c>
      <c r="D59">
        <v>0.12467507525768874</v>
      </c>
      <c r="E59">
        <v>0.90161246792647265</v>
      </c>
      <c r="F59">
        <v>-54.016558736105374</v>
      </c>
      <c r="G59">
        <v>61.040471672323925</v>
      </c>
      <c r="H59">
        <v>-54.016558736105374</v>
      </c>
      <c r="I59">
        <v>61.040471672323925</v>
      </c>
    </row>
    <row r="60" spans="1:9" x14ac:dyDescent="0.25">
      <c r="A60" t="s">
        <v>2</v>
      </c>
      <c r="B60">
        <v>165491.38624346638</v>
      </c>
      <c r="C60">
        <v>276272.34002481203</v>
      </c>
      <c r="D60">
        <v>0.59901539990794439</v>
      </c>
      <c r="E60">
        <v>0.55365952010563491</v>
      </c>
      <c r="F60">
        <v>-398732.00422709726</v>
      </c>
      <c r="G60">
        <v>729714.77671403007</v>
      </c>
      <c r="H60">
        <v>-398732.00422709726</v>
      </c>
      <c r="I60">
        <v>729714.77671403007</v>
      </c>
    </row>
    <row r="61" spans="1:9" x14ac:dyDescent="0.25">
      <c r="A61" t="s">
        <v>3</v>
      </c>
      <c r="B61">
        <v>-3781.0833583972321</v>
      </c>
      <c r="C61">
        <v>1132.5139742873462</v>
      </c>
      <c r="D61">
        <v>-3.3386637553647351</v>
      </c>
      <c r="E61">
        <v>2.2593869771467406E-3</v>
      </c>
      <c r="F61">
        <v>-6093.9854544605278</v>
      </c>
      <c r="G61">
        <v>-1468.181262333937</v>
      </c>
      <c r="H61">
        <v>-6093.9854544605278</v>
      </c>
      <c r="I61">
        <v>-1468.181262333937</v>
      </c>
    </row>
    <row r="62" spans="1:9" x14ac:dyDescent="0.25">
      <c r="A62" t="s">
        <v>73</v>
      </c>
      <c r="B62">
        <v>9708.8807766562932</v>
      </c>
      <c r="C62">
        <v>11961.449801141827</v>
      </c>
      <c r="D62">
        <v>0.81168093651402473</v>
      </c>
      <c r="E62">
        <v>0.42336844870658452</v>
      </c>
      <c r="F62">
        <v>-14719.658689645577</v>
      </c>
      <c r="G62">
        <v>34137.420242958164</v>
      </c>
      <c r="H62">
        <v>-14719.658689645577</v>
      </c>
      <c r="I62">
        <v>34137.420242958164</v>
      </c>
    </row>
    <row r="63" spans="1:9" x14ac:dyDescent="0.25">
      <c r="A63" t="s">
        <v>76</v>
      </c>
      <c r="B63">
        <v>12497.165522603033</v>
      </c>
      <c r="C63">
        <v>6006.1996681897317</v>
      </c>
      <c r="D63">
        <v>2.080710967500965</v>
      </c>
      <c r="E63">
        <v>4.6097408564505393E-2</v>
      </c>
      <c r="F63">
        <v>230.8693732135107</v>
      </c>
      <c r="G63">
        <v>24763.461671992554</v>
      </c>
      <c r="H63">
        <v>230.8693732135107</v>
      </c>
      <c r="I63">
        <v>24763.461671992554</v>
      </c>
    </row>
    <row r="64" spans="1:9" x14ac:dyDescent="0.25">
      <c r="A64" t="s">
        <v>77</v>
      </c>
      <c r="B64">
        <v>-30737.622316230812</v>
      </c>
      <c r="C64">
        <v>6256.4959176684033</v>
      </c>
      <c r="D64">
        <v>-4.9129133496958701</v>
      </c>
      <c r="E64">
        <v>2.9788745500633685E-5</v>
      </c>
      <c r="F64">
        <v>-43515.091601846128</v>
      </c>
      <c r="G64">
        <v>-17960.153030615496</v>
      </c>
      <c r="H64">
        <v>-43515.091601846128</v>
      </c>
      <c r="I64">
        <v>-17960.153030615496</v>
      </c>
    </row>
    <row r="65" spans="1:9" x14ac:dyDescent="0.25">
      <c r="A65" t="s">
        <v>106</v>
      </c>
      <c r="B65">
        <v>3461.0063188183121</v>
      </c>
      <c r="C65">
        <v>2323.6121264239409</v>
      </c>
      <c r="D65">
        <v>1.4894939992178602</v>
      </c>
      <c r="E65">
        <v>0.14679625663430168</v>
      </c>
      <c r="F65">
        <v>-1284.4427261048522</v>
      </c>
      <c r="G65">
        <v>8206.4553637414756</v>
      </c>
      <c r="H65">
        <v>-1284.4427261048522</v>
      </c>
      <c r="I65">
        <v>8206.4553637414756</v>
      </c>
    </row>
    <row r="66" spans="1:9" ht="15.75" thickBot="1" x14ac:dyDescent="0.3">
      <c r="A66" s="10" t="s">
        <v>107</v>
      </c>
      <c r="B66" s="10">
        <v>71660.829680609488</v>
      </c>
      <c r="C66" s="10">
        <v>25227.332632482896</v>
      </c>
      <c r="D66" s="10">
        <v>2.8406027194622427</v>
      </c>
      <c r="E66" s="10">
        <v>8.0138609999751698E-3</v>
      </c>
      <c r="F66" s="10">
        <v>20139.743099340274</v>
      </c>
      <c r="G66" s="10">
        <v>123181.91626187871</v>
      </c>
      <c r="H66" s="10">
        <v>20139.743099340274</v>
      </c>
      <c r="I66" s="10">
        <v>123181.91626187871</v>
      </c>
    </row>
  </sheetData>
  <conditionalFormatting sqref="E58:E66">
    <cfRule type="cellIs" dxfId="0" priority="1" operator="greaterThan">
      <formula>0.05</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I25"/>
  <sheetViews>
    <sheetView workbookViewId="0">
      <selection activeCell="I28" sqref="I28"/>
    </sheetView>
  </sheetViews>
  <sheetFormatPr baseColWidth="10" defaultRowHeight="15" x14ac:dyDescent="0.25"/>
  <cols>
    <col min="1" max="4" width="11.42578125" style="45"/>
    <col min="5" max="5" width="12" style="45" bestFit="1" customWidth="1"/>
    <col min="6" max="16384" width="11.42578125" style="45"/>
  </cols>
  <sheetData>
    <row r="3" spans="1:9" x14ac:dyDescent="0.25">
      <c r="A3" s="73"/>
      <c r="B3" s="73"/>
    </row>
    <row r="11" spans="1:9" x14ac:dyDescent="0.25">
      <c r="A11" s="74"/>
      <c r="B11" s="74"/>
      <c r="C11" s="74"/>
      <c r="D11" s="74"/>
      <c r="E11" s="74"/>
      <c r="F11" s="74"/>
    </row>
    <row r="16" spans="1:9" x14ac:dyDescent="0.25">
      <c r="A16" s="74"/>
      <c r="B16" s="74"/>
      <c r="C16" s="74"/>
      <c r="D16" s="74"/>
      <c r="E16" s="74"/>
      <c r="F16" s="74"/>
      <c r="G16" s="74"/>
      <c r="H16" s="74"/>
      <c r="I16" s="74"/>
    </row>
    <row r="24" spans="1:1" x14ac:dyDescent="0.25">
      <c r="A24" s="80"/>
    </row>
    <row r="25" spans="1:1" x14ac:dyDescent="0.25">
      <c r="A25" s="80"/>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0"/>
  <sheetViews>
    <sheetView workbookViewId="0">
      <selection activeCell="D1" sqref="D1:D1048576"/>
    </sheetView>
  </sheetViews>
  <sheetFormatPr baseColWidth="10" defaultRowHeight="15" x14ac:dyDescent="0.25"/>
  <sheetData>
    <row r="1" spans="1:11" ht="15.75" thickBot="1" x14ac:dyDescent="0.3">
      <c r="A1" s="25"/>
      <c r="B1" s="18" t="s">
        <v>0</v>
      </c>
      <c r="C1" s="19" t="s">
        <v>1</v>
      </c>
      <c r="D1" s="16" t="s">
        <v>2</v>
      </c>
      <c r="E1" s="20" t="s">
        <v>3</v>
      </c>
      <c r="F1" s="17" t="s">
        <v>73</v>
      </c>
      <c r="G1" s="69" t="s">
        <v>76</v>
      </c>
      <c r="H1" s="69" t="s">
        <v>77</v>
      </c>
    </row>
    <row r="2" spans="1:11" x14ac:dyDescent="0.25">
      <c r="A2" s="6" t="s">
        <v>4</v>
      </c>
      <c r="B2" s="2">
        <v>83112</v>
      </c>
      <c r="C2" s="23">
        <v>1071</v>
      </c>
      <c r="D2" s="1">
        <v>6.4011799410029968E-3</v>
      </c>
      <c r="E2" s="21">
        <v>3.05</v>
      </c>
      <c r="F2" s="29">
        <v>0.13577628310680695</v>
      </c>
      <c r="G2" s="33">
        <v>0</v>
      </c>
      <c r="H2" s="33">
        <v>0</v>
      </c>
      <c r="I2" s="4"/>
      <c r="J2" s="4"/>
      <c r="K2" s="4"/>
    </row>
    <row r="3" spans="1:11" x14ac:dyDescent="0.25">
      <c r="A3" s="6" t="s">
        <v>5</v>
      </c>
      <c r="B3" s="2">
        <v>77875</v>
      </c>
      <c r="C3" s="3">
        <v>1074</v>
      </c>
      <c r="D3" s="1">
        <v>1.0141571650496759E-2</v>
      </c>
      <c r="E3" s="21">
        <v>2.6</v>
      </c>
      <c r="F3" s="29">
        <v>-0.25694578243612964</v>
      </c>
      <c r="G3" s="33">
        <v>0</v>
      </c>
      <c r="H3" s="33">
        <v>0</v>
      </c>
      <c r="I3" s="4"/>
      <c r="J3" s="4"/>
      <c r="K3" s="4"/>
    </row>
    <row r="4" spans="1:11" x14ac:dyDescent="0.25">
      <c r="A4" s="6" t="s">
        <v>6</v>
      </c>
      <c r="B4" s="2">
        <v>84504</v>
      </c>
      <c r="C4" s="3">
        <v>1080</v>
      </c>
      <c r="D4" s="1">
        <v>9.7205698865450562E-3</v>
      </c>
      <c r="E4" s="21">
        <v>2.4700000000000002</v>
      </c>
      <c r="F4" s="29">
        <v>-0.28821850794944964</v>
      </c>
      <c r="G4" s="33">
        <v>0</v>
      </c>
      <c r="H4" s="33">
        <v>0</v>
      </c>
      <c r="I4" s="4"/>
      <c r="J4" s="4"/>
      <c r="K4" s="4"/>
    </row>
    <row r="5" spans="1:11" x14ac:dyDescent="0.25">
      <c r="A5" s="6" t="s">
        <v>7</v>
      </c>
      <c r="B5" s="2">
        <v>71571</v>
      </c>
      <c r="C5" s="3">
        <v>1065</v>
      </c>
      <c r="D5" s="1">
        <v>1.3707684349675215E-2</v>
      </c>
      <c r="E5" s="21">
        <v>2.83</v>
      </c>
      <c r="F5" s="29">
        <v>6.1792089189349461E-2</v>
      </c>
      <c r="G5" s="33">
        <v>0</v>
      </c>
      <c r="H5" s="33">
        <v>0</v>
      </c>
      <c r="I5" s="4"/>
      <c r="J5" s="4"/>
      <c r="K5" s="4"/>
    </row>
    <row r="6" spans="1:11" x14ac:dyDescent="0.25">
      <c r="A6" s="6" t="s">
        <v>8</v>
      </c>
      <c r="B6" s="2">
        <v>78653</v>
      </c>
      <c r="C6" s="3">
        <v>1083</v>
      </c>
      <c r="D6" s="1">
        <v>1.1906449326718607E-2</v>
      </c>
      <c r="E6" s="21">
        <v>3.28</v>
      </c>
      <c r="F6" s="29">
        <v>-5.1520832073532079E-2</v>
      </c>
      <c r="G6" s="33">
        <v>0</v>
      </c>
      <c r="H6" s="33">
        <v>0</v>
      </c>
      <c r="I6" s="4"/>
      <c r="J6" s="4"/>
      <c r="K6" s="4"/>
    </row>
    <row r="7" spans="1:11" x14ac:dyDescent="0.25">
      <c r="A7" s="6" t="s">
        <v>9</v>
      </c>
      <c r="B7" s="2">
        <v>74301</v>
      </c>
      <c r="C7" s="3">
        <v>1089</v>
      </c>
      <c r="D7" s="1">
        <v>8.0683569127328637E-3</v>
      </c>
      <c r="E7" s="21">
        <v>3.98</v>
      </c>
      <c r="F7" s="29">
        <v>9.7723780253553591E-2</v>
      </c>
      <c r="G7" s="33">
        <v>0</v>
      </c>
      <c r="H7" s="33">
        <v>0</v>
      </c>
      <c r="I7" s="4"/>
      <c r="J7" s="4"/>
      <c r="K7" s="4"/>
    </row>
    <row r="8" spans="1:11" x14ac:dyDescent="0.25">
      <c r="A8" s="6" t="s">
        <v>10</v>
      </c>
      <c r="B8" s="2">
        <v>74038</v>
      </c>
      <c r="C8" s="3">
        <v>1093</v>
      </c>
      <c r="D8" s="1">
        <v>3.7239807686964173E-3</v>
      </c>
      <c r="E8" s="21">
        <v>4.4400000000000004</v>
      </c>
      <c r="F8" s="29">
        <v>7.9976007197840648E-2</v>
      </c>
      <c r="G8" s="33">
        <v>0</v>
      </c>
      <c r="H8" s="33">
        <v>0</v>
      </c>
      <c r="I8" s="4"/>
      <c r="J8" s="4"/>
      <c r="K8" s="4"/>
    </row>
    <row r="9" spans="1:11" x14ac:dyDescent="0.25">
      <c r="A9" s="6" t="s">
        <v>11</v>
      </c>
      <c r="B9" s="2">
        <v>82670</v>
      </c>
      <c r="C9" s="3">
        <v>1127</v>
      </c>
      <c r="D9" s="1">
        <v>1.0770551263947686E-2</v>
      </c>
      <c r="E9" s="21">
        <v>4.8099999999999996</v>
      </c>
      <c r="F9" s="29">
        <v>1.6190476190476189E-2</v>
      </c>
      <c r="G9" s="33">
        <v>0</v>
      </c>
      <c r="H9" s="33">
        <v>0</v>
      </c>
      <c r="I9" s="4"/>
      <c r="J9" s="4"/>
      <c r="K9" s="4"/>
    </row>
    <row r="10" spans="1:11" x14ac:dyDescent="0.25">
      <c r="A10" s="6" t="s">
        <v>12</v>
      </c>
      <c r="B10" s="2">
        <v>73676</v>
      </c>
      <c r="C10" s="3">
        <v>1125</v>
      </c>
      <c r="D10" s="1">
        <v>5.5333369857009304E-3</v>
      </c>
      <c r="E10" s="21">
        <v>4.84</v>
      </c>
      <c r="F10" s="29">
        <v>-4.4412825854972304E-2</v>
      </c>
      <c r="G10" s="33">
        <v>0</v>
      </c>
      <c r="H10" s="33">
        <v>0</v>
      </c>
      <c r="I10" s="4"/>
      <c r="J10" s="4"/>
      <c r="K10" s="4"/>
    </row>
    <row r="11" spans="1:11" x14ac:dyDescent="0.25">
      <c r="A11" s="6" t="s">
        <v>13</v>
      </c>
      <c r="B11" s="2">
        <v>76545</v>
      </c>
      <c r="C11" s="3">
        <v>1139</v>
      </c>
      <c r="D11" s="1">
        <v>-4.3587228941911348E-4</v>
      </c>
      <c r="E11" s="21">
        <v>4.74</v>
      </c>
      <c r="F11" s="29">
        <v>1.7646766416463688E-2</v>
      </c>
      <c r="G11" s="33">
        <v>0</v>
      </c>
      <c r="H11" s="33">
        <v>0</v>
      </c>
      <c r="I11" s="4"/>
      <c r="J11" s="4"/>
      <c r="K11" s="4"/>
    </row>
    <row r="12" spans="1:11" x14ac:dyDescent="0.25">
      <c r="A12" s="6" t="s">
        <v>14</v>
      </c>
      <c r="B12" s="2">
        <v>74385</v>
      </c>
      <c r="C12" s="3">
        <v>1145</v>
      </c>
      <c r="D12" s="1">
        <v>2.9979287038045511E-3</v>
      </c>
      <c r="E12" s="21">
        <v>4.34</v>
      </c>
      <c r="F12" s="29">
        <v>2.7407786885245901E-2</v>
      </c>
      <c r="G12" s="33">
        <v>0</v>
      </c>
      <c r="H12" s="33">
        <v>0</v>
      </c>
      <c r="I12" s="4"/>
      <c r="J12" s="4"/>
      <c r="K12" s="4"/>
    </row>
    <row r="13" spans="1:11" x14ac:dyDescent="0.25">
      <c r="A13" s="6" t="s">
        <v>15</v>
      </c>
      <c r="B13" s="2">
        <v>78164</v>
      </c>
      <c r="C13" s="3">
        <v>1140</v>
      </c>
      <c r="D13" s="1">
        <v>-4.456279550024418E-3</v>
      </c>
      <c r="E13" s="21">
        <v>3.63</v>
      </c>
      <c r="F13" s="29">
        <v>-3.06288532675709E-2</v>
      </c>
      <c r="G13" s="33">
        <v>0</v>
      </c>
      <c r="H13" s="33">
        <v>0</v>
      </c>
      <c r="I13" s="4"/>
      <c r="J13" s="4"/>
      <c r="K13" s="4"/>
    </row>
    <row r="14" spans="1:11" x14ac:dyDescent="0.25">
      <c r="A14" s="6" t="s">
        <v>16</v>
      </c>
      <c r="B14" s="2">
        <v>74649</v>
      </c>
      <c r="C14" s="3">
        <v>1159</v>
      </c>
      <c r="D14" s="1">
        <v>7.2056334952780897E-3</v>
      </c>
      <c r="E14" s="21">
        <v>3.28</v>
      </c>
      <c r="F14" s="29">
        <v>-0.12487749522876154</v>
      </c>
      <c r="G14" s="33">
        <v>0</v>
      </c>
      <c r="H14" s="33">
        <v>0</v>
      </c>
      <c r="I14" s="4"/>
      <c r="J14" s="4"/>
      <c r="K14" s="4"/>
    </row>
    <row r="15" spans="1:11" x14ac:dyDescent="0.25">
      <c r="A15" s="6" t="s">
        <v>17</v>
      </c>
      <c r="B15" s="2">
        <v>77693</v>
      </c>
      <c r="C15" s="3">
        <v>1163</v>
      </c>
      <c r="D15" s="1">
        <v>4.8777844019294659E-3</v>
      </c>
      <c r="E15" s="21">
        <v>3.32</v>
      </c>
      <c r="F15" s="29">
        <v>-0.11422952213894648</v>
      </c>
      <c r="G15" s="33">
        <v>0</v>
      </c>
      <c r="H15" s="33">
        <v>0</v>
      </c>
      <c r="I15" s="4"/>
      <c r="J15" s="4"/>
      <c r="K15" s="4"/>
    </row>
    <row r="16" spans="1:11" x14ac:dyDescent="0.25">
      <c r="A16" s="6" t="s">
        <v>18</v>
      </c>
      <c r="B16" s="2">
        <v>74096</v>
      </c>
      <c r="C16" s="3">
        <v>1170</v>
      </c>
      <c r="D16" s="1">
        <v>3.4248422415187473E-3</v>
      </c>
      <c r="E16" s="21">
        <v>3.3</v>
      </c>
      <c r="F16" s="29">
        <v>2.1509150162948108E-2</v>
      </c>
      <c r="G16" s="33">
        <v>0</v>
      </c>
      <c r="H16" s="33">
        <v>0</v>
      </c>
      <c r="I16" s="4"/>
      <c r="J16" s="4"/>
      <c r="K16" s="4"/>
    </row>
    <row r="17" spans="1:11" x14ac:dyDescent="0.25">
      <c r="A17" s="6" t="s">
        <v>19</v>
      </c>
      <c r="B17" s="2">
        <v>76251</v>
      </c>
      <c r="C17" s="3">
        <v>1172</v>
      </c>
      <c r="D17" s="1">
        <v>5.3750436722402252E-5</v>
      </c>
      <c r="E17" s="21">
        <v>3.24</v>
      </c>
      <c r="F17" s="29">
        <v>-5.0366549008960086E-2</v>
      </c>
      <c r="G17" s="33">
        <v>0</v>
      </c>
      <c r="H17" s="33">
        <v>0</v>
      </c>
      <c r="I17" s="4"/>
      <c r="J17" s="4"/>
      <c r="K17" s="4"/>
    </row>
    <row r="18" spans="1:11" x14ac:dyDescent="0.25">
      <c r="A18" s="6" t="s">
        <v>20</v>
      </c>
      <c r="B18" s="2">
        <v>76722</v>
      </c>
      <c r="C18" s="3">
        <v>1183</v>
      </c>
      <c r="D18" s="1">
        <v>3.0367364488995065E-3</v>
      </c>
      <c r="E18" s="21">
        <v>2.77</v>
      </c>
      <c r="F18" s="29">
        <v>-0.22509225092250923</v>
      </c>
      <c r="G18" s="33">
        <v>0</v>
      </c>
      <c r="H18" s="33">
        <v>0</v>
      </c>
      <c r="I18" s="4"/>
      <c r="J18" s="4"/>
      <c r="K18" s="4"/>
    </row>
    <row r="19" spans="1:11" x14ac:dyDescent="0.25">
      <c r="A19" s="6" t="s">
        <v>21</v>
      </c>
      <c r="B19" s="2">
        <v>77887</v>
      </c>
      <c r="C19" s="3">
        <v>1202</v>
      </c>
      <c r="D19" s="1">
        <v>-9.1094202121967584E-4</v>
      </c>
      <c r="E19" s="21">
        <v>2.44</v>
      </c>
      <c r="F19" s="29">
        <v>-7.9122733024040492E-2</v>
      </c>
      <c r="G19" s="33">
        <v>0</v>
      </c>
      <c r="H19" s="33">
        <v>0</v>
      </c>
      <c r="I19" s="4"/>
      <c r="J19" s="4"/>
      <c r="K19" s="4"/>
    </row>
    <row r="20" spans="1:11" x14ac:dyDescent="0.25">
      <c r="A20" s="6" t="s">
        <v>22</v>
      </c>
      <c r="B20" s="2">
        <v>77535</v>
      </c>
      <c r="C20" s="3">
        <v>1203</v>
      </c>
      <c r="D20" s="1">
        <v>7.6159828372218607E-3</v>
      </c>
      <c r="E20" s="21">
        <v>2.0699999999999998</v>
      </c>
      <c r="F20" s="29">
        <v>-0.17786183011301496</v>
      </c>
      <c r="G20" s="33">
        <v>0</v>
      </c>
      <c r="H20" s="33">
        <v>0</v>
      </c>
      <c r="I20" s="4"/>
      <c r="J20" s="4"/>
      <c r="K20" s="4"/>
    </row>
    <row r="21" spans="1:11" x14ac:dyDescent="0.25">
      <c r="A21" s="6" t="s">
        <v>23</v>
      </c>
      <c r="B21" s="2">
        <v>81754</v>
      </c>
      <c r="C21" s="3">
        <v>1214</v>
      </c>
      <c r="D21" s="1">
        <v>6.4140096875498166E-3</v>
      </c>
      <c r="E21" s="21">
        <v>2.02</v>
      </c>
      <c r="F21" s="29">
        <v>-1.3490529570931581E-2</v>
      </c>
      <c r="G21" s="33">
        <v>0</v>
      </c>
      <c r="H21" s="33">
        <v>0</v>
      </c>
      <c r="I21" s="4"/>
      <c r="J21" s="4"/>
      <c r="K21" s="4"/>
    </row>
    <row r="22" spans="1:11" x14ac:dyDescent="0.25">
      <c r="A22" s="6" t="s">
        <v>24</v>
      </c>
      <c r="B22" s="2">
        <v>85489</v>
      </c>
      <c r="C22" s="3">
        <v>1225</v>
      </c>
      <c r="D22" s="1">
        <v>4.9451275948697729E-3</v>
      </c>
      <c r="E22" s="21">
        <v>2.02</v>
      </c>
      <c r="F22" s="29">
        <v>-7.0943170786349041E-2</v>
      </c>
      <c r="G22" s="33">
        <v>0</v>
      </c>
      <c r="H22" s="33">
        <v>0</v>
      </c>
      <c r="I22" s="4"/>
      <c r="J22" s="4"/>
      <c r="K22" s="4"/>
    </row>
    <row r="23" spans="1:11" x14ac:dyDescent="0.25">
      <c r="A23" s="6" t="s">
        <v>25</v>
      </c>
      <c r="B23" s="2">
        <v>91024</v>
      </c>
      <c r="C23" s="3">
        <v>1267</v>
      </c>
      <c r="D23" s="1">
        <v>7.3154044523973203E-3</v>
      </c>
      <c r="E23" s="21">
        <v>2.04</v>
      </c>
      <c r="F23" s="29">
        <v>-3.5322563689245544E-2</v>
      </c>
      <c r="G23" s="33">
        <v>0</v>
      </c>
      <c r="H23" s="33">
        <v>0</v>
      </c>
      <c r="I23" s="4"/>
      <c r="J23" s="4"/>
      <c r="K23" s="4"/>
    </row>
    <row r="24" spans="1:11" x14ac:dyDescent="0.25">
      <c r="A24" s="6" t="s">
        <v>26</v>
      </c>
      <c r="B24" s="2">
        <v>92629</v>
      </c>
      <c r="C24" s="3">
        <v>1272</v>
      </c>
      <c r="D24" s="1">
        <v>3.2654127481713687E-3</v>
      </c>
      <c r="E24" s="21">
        <v>2.0499999999999998</v>
      </c>
      <c r="F24" s="29">
        <v>8.9546608134988687E-2</v>
      </c>
      <c r="G24" s="33">
        <v>0</v>
      </c>
      <c r="H24" s="33">
        <v>0</v>
      </c>
      <c r="I24" s="4"/>
      <c r="J24" s="4"/>
      <c r="K24" s="4"/>
    </row>
    <row r="25" spans="1:11" x14ac:dyDescent="0.25">
      <c r="A25" s="6" t="s">
        <v>27</v>
      </c>
      <c r="B25" s="2">
        <v>93745</v>
      </c>
      <c r="C25" s="3">
        <v>1269</v>
      </c>
      <c r="D25" s="1">
        <v>8.3843249576877246E-3</v>
      </c>
      <c r="E25" s="21">
        <v>2.08</v>
      </c>
      <c r="F25" s="29">
        <v>4.6203587818105969E-2</v>
      </c>
      <c r="G25" s="33">
        <v>0</v>
      </c>
      <c r="H25" s="33">
        <v>0</v>
      </c>
      <c r="I25" s="4"/>
      <c r="J25" s="4"/>
      <c r="K25" s="4"/>
    </row>
    <row r="26" spans="1:11" x14ac:dyDescent="0.25">
      <c r="A26" s="6" t="s">
        <v>28</v>
      </c>
      <c r="B26" s="2">
        <v>97022</v>
      </c>
      <c r="C26" s="3">
        <v>1270</v>
      </c>
      <c r="D26" s="1">
        <v>2.9695044800785862E-3</v>
      </c>
      <c r="E26" s="21">
        <v>2.06</v>
      </c>
      <c r="F26" s="29">
        <v>2.8001162678035076E-2</v>
      </c>
      <c r="G26" s="33">
        <v>0</v>
      </c>
      <c r="H26" s="33">
        <v>0</v>
      </c>
      <c r="I26" s="4"/>
      <c r="J26" s="4"/>
      <c r="K26" s="4"/>
    </row>
    <row r="27" spans="1:11" x14ac:dyDescent="0.25">
      <c r="A27" s="6" t="s">
        <v>29</v>
      </c>
      <c r="B27" s="2">
        <v>100236</v>
      </c>
      <c r="C27" s="3">
        <v>1276</v>
      </c>
      <c r="D27" s="1">
        <v>2.7547500128726459E-3</v>
      </c>
      <c r="E27" s="21">
        <v>2.0699999999999998</v>
      </c>
      <c r="F27" s="29">
        <v>5.9249837306986929E-2</v>
      </c>
      <c r="G27" s="33">
        <v>0</v>
      </c>
      <c r="H27" s="33">
        <v>0</v>
      </c>
      <c r="I27" s="4"/>
      <c r="J27" s="4"/>
      <c r="K27" s="4"/>
    </row>
    <row r="28" spans="1:11" x14ac:dyDescent="0.25">
      <c r="A28" s="6" t="s">
        <v>30</v>
      </c>
      <c r="B28" s="2">
        <v>100263</v>
      </c>
      <c r="C28" s="3">
        <v>1278</v>
      </c>
      <c r="D28" s="1">
        <v>6.2389278286990851E-3</v>
      </c>
      <c r="E28" s="21">
        <v>2.08</v>
      </c>
      <c r="F28" s="29">
        <v>7.7221936809658359E-2</v>
      </c>
      <c r="G28" s="33">
        <v>0</v>
      </c>
      <c r="H28" s="33">
        <v>0</v>
      </c>
      <c r="I28" s="4"/>
      <c r="J28" s="4"/>
      <c r="K28" s="4"/>
    </row>
    <row r="29" spans="1:11" x14ac:dyDescent="0.25">
      <c r="A29" s="6" t="s">
        <v>31</v>
      </c>
      <c r="B29" s="2">
        <v>110770</v>
      </c>
      <c r="C29" s="3">
        <v>1332</v>
      </c>
      <c r="D29" s="1">
        <v>5.5368442539292691E-3</v>
      </c>
      <c r="E29" s="21">
        <v>2.14</v>
      </c>
      <c r="F29" s="29">
        <v>0.14407811030591358</v>
      </c>
      <c r="G29" s="33">
        <v>0</v>
      </c>
      <c r="H29" s="33">
        <v>0</v>
      </c>
      <c r="I29" s="4"/>
      <c r="J29" s="4"/>
      <c r="K29" s="4"/>
    </row>
    <row r="30" spans="1:11" x14ac:dyDescent="0.25">
      <c r="A30" s="6" t="s">
        <v>32</v>
      </c>
      <c r="B30" s="2">
        <v>106987</v>
      </c>
      <c r="C30" s="3">
        <v>1362</v>
      </c>
      <c r="D30" s="1">
        <v>6.1153543606790968E-3</v>
      </c>
      <c r="E30" s="21">
        <v>2.4</v>
      </c>
      <c r="F30" s="29">
        <v>7.8152204436955905E-2</v>
      </c>
      <c r="G30" s="33">
        <v>0</v>
      </c>
      <c r="H30" s="33">
        <v>0</v>
      </c>
      <c r="I30" s="4"/>
      <c r="J30" s="4"/>
      <c r="K30" s="4"/>
    </row>
    <row r="31" spans="1:11" x14ac:dyDescent="0.25">
      <c r="A31" s="6" t="s">
        <v>33</v>
      </c>
      <c r="B31" s="2">
        <v>110209</v>
      </c>
      <c r="C31" s="3">
        <v>1366</v>
      </c>
      <c r="D31" s="1">
        <v>1.0693568726355634E-2</v>
      </c>
      <c r="E31" s="21">
        <v>2.63</v>
      </c>
      <c r="F31" s="29">
        <v>0.13315733270052207</v>
      </c>
      <c r="G31" s="33">
        <v>0</v>
      </c>
      <c r="H31" s="33">
        <v>0</v>
      </c>
      <c r="I31" s="4"/>
      <c r="J31" s="4"/>
      <c r="K31" s="4"/>
    </row>
    <row r="32" spans="1:11" x14ac:dyDescent="0.25">
      <c r="A32" s="6" t="s">
        <v>34</v>
      </c>
      <c r="B32" s="2">
        <v>103099</v>
      </c>
      <c r="C32" s="3">
        <v>1381</v>
      </c>
      <c r="D32" s="1">
        <v>3.9926136647194728E-4</v>
      </c>
      <c r="E32" s="21">
        <v>2.94</v>
      </c>
      <c r="F32" s="29">
        <v>0.21123275344931014</v>
      </c>
      <c r="G32" s="33">
        <v>0</v>
      </c>
      <c r="H32" s="33">
        <v>0</v>
      </c>
      <c r="I32" s="4"/>
      <c r="J32" s="4"/>
      <c r="K32" s="4"/>
    </row>
    <row r="33" spans="1:11" x14ac:dyDescent="0.25">
      <c r="A33" s="7" t="s">
        <v>35</v>
      </c>
      <c r="B33" s="2">
        <v>101460</v>
      </c>
      <c r="C33" s="5">
        <v>1406</v>
      </c>
      <c r="D33" s="1">
        <v>6.6101272137691052E-3</v>
      </c>
      <c r="E33" s="21">
        <v>3.36</v>
      </c>
      <c r="F33" s="29">
        <v>0.19721634780898048</v>
      </c>
      <c r="G33" s="33">
        <v>0</v>
      </c>
      <c r="H33" s="33">
        <v>0</v>
      </c>
      <c r="I33" s="4"/>
      <c r="J33" s="4"/>
      <c r="K33" s="4"/>
    </row>
    <row r="34" spans="1:11" x14ac:dyDescent="0.25">
      <c r="A34" s="6" t="s">
        <v>36</v>
      </c>
      <c r="B34" s="2">
        <v>99272</v>
      </c>
      <c r="C34" s="3">
        <v>1385</v>
      </c>
      <c r="D34" s="1">
        <v>7.4588031222896567E-3</v>
      </c>
      <c r="E34" s="21">
        <v>3.61</v>
      </c>
      <c r="F34" s="29">
        <v>7.7285180572851803E-2</v>
      </c>
      <c r="G34" s="33">
        <v>0</v>
      </c>
      <c r="H34" s="33">
        <v>0</v>
      </c>
      <c r="I34" s="4"/>
      <c r="J34" s="4"/>
      <c r="K34" s="4"/>
    </row>
    <row r="35" spans="1:11" x14ac:dyDescent="0.25">
      <c r="A35" s="6" t="s">
        <v>37</v>
      </c>
      <c r="B35" s="2">
        <v>108493.24949012365</v>
      </c>
      <c r="C35" s="3">
        <v>1435</v>
      </c>
      <c r="D35" s="1">
        <v>4.0584415584415025E-3</v>
      </c>
      <c r="E35" s="21">
        <v>3.86</v>
      </c>
      <c r="F35" s="29">
        <v>0.13329781566329249</v>
      </c>
      <c r="G35" s="33">
        <v>0</v>
      </c>
      <c r="H35" s="33">
        <v>0</v>
      </c>
      <c r="I35" s="4"/>
      <c r="J35" s="4"/>
      <c r="K35" s="4"/>
    </row>
    <row r="36" spans="1:11" x14ac:dyDescent="0.25">
      <c r="A36" s="6" t="s">
        <v>38</v>
      </c>
      <c r="B36" s="2">
        <v>116097.23965164751</v>
      </c>
      <c r="C36" s="3">
        <v>1443</v>
      </c>
      <c r="D36" s="1">
        <v>6.6877342544279126E-3</v>
      </c>
      <c r="E36" s="21">
        <v>4.05</v>
      </c>
      <c r="F36" s="29">
        <v>0.15403366221706327</v>
      </c>
      <c r="G36" s="33">
        <v>1</v>
      </c>
      <c r="H36" s="33">
        <v>0</v>
      </c>
      <c r="I36" s="4"/>
      <c r="J36" s="4"/>
      <c r="K36" s="4"/>
    </row>
    <row r="37" spans="1:11" x14ac:dyDescent="0.25">
      <c r="A37" s="6" t="s">
        <v>39</v>
      </c>
      <c r="B37" s="2">
        <v>101631.00000000001</v>
      </c>
      <c r="C37" s="5">
        <v>1474</v>
      </c>
      <c r="D37" s="1">
        <v>3.0418065897697961E-3</v>
      </c>
      <c r="E37" s="21">
        <v>3.95</v>
      </c>
      <c r="F37" s="29">
        <v>0.19854260089686099</v>
      </c>
      <c r="G37" s="33">
        <v>0</v>
      </c>
      <c r="H37" s="33">
        <v>0</v>
      </c>
      <c r="I37" s="4"/>
      <c r="J37" s="4"/>
      <c r="K37" s="4"/>
    </row>
    <row r="38" spans="1:11" x14ac:dyDescent="0.25">
      <c r="A38" s="8" t="s">
        <v>40</v>
      </c>
      <c r="B38" s="2">
        <v>87715</v>
      </c>
      <c r="C38" s="3">
        <v>1497</v>
      </c>
      <c r="D38" s="1">
        <v>4.8278706421795992E-3</v>
      </c>
      <c r="E38" s="21">
        <v>4.05</v>
      </c>
      <c r="F38" s="29">
        <v>7.6762909494725154E-2</v>
      </c>
      <c r="G38" s="33">
        <v>0</v>
      </c>
      <c r="H38" s="33">
        <v>0</v>
      </c>
      <c r="I38" s="4"/>
      <c r="J38" s="4"/>
      <c r="K38" s="4"/>
    </row>
    <row r="39" spans="1:11" x14ac:dyDescent="0.25">
      <c r="A39" s="9" t="s">
        <v>41</v>
      </c>
      <c r="B39" s="2">
        <v>77042</v>
      </c>
      <c r="C39" s="3">
        <v>1562</v>
      </c>
      <c r="D39" s="1">
        <v>-4.2735042735042297E-3</v>
      </c>
      <c r="E39" s="21">
        <v>4</v>
      </c>
      <c r="F39" s="29">
        <v>0.22235898921149808</v>
      </c>
      <c r="G39" s="33">
        <v>0</v>
      </c>
      <c r="H39" s="33">
        <v>1</v>
      </c>
      <c r="I39" s="4"/>
      <c r="J39" s="4"/>
      <c r="K39" s="4"/>
    </row>
    <row r="40" spans="1:11" ht="15.75" thickBot="1" x14ac:dyDescent="0.3">
      <c r="A40" s="26" t="s">
        <v>42</v>
      </c>
      <c r="B40" s="27">
        <v>108044</v>
      </c>
      <c r="C40" s="24">
        <v>1594</v>
      </c>
      <c r="D40" s="28">
        <v>-2.4732668945952781E-3</v>
      </c>
      <c r="E40" s="22">
        <v>4.25</v>
      </c>
      <c r="F40" s="29">
        <v>0.23485309966730705</v>
      </c>
      <c r="G40" s="33">
        <v>0</v>
      </c>
      <c r="H40" s="33">
        <v>0</v>
      </c>
      <c r="I40" s="4"/>
      <c r="J40" s="4"/>
      <c r="K40" s="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3:I24"/>
  <sheetViews>
    <sheetView workbookViewId="0">
      <selection activeCell="L11" sqref="L11"/>
    </sheetView>
  </sheetViews>
  <sheetFormatPr baseColWidth="10" defaultRowHeight="15" x14ac:dyDescent="0.25"/>
  <cols>
    <col min="1" max="1" width="14.7109375" style="45" customWidth="1"/>
    <col min="2" max="4" width="11.42578125" style="45"/>
    <col min="5" max="5" width="12" style="45" bestFit="1" customWidth="1"/>
    <col min="6" max="16384" width="11.42578125" style="45"/>
  </cols>
  <sheetData>
    <row r="3" spans="1:9" x14ac:dyDescent="0.25">
      <c r="A3" s="73"/>
      <c r="B3" s="73"/>
    </row>
    <row r="11" spans="1:9" x14ac:dyDescent="0.25">
      <c r="A11" s="74"/>
      <c r="B11" s="74"/>
      <c r="C11" s="74"/>
      <c r="D11" s="74"/>
      <c r="E11" s="74"/>
      <c r="F11" s="74"/>
    </row>
    <row r="16" spans="1:9" x14ac:dyDescent="0.25">
      <c r="A16" s="74"/>
      <c r="B16" s="74"/>
      <c r="C16" s="74"/>
      <c r="D16" s="74"/>
      <c r="E16" s="74"/>
      <c r="F16" s="74"/>
      <c r="G16" s="74"/>
      <c r="H16" s="74"/>
      <c r="I16" s="74"/>
    </row>
    <row r="24" spans="1:1" x14ac:dyDescent="0.25">
      <c r="A24" s="8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B1" workbookViewId="0">
      <selection activeCell="F22" sqref="F22"/>
    </sheetView>
  </sheetViews>
  <sheetFormatPr baseColWidth="10" defaultRowHeight="15" x14ac:dyDescent="0.25"/>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40"/>
  <sheetViews>
    <sheetView workbookViewId="0">
      <selection activeCell="F1" sqref="F1:F1048576"/>
    </sheetView>
  </sheetViews>
  <sheetFormatPr baseColWidth="10" defaultRowHeight="15" x14ac:dyDescent="0.25"/>
  <sheetData>
    <row r="1" spans="1:11" ht="15.75" thickBot="1" x14ac:dyDescent="0.3">
      <c r="A1" s="25"/>
      <c r="B1" s="18" t="s">
        <v>0</v>
      </c>
      <c r="C1" s="19" t="s">
        <v>1</v>
      </c>
      <c r="D1" s="16" t="s">
        <v>2</v>
      </c>
      <c r="E1" s="20" t="s">
        <v>3</v>
      </c>
      <c r="F1" s="17" t="s">
        <v>73</v>
      </c>
      <c r="G1" s="69" t="s">
        <v>76</v>
      </c>
      <c r="H1" s="69" t="s">
        <v>77</v>
      </c>
    </row>
    <row r="2" spans="1:11" x14ac:dyDescent="0.25">
      <c r="A2" s="6" t="s">
        <v>4</v>
      </c>
      <c r="B2" s="2">
        <v>83112</v>
      </c>
      <c r="C2" s="23">
        <v>1071</v>
      </c>
      <c r="D2" s="1">
        <v>6.4011799410029968E-3</v>
      </c>
      <c r="E2" s="21">
        <v>3.05</v>
      </c>
      <c r="F2" s="29">
        <v>0.13577628310680695</v>
      </c>
      <c r="G2" s="33">
        <v>0</v>
      </c>
      <c r="H2" s="33">
        <v>0</v>
      </c>
      <c r="I2" s="4"/>
      <c r="J2" s="4"/>
      <c r="K2" s="4"/>
    </row>
    <row r="3" spans="1:11" x14ac:dyDescent="0.25">
      <c r="A3" s="6" t="s">
        <v>5</v>
      </c>
      <c r="B3" s="2">
        <v>77875</v>
      </c>
      <c r="C3" s="3">
        <v>1074</v>
      </c>
      <c r="D3" s="1">
        <v>1.0141571650496759E-2</v>
      </c>
      <c r="E3" s="21">
        <v>2.6</v>
      </c>
      <c r="F3" s="29">
        <v>-0.25694578243612964</v>
      </c>
      <c r="G3" s="33">
        <v>0</v>
      </c>
      <c r="H3" s="33">
        <v>0</v>
      </c>
      <c r="I3" s="4"/>
      <c r="J3" s="4"/>
      <c r="K3" s="4"/>
    </row>
    <row r="4" spans="1:11" x14ac:dyDescent="0.25">
      <c r="A4" s="6" t="s">
        <v>6</v>
      </c>
      <c r="B4" s="2">
        <v>84504</v>
      </c>
      <c r="C4" s="3">
        <v>1080</v>
      </c>
      <c r="D4" s="1">
        <v>9.7205698865450562E-3</v>
      </c>
      <c r="E4" s="21">
        <v>2.4700000000000002</v>
      </c>
      <c r="F4" s="29">
        <v>-0.28821850794944964</v>
      </c>
      <c r="G4" s="33">
        <v>0</v>
      </c>
      <c r="H4" s="33">
        <v>0</v>
      </c>
      <c r="I4" s="4"/>
      <c r="J4" s="4"/>
      <c r="K4" s="4"/>
    </row>
    <row r="5" spans="1:11" x14ac:dyDescent="0.25">
      <c r="A5" s="6" t="s">
        <v>7</v>
      </c>
      <c r="B5" s="2">
        <v>71571</v>
      </c>
      <c r="C5" s="3">
        <v>1065</v>
      </c>
      <c r="D5" s="1">
        <v>1.3707684349675215E-2</v>
      </c>
      <c r="E5" s="21">
        <v>2.83</v>
      </c>
      <c r="F5" s="29">
        <v>6.1792089189349461E-2</v>
      </c>
      <c r="G5" s="33">
        <v>0</v>
      </c>
      <c r="H5" s="33">
        <v>0</v>
      </c>
      <c r="I5" s="4"/>
      <c r="J5" s="4"/>
      <c r="K5" s="4"/>
    </row>
    <row r="6" spans="1:11" x14ac:dyDescent="0.25">
      <c r="A6" s="6" t="s">
        <v>8</v>
      </c>
      <c r="B6" s="2">
        <v>78653</v>
      </c>
      <c r="C6" s="3">
        <v>1083</v>
      </c>
      <c r="D6" s="1">
        <v>1.1906449326718607E-2</v>
      </c>
      <c r="E6" s="21">
        <v>3.28</v>
      </c>
      <c r="F6" s="29">
        <v>-5.1520832073532079E-2</v>
      </c>
      <c r="G6" s="33">
        <v>0</v>
      </c>
      <c r="H6" s="33">
        <v>0</v>
      </c>
      <c r="I6" s="4"/>
      <c r="J6" s="4"/>
      <c r="K6" s="4"/>
    </row>
    <row r="7" spans="1:11" x14ac:dyDescent="0.25">
      <c r="A7" s="6" t="s">
        <v>9</v>
      </c>
      <c r="B7" s="2">
        <v>74301</v>
      </c>
      <c r="C7" s="3">
        <v>1089</v>
      </c>
      <c r="D7" s="1">
        <v>8.0683569127328637E-3</v>
      </c>
      <c r="E7" s="21">
        <v>3.98</v>
      </c>
      <c r="F7" s="29">
        <v>9.7723780253553591E-2</v>
      </c>
      <c r="G7" s="33">
        <v>0</v>
      </c>
      <c r="H7" s="33">
        <v>0</v>
      </c>
      <c r="I7" s="4"/>
      <c r="J7" s="4"/>
      <c r="K7" s="4"/>
    </row>
    <row r="8" spans="1:11" x14ac:dyDescent="0.25">
      <c r="A8" s="6" t="s">
        <v>10</v>
      </c>
      <c r="B8" s="2">
        <v>74038</v>
      </c>
      <c r="C8" s="3">
        <v>1093</v>
      </c>
      <c r="D8" s="1">
        <v>3.7239807686964173E-3</v>
      </c>
      <c r="E8" s="21">
        <v>4.4400000000000004</v>
      </c>
      <c r="F8" s="29">
        <v>7.9976007197840648E-2</v>
      </c>
      <c r="G8" s="33">
        <v>0</v>
      </c>
      <c r="H8" s="33">
        <v>0</v>
      </c>
      <c r="I8" s="4"/>
      <c r="J8" s="4"/>
      <c r="K8" s="4"/>
    </row>
    <row r="9" spans="1:11" x14ac:dyDescent="0.25">
      <c r="A9" s="6" t="s">
        <v>11</v>
      </c>
      <c r="B9" s="2">
        <v>82670</v>
      </c>
      <c r="C9" s="3">
        <v>1127</v>
      </c>
      <c r="D9" s="1">
        <v>1.0770551263947686E-2</v>
      </c>
      <c r="E9" s="21">
        <v>4.8099999999999996</v>
      </c>
      <c r="F9" s="29">
        <v>1.6190476190476189E-2</v>
      </c>
      <c r="G9" s="33">
        <v>0</v>
      </c>
      <c r="H9" s="33">
        <v>0</v>
      </c>
      <c r="I9" s="4"/>
      <c r="J9" s="4"/>
      <c r="K9" s="4"/>
    </row>
    <row r="10" spans="1:11" x14ac:dyDescent="0.25">
      <c r="A10" s="6" t="s">
        <v>12</v>
      </c>
      <c r="B10" s="2">
        <v>73676</v>
      </c>
      <c r="C10" s="3">
        <v>1125</v>
      </c>
      <c r="D10" s="1">
        <v>5.5333369857009304E-3</v>
      </c>
      <c r="E10" s="21">
        <v>4.84</v>
      </c>
      <c r="F10" s="29">
        <v>-4.4412825854972304E-2</v>
      </c>
      <c r="G10" s="33">
        <v>0</v>
      </c>
      <c r="H10" s="33">
        <v>0</v>
      </c>
      <c r="I10" s="4"/>
      <c r="J10" s="4"/>
      <c r="K10" s="4"/>
    </row>
    <row r="11" spans="1:11" x14ac:dyDescent="0.25">
      <c r="A11" s="6" t="s">
        <v>13</v>
      </c>
      <c r="B11" s="2">
        <v>76545</v>
      </c>
      <c r="C11" s="3">
        <v>1139</v>
      </c>
      <c r="D11" s="1">
        <v>-4.3587228941911348E-4</v>
      </c>
      <c r="E11" s="21">
        <v>4.74</v>
      </c>
      <c r="F11" s="29">
        <v>1.7646766416463688E-2</v>
      </c>
      <c r="G11" s="33">
        <v>0</v>
      </c>
      <c r="H11" s="33">
        <v>0</v>
      </c>
      <c r="I11" s="4"/>
      <c r="J11" s="4"/>
      <c r="K11" s="4"/>
    </row>
    <row r="12" spans="1:11" x14ac:dyDescent="0.25">
      <c r="A12" s="6" t="s">
        <v>14</v>
      </c>
      <c r="B12" s="2">
        <v>74385</v>
      </c>
      <c r="C12" s="3">
        <v>1145</v>
      </c>
      <c r="D12" s="1">
        <v>2.9979287038045511E-3</v>
      </c>
      <c r="E12" s="21">
        <v>4.34</v>
      </c>
      <c r="F12" s="29">
        <v>2.7407786885245901E-2</v>
      </c>
      <c r="G12" s="33">
        <v>0</v>
      </c>
      <c r="H12" s="33">
        <v>0</v>
      </c>
      <c r="I12" s="4"/>
      <c r="J12" s="4"/>
      <c r="K12" s="4"/>
    </row>
    <row r="13" spans="1:11" x14ac:dyDescent="0.25">
      <c r="A13" s="6" t="s">
        <v>15</v>
      </c>
      <c r="B13" s="2">
        <v>78164</v>
      </c>
      <c r="C13" s="3">
        <v>1140</v>
      </c>
      <c r="D13" s="1">
        <v>-4.456279550024418E-3</v>
      </c>
      <c r="E13" s="21">
        <v>3.63</v>
      </c>
      <c r="F13" s="29">
        <v>-3.06288532675709E-2</v>
      </c>
      <c r="G13" s="33">
        <v>0</v>
      </c>
      <c r="H13" s="33">
        <v>0</v>
      </c>
      <c r="I13" s="4"/>
      <c r="J13" s="4"/>
      <c r="K13" s="4"/>
    </row>
    <row r="14" spans="1:11" x14ac:dyDescent="0.25">
      <c r="A14" s="6" t="s">
        <v>16</v>
      </c>
      <c r="B14" s="2">
        <v>74649</v>
      </c>
      <c r="C14" s="3">
        <v>1159</v>
      </c>
      <c r="D14" s="1">
        <v>7.2056334952780897E-3</v>
      </c>
      <c r="E14" s="21">
        <v>3.28</v>
      </c>
      <c r="F14" s="29">
        <v>-0.12487749522876154</v>
      </c>
      <c r="G14" s="33">
        <v>0</v>
      </c>
      <c r="H14" s="33">
        <v>0</v>
      </c>
      <c r="I14" s="4"/>
      <c r="J14" s="4"/>
      <c r="K14" s="4"/>
    </row>
    <row r="15" spans="1:11" x14ac:dyDescent="0.25">
      <c r="A15" s="6" t="s">
        <v>17</v>
      </c>
      <c r="B15" s="2">
        <v>77693</v>
      </c>
      <c r="C15" s="3">
        <v>1163</v>
      </c>
      <c r="D15" s="1">
        <v>4.8777844019294659E-3</v>
      </c>
      <c r="E15" s="21">
        <v>3.32</v>
      </c>
      <c r="F15" s="29">
        <v>-0.11422952213894648</v>
      </c>
      <c r="G15" s="33">
        <v>0</v>
      </c>
      <c r="H15" s="33">
        <v>0</v>
      </c>
      <c r="I15" s="4"/>
      <c r="J15" s="4"/>
      <c r="K15" s="4"/>
    </row>
    <row r="16" spans="1:11" x14ac:dyDescent="0.25">
      <c r="A16" s="6" t="s">
        <v>18</v>
      </c>
      <c r="B16" s="2">
        <v>74096</v>
      </c>
      <c r="C16" s="3">
        <v>1170</v>
      </c>
      <c r="D16" s="1">
        <v>3.4248422415187473E-3</v>
      </c>
      <c r="E16" s="21">
        <v>3.3</v>
      </c>
      <c r="F16" s="29">
        <v>2.1509150162948108E-2</v>
      </c>
      <c r="G16" s="33">
        <v>0</v>
      </c>
      <c r="H16" s="33">
        <v>0</v>
      </c>
      <c r="I16" s="4"/>
      <c r="J16" s="4"/>
      <c r="K16" s="4"/>
    </row>
    <row r="17" spans="1:11" x14ac:dyDescent="0.25">
      <c r="A17" s="6" t="s">
        <v>19</v>
      </c>
      <c r="B17" s="2">
        <v>76251</v>
      </c>
      <c r="C17" s="3">
        <v>1172</v>
      </c>
      <c r="D17" s="1">
        <v>5.3750436722402252E-5</v>
      </c>
      <c r="E17" s="21">
        <v>3.24</v>
      </c>
      <c r="F17" s="29">
        <v>-5.0366549008960086E-2</v>
      </c>
      <c r="G17" s="33">
        <v>0</v>
      </c>
      <c r="H17" s="33">
        <v>0</v>
      </c>
      <c r="I17" s="4"/>
      <c r="J17" s="4"/>
      <c r="K17" s="4"/>
    </row>
    <row r="18" spans="1:11" x14ac:dyDescent="0.25">
      <c r="A18" s="6" t="s">
        <v>20</v>
      </c>
      <c r="B18" s="2">
        <v>76722</v>
      </c>
      <c r="C18" s="3">
        <v>1183</v>
      </c>
      <c r="D18" s="1">
        <v>3.0367364488995065E-3</v>
      </c>
      <c r="E18" s="21">
        <v>2.77</v>
      </c>
      <c r="F18" s="29">
        <v>-0.22509225092250923</v>
      </c>
      <c r="G18" s="33">
        <v>0</v>
      </c>
      <c r="H18" s="33">
        <v>0</v>
      </c>
      <c r="I18" s="4"/>
      <c r="J18" s="4"/>
      <c r="K18" s="4"/>
    </row>
    <row r="19" spans="1:11" x14ac:dyDescent="0.25">
      <c r="A19" s="6" t="s">
        <v>21</v>
      </c>
      <c r="B19" s="2">
        <v>77887</v>
      </c>
      <c r="C19" s="3">
        <v>1202</v>
      </c>
      <c r="D19" s="1">
        <v>-9.1094202121967584E-4</v>
      </c>
      <c r="E19" s="21">
        <v>2.44</v>
      </c>
      <c r="F19" s="29">
        <v>-7.9122733024040492E-2</v>
      </c>
      <c r="G19" s="33">
        <v>0</v>
      </c>
      <c r="H19" s="33">
        <v>0</v>
      </c>
      <c r="I19" s="4"/>
      <c r="J19" s="4"/>
      <c r="K19" s="4"/>
    </row>
    <row r="20" spans="1:11" x14ac:dyDescent="0.25">
      <c r="A20" s="6" t="s">
        <v>22</v>
      </c>
      <c r="B20" s="2">
        <v>77535</v>
      </c>
      <c r="C20" s="3">
        <v>1203</v>
      </c>
      <c r="D20" s="1">
        <v>7.6159828372218607E-3</v>
      </c>
      <c r="E20" s="21">
        <v>2.0699999999999998</v>
      </c>
      <c r="F20" s="29">
        <v>-0.17786183011301496</v>
      </c>
      <c r="G20" s="33">
        <v>0</v>
      </c>
      <c r="H20" s="33">
        <v>0</v>
      </c>
      <c r="I20" s="4"/>
      <c r="J20" s="4"/>
      <c r="K20" s="4"/>
    </row>
    <row r="21" spans="1:11" x14ac:dyDescent="0.25">
      <c r="A21" s="6" t="s">
        <v>23</v>
      </c>
      <c r="B21" s="2">
        <v>81754</v>
      </c>
      <c r="C21" s="3">
        <v>1214</v>
      </c>
      <c r="D21" s="1">
        <v>6.4140096875498166E-3</v>
      </c>
      <c r="E21" s="21">
        <v>2.02</v>
      </c>
      <c r="F21" s="29">
        <v>-1.3490529570931581E-2</v>
      </c>
      <c r="G21" s="33">
        <v>0</v>
      </c>
      <c r="H21" s="33">
        <v>0</v>
      </c>
      <c r="I21" s="4"/>
      <c r="J21" s="4"/>
      <c r="K21" s="4"/>
    </row>
    <row r="22" spans="1:11" x14ac:dyDescent="0.25">
      <c r="A22" s="6" t="s">
        <v>24</v>
      </c>
      <c r="B22" s="2">
        <v>85489</v>
      </c>
      <c r="C22" s="3">
        <v>1225</v>
      </c>
      <c r="D22" s="1">
        <v>4.9451275948697729E-3</v>
      </c>
      <c r="E22" s="21">
        <v>2.02</v>
      </c>
      <c r="F22" s="29">
        <v>-7.0943170786349041E-2</v>
      </c>
      <c r="G22" s="33">
        <v>0</v>
      </c>
      <c r="H22" s="33">
        <v>0</v>
      </c>
      <c r="I22" s="4"/>
      <c r="J22" s="4"/>
      <c r="K22" s="4"/>
    </row>
    <row r="23" spans="1:11" x14ac:dyDescent="0.25">
      <c r="A23" s="6" t="s">
        <v>25</v>
      </c>
      <c r="B23" s="2">
        <v>91024</v>
      </c>
      <c r="C23" s="3">
        <v>1267</v>
      </c>
      <c r="D23" s="1">
        <v>7.3154044523973203E-3</v>
      </c>
      <c r="E23" s="21">
        <v>2.04</v>
      </c>
      <c r="F23" s="29">
        <v>-3.5322563689245544E-2</v>
      </c>
      <c r="G23" s="33">
        <v>0</v>
      </c>
      <c r="H23" s="33">
        <v>0</v>
      </c>
      <c r="I23" s="4"/>
      <c r="J23" s="4"/>
      <c r="K23" s="4"/>
    </row>
    <row r="24" spans="1:11" x14ac:dyDescent="0.25">
      <c r="A24" s="6" t="s">
        <v>26</v>
      </c>
      <c r="B24" s="2">
        <v>92629</v>
      </c>
      <c r="C24" s="3">
        <v>1272</v>
      </c>
      <c r="D24" s="1">
        <v>3.2654127481713687E-3</v>
      </c>
      <c r="E24" s="21">
        <v>2.0499999999999998</v>
      </c>
      <c r="F24" s="29">
        <v>8.9546608134988687E-2</v>
      </c>
      <c r="G24" s="33">
        <v>0</v>
      </c>
      <c r="H24" s="33">
        <v>0</v>
      </c>
      <c r="I24" s="4"/>
      <c r="J24" s="4"/>
      <c r="K24" s="4"/>
    </row>
    <row r="25" spans="1:11" x14ac:dyDescent="0.25">
      <c r="A25" s="6" t="s">
        <v>27</v>
      </c>
      <c r="B25" s="2">
        <v>93745</v>
      </c>
      <c r="C25" s="3">
        <v>1269</v>
      </c>
      <c r="D25" s="1">
        <v>8.3843249576877246E-3</v>
      </c>
      <c r="E25" s="21">
        <v>2.08</v>
      </c>
      <c r="F25" s="29">
        <v>4.6203587818105969E-2</v>
      </c>
      <c r="G25" s="33">
        <v>0</v>
      </c>
      <c r="H25" s="33">
        <v>0</v>
      </c>
      <c r="I25" s="4"/>
      <c r="J25" s="4"/>
      <c r="K25" s="4"/>
    </row>
    <row r="26" spans="1:11" x14ac:dyDescent="0.25">
      <c r="A26" s="6" t="s">
        <v>28</v>
      </c>
      <c r="B26" s="2">
        <v>97022</v>
      </c>
      <c r="C26" s="3">
        <v>1270</v>
      </c>
      <c r="D26" s="1">
        <v>2.9695044800785862E-3</v>
      </c>
      <c r="E26" s="21">
        <v>2.06</v>
      </c>
      <c r="F26" s="29">
        <v>2.8001162678035076E-2</v>
      </c>
      <c r="G26" s="33">
        <v>0</v>
      </c>
      <c r="H26" s="33">
        <v>0</v>
      </c>
      <c r="I26" s="4"/>
      <c r="J26" s="4"/>
      <c r="K26" s="4"/>
    </row>
    <row r="27" spans="1:11" x14ac:dyDescent="0.25">
      <c r="A27" s="6" t="s">
        <v>29</v>
      </c>
      <c r="B27" s="2">
        <v>100236</v>
      </c>
      <c r="C27" s="3">
        <v>1276</v>
      </c>
      <c r="D27" s="1">
        <v>2.7547500128726459E-3</v>
      </c>
      <c r="E27" s="21">
        <v>2.0699999999999998</v>
      </c>
      <c r="F27" s="29">
        <v>5.9249837306986929E-2</v>
      </c>
      <c r="G27" s="33">
        <v>0</v>
      </c>
      <c r="H27" s="33">
        <v>0</v>
      </c>
      <c r="I27" s="4"/>
      <c r="J27" s="4"/>
      <c r="K27" s="4"/>
    </row>
    <row r="28" spans="1:11" x14ac:dyDescent="0.25">
      <c r="A28" s="6" t="s">
        <v>30</v>
      </c>
      <c r="B28" s="2">
        <v>100263</v>
      </c>
      <c r="C28" s="3">
        <v>1278</v>
      </c>
      <c r="D28" s="1">
        <v>6.2389278286990851E-3</v>
      </c>
      <c r="E28" s="21">
        <v>2.08</v>
      </c>
      <c r="F28" s="29">
        <v>7.7221936809658359E-2</v>
      </c>
      <c r="G28" s="33">
        <v>0</v>
      </c>
      <c r="H28" s="33">
        <v>0</v>
      </c>
      <c r="I28" s="4"/>
      <c r="J28" s="4"/>
      <c r="K28" s="4"/>
    </row>
    <row r="29" spans="1:11" x14ac:dyDescent="0.25">
      <c r="A29" s="6" t="s">
        <v>31</v>
      </c>
      <c r="B29" s="2">
        <v>110770</v>
      </c>
      <c r="C29" s="3">
        <v>1332</v>
      </c>
      <c r="D29" s="1">
        <v>5.5368442539292691E-3</v>
      </c>
      <c r="E29" s="21">
        <v>2.14</v>
      </c>
      <c r="F29" s="29">
        <v>0.14407811030591358</v>
      </c>
      <c r="G29" s="33">
        <v>0</v>
      </c>
      <c r="H29" s="33">
        <v>0</v>
      </c>
      <c r="I29" s="4"/>
      <c r="J29" s="4"/>
      <c r="K29" s="4"/>
    </row>
    <row r="30" spans="1:11" x14ac:dyDescent="0.25">
      <c r="A30" s="6" t="s">
        <v>32</v>
      </c>
      <c r="B30" s="2">
        <v>106987</v>
      </c>
      <c r="C30" s="3">
        <v>1362</v>
      </c>
      <c r="D30" s="1">
        <v>6.1153543606790968E-3</v>
      </c>
      <c r="E30" s="21">
        <v>2.4</v>
      </c>
      <c r="F30" s="29">
        <v>7.8152204436955905E-2</v>
      </c>
      <c r="G30" s="33">
        <v>0</v>
      </c>
      <c r="H30" s="33">
        <v>0</v>
      </c>
      <c r="I30" s="4"/>
      <c r="J30" s="4"/>
      <c r="K30" s="4"/>
    </row>
    <row r="31" spans="1:11" x14ac:dyDescent="0.25">
      <c r="A31" s="6" t="s">
        <v>33</v>
      </c>
      <c r="B31" s="2">
        <v>110209</v>
      </c>
      <c r="C31" s="3">
        <v>1366</v>
      </c>
      <c r="D31" s="1">
        <v>1.0693568726355634E-2</v>
      </c>
      <c r="E31" s="21">
        <v>2.63</v>
      </c>
      <c r="F31" s="29">
        <v>0.13315733270052207</v>
      </c>
      <c r="G31" s="33">
        <v>0</v>
      </c>
      <c r="H31" s="33">
        <v>0</v>
      </c>
      <c r="I31" s="4"/>
      <c r="J31" s="4"/>
      <c r="K31" s="4"/>
    </row>
    <row r="32" spans="1:11" x14ac:dyDescent="0.25">
      <c r="A32" s="6" t="s">
        <v>34</v>
      </c>
      <c r="B32" s="2">
        <v>103099</v>
      </c>
      <c r="C32" s="3">
        <v>1381</v>
      </c>
      <c r="D32" s="1">
        <v>3.9926136647194728E-4</v>
      </c>
      <c r="E32" s="21">
        <v>2.94</v>
      </c>
      <c r="F32" s="29">
        <v>0.21123275344931014</v>
      </c>
      <c r="G32" s="33">
        <v>0</v>
      </c>
      <c r="H32" s="33">
        <v>0</v>
      </c>
      <c r="I32" s="4"/>
      <c r="J32" s="4"/>
      <c r="K32" s="4"/>
    </row>
    <row r="33" spans="1:11" x14ac:dyDescent="0.25">
      <c r="A33" s="7" t="s">
        <v>35</v>
      </c>
      <c r="B33" s="2">
        <v>101460</v>
      </c>
      <c r="C33" s="5">
        <v>1406</v>
      </c>
      <c r="D33" s="1">
        <v>6.6101272137691052E-3</v>
      </c>
      <c r="E33" s="21">
        <v>3.36</v>
      </c>
      <c r="F33" s="29">
        <v>0.19721634780898048</v>
      </c>
      <c r="G33" s="33">
        <v>0</v>
      </c>
      <c r="H33" s="33">
        <v>0</v>
      </c>
      <c r="I33" s="4"/>
      <c r="J33" s="4"/>
      <c r="K33" s="4"/>
    </row>
    <row r="34" spans="1:11" x14ac:dyDescent="0.25">
      <c r="A34" s="6" t="s">
        <v>36</v>
      </c>
      <c r="B34" s="2">
        <v>99272</v>
      </c>
      <c r="C34" s="3">
        <v>1385</v>
      </c>
      <c r="D34" s="1">
        <v>7.4588031222896567E-3</v>
      </c>
      <c r="E34" s="21">
        <v>3.61</v>
      </c>
      <c r="F34" s="29">
        <v>7.7285180572851803E-2</v>
      </c>
      <c r="G34" s="33">
        <v>0</v>
      </c>
      <c r="H34" s="33">
        <v>0</v>
      </c>
      <c r="I34" s="4"/>
      <c r="J34" s="4"/>
      <c r="K34" s="4"/>
    </row>
    <row r="35" spans="1:11" x14ac:dyDescent="0.25">
      <c r="A35" s="6" t="s">
        <v>37</v>
      </c>
      <c r="B35" s="2">
        <v>108493.24949012365</v>
      </c>
      <c r="C35" s="3">
        <v>1435</v>
      </c>
      <c r="D35" s="1">
        <v>4.0584415584415025E-3</v>
      </c>
      <c r="E35" s="21">
        <v>3.86</v>
      </c>
      <c r="F35" s="29">
        <v>0.13329781566329249</v>
      </c>
      <c r="G35" s="33">
        <v>0</v>
      </c>
      <c r="H35" s="33">
        <v>0</v>
      </c>
      <c r="I35" s="4"/>
      <c r="J35" s="4"/>
      <c r="K35" s="4"/>
    </row>
    <row r="36" spans="1:11" x14ac:dyDescent="0.25">
      <c r="A36" s="6" t="s">
        <v>38</v>
      </c>
      <c r="B36" s="2">
        <v>116097.23965164751</v>
      </c>
      <c r="C36" s="3">
        <v>1443</v>
      </c>
      <c r="D36" s="1">
        <v>6.6877342544279126E-3</v>
      </c>
      <c r="E36" s="21">
        <v>4.05</v>
      </c>
      <c r="F36" s="29">
        <v>0.15403366221706327</v>
      </c>
      <c r="G36" s="33">
        <v>1</v>
      </c>
      <c r="H36" s="33">
        <v>0</v>
      </c>
      <c r="I36" s="4"/>
      <c r="J36" s="4"/>
      <c r="K36" s="4"/>
    </row>
    <row r="37" spans="1:11" x14ac:dyDescent="0.25">
      <c r="A37" s="6" t="s">
        <v>39</v>
      </c>
      <c r="B37" s="2">
        <v>101631.00000000001</v>
      </c>
      <c r="C37" s="5">
        <v>1474</v>
      </c>
      <c r="D37" s="1">
        <v>3.0418065897697961E-3</v>
      </c>
      <c r="E37" s="21">
        <v>3.95</v>
      </c>
      <c r="F37" s="29">
        <v>0.19854260089686099</v>
      </c>
      <c r="G37" s="33">
        <v>0</v>
      </c>
      <c r="H37" s="33">
        <v>0</v>
      </c>
      <c r="I37" s="4"/>
      <c r="J37" s="4"/>
      <c r="K37" s="4"/>
    </row>
    <row r="38" spans="1:11" x14ac:dyDescent="0.25">
      <c r="A38" s="8" t="s">
        <v>40</v>
      </c>
      <c r="B38" s="2">
        <v>87715</v>
      </c>
      <c r="C38" s="3">
        <v>1497</v>
      </c>
      <c r="D38" s="1">
        <v>4.8278706421795992E-3</v>
      </c>
      <c r="E38" s="21">
        <v>4.05</v>
      </c>
      <c r="F38" s="29">
        <v>7.6762909494725154E-2</v>
      </c>
      <c r="G38" s="33">
        <v>0</v>
      </c>
      <c r="H38" s="33">
        <v>0</v>
      </c>
      <c r="I38" s="4"/>
      <c r="J38" s="4"/>
      <c r="K38" s="4"/>
    </row>
    <row r="39" spans="1:11" x14ac:dyDescent="0.25">
      <c r="A39" s="9" t="s">
        <v>41</v>
      </c>
      <c r="B39" s="2">
        <v>77042</v>
      </c>
      <c r="C39" s="3">
        <v>1562</v>
      </c>
      <c r="D39" s="1">
        <v>-4.2735042735042297E-3</v>
      </c>
      <c r="E39" s="21">
        <v>4</v>
      </c>
      <c r="F39" s="29">
        <v>0.22235898921149808</v>
      </c>
      <c r="G39" s="33">
        <v>0</v>
      </c>
      <c r="H39" s="33">
        <v>1</v>
      </c>
      <c r="I39" s="4"/>
      <c r="J39" s="4"/>
      <c r="K39" s="4"/>
    </row>
    <row r="40" spans="1:11" ht="15.75" thickBot="1" x14ac:dyDescent="0.3">
      <c r="A40" s="26" t="s">
        <v>42</v>
      </c>
      <c r="B40" s="27">
        <v>108044</v>
      </c>
      <c r="C40" s="24">
        <v>1594</v>
      </c>
      <c r="D40" s="28">
        <v>-2.4732668945952781E-3</v>
      </c>
      <c r="E40" s="22">
        <v>4.25</v>
      </c>
      <c r="F40" s="29">
        <v>0.23485309966730705</v>
      </c>
      <c r="G40" s="33">
        <v>0</v>
      </c>
      <c r="H40" s="33">
        <v>0</v>
      </c>
      <c r="I40" s="4"/>
      <c r="J40" s="4"/>
      <c r="K40" s="4"/>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I16"/>
  <sheetViews>
    <sheetView workbookViewId="0">
      <selection sqref="A1:XFD1048576"/>
    </sheetView>
  </sheetViews>
  <sheetFormatPr baseColWidth="10" defaultRowHeight="15" x14ac:dyDescent="0.25"/>
  <cols>
    <col min="1" max="4" width="11.42578125" style="45"/>
    <col min="5" max="5" width="12" style="45" bestFit="1" customWidth="1"/>
    <col min="6" max="16384" width="11.42578125" style="45"/>
  </cols>
  <sheetData>
    <row r="3" spans="1:9" x14ac:dyDescent="0.25">
      <c r="A3" s="73"/>
      <c r="B3" s="73"/>
    </row>
    <row r="11" spans="1:9" x14ac:dyDescent="0.25">
      <c r="A11" s="74"/>
      <c r="B11" s="74"/>
      <c r="C11" s="74"/>
      <c r="D11" s="74"/>
      <c r="E11" s="74"/>
      <c r="F11" s="74"/>
    </row>
    <row r="16" spans="1:9" x14ac:dyDescent="0.25">
      <c r="A16" s="74"/>
      <c r="B16" s="74"/>
      <c r="C16" s="74"/>
      <c r="D16" s="74"/>
      <c r="E16" s="74"/>
      <c r="F16" s="74"/>
      <c r="G16" s="74"/>
      <c r="H16" s="74"/>
      <c r="I16" s="7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40"/>
  <sheetViews>
    <sheetView workbookViewId="0">
      <selection activeCell="L21" sqref="L21"/>
    </sheetView>
  </sheetViews>
  <sheetFormatPr baseColWidth="10" defaultRowHeight="15" x14ac:dyDescent="0.25"/>
  <cols>
    <col min="8" max="8" width="11.42578125" style="45"/>
  </cols>
  <sheetData>
    <row r="1" spans="1:11" ht="15.75" thickBot="1" x14ac:dyDescent="0.3">
      <c r="A1" s="25"/>
      <c r="B1" s="18" t="s">
        <v>0</v>
      </c>
      <c r="C1" s="19" t="s">
        <v>1</v>
      </c>
      <c r="D1" s="20" t="s">
        <v>3</v>
      </c>
      <c r="E1" s="17" t="s">
        <v>73</v>
      </c>
      <c r="F1" s="69" t="s">
        <v>76</v>
      </c>
      <c r="G1" s="69" t="s">
        <v>77</v>
      </c>
      <c r="H1" s="80" t="s">
        <v>79</v>
      </c>
    </row>
    <row r="2" spans="1:11" x14ac:dyDescent="0.25">
      <c r="A2" s="6" t="s">
        <v>4</v>
      </c>
      <c r="B2" s="2">
        <v>83112</v>
      </c>
      <c r="C2" s="23">
        <v>1071</v>
      </c>
      <c r="D2" s="21">
        <v>3.05</v>
      </c>
      <c r="E2" s="29">
        <v>0.13577628310680695</v>
      </c>
      <c r="F2" s="33">
        <v>0</v>
      </c>
      <c r="G2" s="33">
        <v>0</v>
      </c>
      <c r="H2" s="80">
        <v>0</v>
      </c>
      <c r="I2" s="4"/>
      <c r="J2" s="4"/>
      <c r="K2" s="4"/>
    </row>
    <row r="3" spans="1:11" x14ac:dyDescent="0.25">
      <c r="A3" s="6" t="s">
        <v>5</v>
      </c>
      <c r="B3" s="2">
        <v>77875</v>
      </c>
      <c r="C3" s="3">
        <v>1074</v>
      </c>
      <c r="D3" s="21">
        <v>2.6</v>
      </c>
      <c r="E3" s="29">
        <v>-0.25694578243612964</v>
      </c>
      <c r="F3" s="33">
        <v>0</v>
      </c>
      <c r="G3" s="33">
        <v>0</v>
      </c>
      <c r="H3" s="80">
        <v>0</v>
      </c>
      <c r="I3" s="4"/>
      <c r="J3" s="4"/>
      <c r="K3" s="4"/>
    </row>
    <row r="4" spans="1:11" x14ac:dyDescent="0.25">
      <c r="A4" s="6" t="s">
        <v>6</v>
      </c>
      <c r="B4" s="2">
        <v>84504</v>
      </c>
      <c r="C4" s="3">
        <v>1080</v>
      </c>
      <c r="D4" s="21">
        <v>2.4700000000000002</v>
      </c>
      <c r="E4" s="29">
        <v>-0.28821850794944964</v>
      </c>
      <c r="F4" s="33">
        <v>0</v>
      </c>
      <c r="G4" s="33">
        <v>0</v>
      </c>
      <c r="H4" s="80">
        <v>0</v>
      </c>
      <c r="I4" s="4"/>
      <c r="J4" s="4"/>
      <c r="K4" s="4"/>
    </row>
    <row r="5" spans="1:11" x14ac:dyDescent="0.25">
      <c r="A5" s="6" t="s">
        <v>7</v>
      </c>
      <c r="B5" s="2">
        <v>71571</v>
      </c>
      <c r="C5" s="3">
        <v>1065</v>
      </c>
      <c r="D5" s="21">
        <v>2.83</v>
      </c>
      <c r="E5" s="29">
        <v>6.1792089189349461E-2</v>
      </c>
      <c r="F5" s="33">
        <v>0</v>
      </c>
      <c r="G5" s="33">
        <v>0</v>
      </c>
      <c r="H5" s="80">
        <v>0</v>
      </c>
      <c r="I5" s="4"/>
      <c r="J5" s="4"/>
      <c r="K5" s="4"/>
    </row>
    <row r="6" spans="1:11" x14ac:dyDescent="0.25">
      <c r="A6" s="6" t="s">
        <v>8</v>
      </c>
      <c r="B6" s="2">
        <v>78653</v>
      </c>
      <c r="C6" s="3">
        <v>1083</v>
      </c>
      <c r="D6" s="21">
        <v>3.28</v>
      </c>
      <c r="E6" s="29">
        <v>-5.1520832073532079E-2</v>
      </c>
      <c r="F6" s="33">
        <v>0</v>
      </c>
      <c r="G6" s="33">
        <v>0</v>
      </c>
      <c r="H6" s="80">
        <v>0</v>
      </c>
      <c r="I6" s="4"/>
      <c r="J6" s="4"/>
      <c r="K6" s="4"/>
    </row>
    <row r="7" spans="1:11" x14ac:dyDescent="0.25">
      <c r="A7" s="6" t="s">
        <v>9</v>
      </c>
      <c r="B7" s="2">
        <v>74301</v>
      </c>
      <c r="C7" s="3">
        <v>1089</v>
      </c>
      <c r="D7" s="21">
        <v>3.98</v>
      </c>
      <c r="E7" s="29">
        <v>9.7723780253553591E-2</v>
      </c>
      <c r="F7" s="33">
        <v>0</v>
      </c>
      <c r="G7" s="33">
        <v>0</v>
      </c>
      <c r="H7" s="80">
        <v>0</v>
      </c>
      <c r="I7" s="4"/>
      <c r="J7" s="4"/>
      <c r="K7" s="4"/>
    </row>
    <row r="8" spans="1:11" x14ac:dyDescent="0.25">
      <c r="A8" s="6" t="s">
        <v>10</v>
      </c>
      <c r="B8" s="2">
        <v>74038</v>
      </c>
      <c r="C8" s="3">
        <v>1093</v>
      </c>
      <c r="D8" s="21">
        <v>4.4400000000000004</v>
      </c>
      <c r="E8" s="29">
        <v>7.9976007197840648E-2</v>
      </c>
      <c r="F8" s="33">
        <v>0</v>
      </c>
      <c r="G8" s="33">
        <v>0</v>
      </c>
      <c r="H8" s="80">
        <v>0</v>
      </c>
      <c r="I8" s="4"/>
      <c r="J8" s="4"/>
      <c r="K8" s="4"/>
    </row>
    <row r="9" spans="1:11" x14ac:dyDescent="0.25">
      <c r="A9" s="6" t="s">
        <v>11</v>
      </c>
      <c r="B9" s="2">
        <v>82670</v>
      </c>
      <c r="C9" s="3">
        <v>1127</v>
      </c>
      <c r="D9" s="21">
        <v>4.8099999999999996</v>
      </c>
      <c r="E9" s="29">
        <v>1.6190476190476189E-2</v>
      </c>
      <c r="F9" s="33">
        <v>0</v>
      </c>
      <c r="G9" s="33">
        <v>0</v>
      </c>
      <c r="H9" s="80">
        <v>0</v>
      </c>
      <c r="I9" s="4"/>
      <c r="J9" s="4"/>
      <c r="K9" s="4"/>
    </row>
    <row r="10" spans="1:11" x14ac:dyDescent="0.25">
      <c r="A10" s="6" t="s">
        <v>12</v>
      </c>
      <c r="B10" s="2">
        <v>73676</v>
      </c>
      <c r="C10" s="3">
        <v>1125</v>
      </c>
      <c r="D10" s="21">
        <v>4.84</v>
      </c>
      <c r="E10" s="29">
        <v>-4.4412825854972304E-2</v>
      </c>
      <c r="F10" s="33">
        <v>0</v>
      </c>
      <c r="G10" s="33">
        <v>0</v>
      </c>
      <c r="H10" s="80">
        <v>0</v>
      </c>
      <c r="I10" s="4"/>
      <c r="J10" s="4"/>
      <c r="K10" s="4"/>
    </row>
    <row r="11" spans="1:11" x14ac:dyDescent="0.25">
      <c r="A11" s="6" t="s">
        <v>13</v>
      </c>
      <c r="B11" s="2">
        <v>76545</v>
      </c>
      <c r="C11" s="3">
        <v>1139</v>
      </c>
      <c r="D11" s="21">
        <v>4.74</v>
      </c>
      <c r="E11" s="29">
        <v>1.7646766416463688E-2</v>
      </c>
      <c r="F11" s="33">
        <v>0</v>
      </c>
      <c r="G11" s="33">
        <v>0</v>
      </c>
      <c r="H11" s="80">
        <v>0</v>
      </c>
      <c r="I11" s="4"/>
      <c r="J11" s="4"/>
      <c r="K11" s="4"/>
    </row>
    <row r="12" spans="1:11" x14ac:dyDescent="0.25">
      <c r="A12" s="6" t="s">
        <v>14</v>
      </c>
      <c r="B12" s="2">
        <v>74385</v>
      </c>
      <c r="C12" s="3">
        <v>1145</v>
      </c>
      <c r="D12" s="21">
        <v>4.34</v>
      </c>
      <c r="E12" s="29">
        <v>2.7407786885245901E-2</v>
      </c>
      <c r="F12" s="33">
        <v>0</v>
      </c>
      <c r="G12" s="33">
        <v>0</v>
      </c>
      <c r="H12" s="80">
        <v>0</v>
      </c>
      <c r="I12" s="4"/>
      <c r="J12" s="4"/>
      <c r="K12" s="4"/>
    </row>
    <row r="13" spans="1:11" x14ac:dyDescent="0.25">
      <c r="A13" s="6" t="s">
        <v>15</v>
      </c>
      <c r="B13" s="2">
        <v>78164</v>
      </c>
      <c r="C13" s="3">
        <v>1140</v>
      </c>
      <c r="D13" s="21">
        <v>3.63</v>
      </c>
      <c r="E13" s="29">
        <v>-3.06288532675709E-2</v>
      </c>
      <c r="F13" s="33">
        <v>0</v>
      </c>
      <c r="G13" s="33">
        <v>0</v>
      </c>
      <c r="H13" s="80">
        <v>0</v>
      </c>
      <c r="I13" s="4"/>
      <c r="J13" s="4"/>
      <c r="K13" s="4"/>
    </row>
    <row r="14" spans="1:11" x14ac:dyDescent="0.25">
      <c r="A14" s="6" t="s">
        <v>16</v>
      </c>
      <c r="B14" s="2">
        <v>74649</v>
      </c>
      <c r="C14" s="3">
        <v>1159</v>
      </c>
      <c r="D14" s="21">
        <v>3.28</v>
      </c>
      <c r="E14" s="29">
        <v>-0.12487749522876154</v>
      </c>
      <c r="F14" s="33">
        <v>0</v>
      </c>
      <c r="G14" s="33">
        <v>0</v>
      </c>
      <c r="H14" s="80">
        <v>0</v>
      </c>
      <c r="I14" s="4"/>
      <c r="J14" s="4"/>
      <c r="K14" s="4"/>
    </row>
    <row r="15" spans="1:11" x14ac:dyDescent="0.25">
      <c r="A15" s="6" t="s">
        <v>17</v>
      </c>
      <c r="B15" s="2">
        <v>77693</v>
      </c>
      <c r="C15" s="3">
        <v>1163</v>
      </c>
      <c r="D15" s="21">
        <v>3.32</v>
      </c>
      <c r="E15" s="29">
        <v>-0.11422952213894648</v>
      </c>
      <c r="F15" s="33">
        <v>0</v>
      </c>
      <c r="G15" s="33">
        <v>0</v>
      </c>
      <c r="H15" s="80">
        <v>0</v>
      </c>
      <c r="I15" s="4"/>
      <c r="J15" s="4"/>
      <c r="K15" s="4"/>
    </row>
    <row r="16" spans="1:11" x14ac:dyDescent="0.25">
      <c r="A16" s="6" t="s">
        <v>18</v>
      </c>
      <c r="B16" s="2">
        <v>74096</v>
      </c>
      <c r="C16" s="3">
        <v>1170</v>
      </c>
      <c r="D16" s="21">
        <v>3.3</v>
      </c>
      <c r="E16" s="29">
        <v>2.1509150162948108E-2</v>
      </c>
      <c r="F16" s="33">
        <v>0</v>
      </c>
      <c r="G16" s="33">
        <v>0</v>
      </c>
      <c r="H16" s="80">
        <v>0</v>
      </c>
      <c r="I16" s="4"/>
      <c r="J16" s="4"/>
      <c r="K16" s="4"/>
    </row>
    <row r="17" spans="1:11" x14ac:dyDescent="0.25">
      <c r="A17" s="6" t="s">
        <v>19</v>
      </c>
      <c r="B17" s="2">
        <v>76251</v>
      </c>
      <c r="C17" s="3">
        <v>1172</v>
      </c>
      <c r="D17" s="21">
        <v>3.24</v>
      </c>
      <c r="E17" s="29">
        <v>-5.0366549008960086E-2</v>
      </c>
      <c r="F17" s="33">
        <v>0</v>
      </c>
      <c r="G17" s="33">
        <v>0</v>
      </c>
      <c r="H17" s="80">
        <v>0</v>
      </c>
      <c r="I17" s="4"/>
      <c r="J17" s="4"/>
      <c r="K17" s="4"/>
    </row>
    <row r="18" spans="1:11" x14ac:dyDescent="0.25">
      <c r="A18" s="6" t="s">
        <v>20</v>
      </c>
      <c r="B18" s="2">
        <v>76722</v>
      </c>
      <c r="C18" s="3">
        <v>1183</v>
      </c>
      <c r="D18" s="21">
        <v>2.77</v>
      </c>
      <c r="E18" s="29">
        <v>-0.22509225092250923</v>
      </c>
      <c r="F18" s="33">
        <v>0</v>
      </c>
      <c r="G18" s="33">
        <v>0</v>
      </c>
      <c r="H18" s="80">
        <v>0</v>
      </c>
      <c r="I18" s="4"/>
      <c r="J18" s="4"/>
      <c r="K18" s="4"/>
    </row>
    <row r="19" spans="1:11" x14ac:dyDescent="0.25">
      <c r="A19" s="6" t="s">
        <v>21</v>
      </c>
      <c r="B19" s="2">
        <v>77887</v>
      </c>
      <c r="C19" s="3">
        <v>1202</v>
      </c>
      <c r="D19" s="21">
        <v>2.44</v>
      </c>
      <c r="E19" s="29">
        <v>-7.9122733024040492E-2</v>
      </c>
      <c r="F19" s="33">
        <v>0</v>
      </c>
      <c r="G19" s="33">
        <v>0</v>
      </c>
      <c r="H19" s="80">
        <v>0</v>
      </c>
      <c r="I19" s="4"/>
      <c r="J19" s="4"/>
      <c r="K19" s="4"/>
    </row>
    <row r="20" spans="1:11" x14ac:dyDescent="0.25">
      <c r="A20" s="6" t="s">
        <v>22</v>
      </c>
      <c r="B20" s="2">
        <v>77535</v>
      </c>
      <c r="C20" s="3">
        <v>1203</v>
      </c>
      <c r="D20" s="21">
        <v>2.0699999999999998</v>
      </c>
      <c r="E20" s="29">
        <v>-0.17786183011301496</v>
      </c>
      <c r="F20" s="33">
        <v>0</v>
      </c>
      <c r="G20" s="33">
        <v>0</v>
      </c>
      <c r="H20" s="80">
        <v>0</v>
      </c>
      <c r="I20" s="4"/>
      <c r="J20" s="4"/>
      <c r="K20" s="4"/>
    </row>
    <row r="21" spans="1:11" x14ac:dyDescent="0.25">
      <c r="A21" s="6" t="s">
        <v>23</v>
      </c>
      <c r="B21" s="2">
        <v>81754</v>
      </c>
      <c r="C21" s="3">
        <v>1214</v>
      </c>
      <c r="D21" s="21">
        <v>2.02</v>
      </c>
      <c r="E21" s="29">
        <v>-1.3490529570931581E-2</v>
      </c>
      <c r="F21" s="33">
        <v>0</v>
      </c>
      <c r="G21" s="33">
        <v>0</v>
      </c>
      <c r="H21" s="80">
        <v>-1.3490529570931581E-2</v>
      </c>
      <c r="I21" s="4"/>
      <c r="J21" s="4"/>
      <c r="K21" s="4"/>
    </row>
    <row r="22" spans="1:11" x14ac:dyDescent="0.25">
      <c r="A22" s="6" t="s">
        <v>24</v>
      </c>
      <c r="B22" s="2">
        <v>85489</v>
      </c>
      <c r="C22" s="3">
        <v>1225</v>
      </c>
      <c r="D22" s="21">
        <v>2.02</v>
      </c>
      <c r="E22" s="29">
        <v>-7.0943170786349041E-2</v>
      </c>
      <c r="F22" s="33">
        <v>0</v>
      </c>
      <c r="G22" s="33">
        <v>0</v>
      </c>
      <c r="H22" s="80">
        <v>-7.0943170786349041E-2</v>
      </c>
      <c r="I22" s="4"/>
      <c r="J22" s="4"/>
      <c r="K22" s="4"/>
    </row>
    <row r="23" spans="1:11" x14ac:dyDescent="0.25">
      <c r="A23" s="6" t="s">
        <v>25</v>
      </c>
      <c r="B23" s="2">
        <v>91024</v>
      </c>
      <c r="C23" s="3">
        <v>1267</v>
      </c>
      <c r="D23" s="21">
        <v>2.04</v>
      </c>
      <c r="E23" s="29">
        <v>-3.5322563689245544E-2</v>
      </c>
      <c r="F23" s="33">
        <v>0</v>
      </c>
      <c r="G23" s="33">
        <v>0</v>
      </c>
      <c r="H23" s="80">
        <v>-3.5322563689245544E-2</v>
      </c>
      <c r="I23" s="4"/>
      <c r="J23" s="4"/>
      <c r="K23" s="4"/>
    </row>
    <row r="24" spans="1:11" x14ac:dyDescent="0.25">
      <c r="A24" s="6" t="s">
        <v>26</v>
      </c>
      <c r="B24" s="2">
        <v>92629</v>
      </c>
      <c r="C24" s="3">
        <v>1272</v>
      </c>
      <c r="D24" s="21">
        <v>2.0499999999999998</v>
      </c>
      <c r="E24" s="29">
        <v>8.9546608134988687E-2</v>
      </c>
      <c r="F24" s="33">
        <v>0</v>
      </c>
      <c r="G24" s="33">
        <v>0</v>
      </c>
      <c r="H24" s="80">
        <v>8.9546608134988687E-2</v>
      </c>
      <c r="I24" s="4"/>
      <c r="J24" s="4"/>
      <c r="K24" s="4"/>
    </row>
    <row r="25" spans="1:11" x14ac:dyDescent="0.25">
      <c r="A25" s="6" t="s">
        <v>27</v>
      </c>
      <c r="B25" s="2">
        <v>93745</v>
      </c>
      <c r="C25" s="3">
        <v>1269</v>
      </c>
      <c r="D25" s="21">
        <v>2.08</v>
      </c>
      <c r="E25" s="29">
        <v>4.6203587818105969E-2</v>
      </c>
      <c r="F25" s="33">
        <v>0</v>
      </c>
      <c r="G25" s="33">
        <v>0</v>
      </c>
      <c r="H25" s="80">
        <v>4.6203587818105969E-2</v>
      </c>
      <c r="I25" s="4"/>
      <c r="J25" s="4"/>
      <c r="K25" s="4"/>
    </row>
    <row r="26" spans="1:11" x14ac:dyDescent="0.25">
      <c r="A26" s="6" t="s">
        <v>28</v>
      </c>
      <c r="B26" s="2">
        <v>97022</v>
      </c>
      <c r="C26" s="3">
        <v>1270</v>
      </c>
      <c r="D26" s="21">
        <v>2.06</v>
      </c>
      <c r="E26" s="29">
        <v>2.8001162678035076E-2</v>
      </c>
      <c r="F26" s="33">
        <v>0</v>
      </c>
      <c r="G26" s="33">
        <v>0</v>
      </c>
      <c r="H26" s="80">
        <v>2.8001162678035076E-2</v>
      </c>
      <c r="I26" s="4"/>
      <c r="J26" s="4"/>
      <c r="K26" s="4"/>
    </row>
    <row r="27" spans="1:11" x14ac:dyDescent="0.25">
      <c r="A27" s="6" t="s">
        <v>29</v>
      </c>
      <c r="B27" s="2">
        <v>100236</v>
      </c>
      <c r="C27" s="3">
        <v>1276</v>
      </c>
      <c r="D27" s="21">
        <v>2.0699999999999998</v>
      </c>
      <c r="E27" s="29">
        <v>5.9249837306986929E-2</v>
      </c>
      <c r="F27" s="33">
        <v>0</v>
      </c>
      <c r="G27" s="33">
        <v>0</v>
      </c>
      <c r="H27" s="80">
        <v>5.9249837306986929E-2</v>
      </c>
      <c r="I27" s="4"/>
      <c r="J27" s="4"/>
      <c r="K27" s="4"/>
    </row>
    <row r="28" spans="1:11" x14ac:dyDescent="0.25">
      <c r="A28" s="6" t="s">
        <v>30</v>
      </c>
      <c r="B28" s="2">
        <v>100263</v>
      </c>
      <c r="C28" s="3">
        <v>1278</v>
      </c>
      <c r="D28" s="21">
        <v>2.08</v>
      </c>
      <c r="E28" s="29">
        <v>7.7221936809658359E-2</v>
      </c>
      <c r="F28" s="33">
        <v>0</v>
      </c>
      <c r="G28" s="33">
        <v>0</v>
      </c>
      <c r="H28" s="80">
        <v>7.7221936809658359E-2</v>
      </c>
      <c r="I28" s="4"/>
      <c r="J28" s="4"/>
      <c r="K28" s="4"/>
    </row>
    <row r="29" spans="1:11" x14ac:dyDescent="0.25">
      <c r="A29" s="6" t="s">
        <v>31</v>
      </c>
      <c r="B29" s="2">
        <v>110770</v>
      </c>
      <c r="C29" s="3">
        <v>1332</v>
      </c>
      <c r="D29" s="21">
        <v>2.14</v>
      </c>
      <c r="E29" s="29">
        <v>0.14407811030591358</v>
      </c>
      <c r="F29" s="33">
        <v>0</v>
      </c>
      <c r="G29" s="33">
        <v>0</v>
      </c>
      <c r="H29" s="80">
        <v>0.14407811030591358</v>
      </c>
      <c r="I29" s="4"/>
      <c r="J29" s="4"/>
      <c r="K29" s="4"/>
    </row>
    <row r="30" spans="1:11" x14ac:dyDescent="0.25">
      <c r="A30" s="6" t="s">
        <v>32</v>
      </c>
      <c r="B30" s="2">
        <v>106987</v>
      </c>
      <c r="C30" s="3">
        <v>1362</v>
      </c>
      <c r="D30" s="21">
        <v>2.4</v>
      </c>
      <c r="E30" s="29">
        <v>7.8152204436955905E-2</v>
      </c>
      <c r="F30" s="33">
        <v>0</v>
      </c>
      <c r="G30" s="33">
        <v>0</v>
      </c>
      <c r="H30" s="80">
        <v>7.8152204436955905E-2</v>
      </c>
      <c r="I30" s="4"/>
      <c r="J30" s="4"/>
      <c r="K30" s="4"/>
    </row>
    <row r="31" spans="1:11" x14ac:dyDescent="0.25">
      <c r="A31" s="6" t="s">
        <v>33</v>
      </c>
      <c r="B31" s="2">
        <v>110209</v>
      </c>
      <c r="C31" s="3">
        <v>1366</v>
      </c>
      <c r="D31" s="21">
        <v>2.63</v>
      </c>
      <c r="E31" s="29">
        <v>0.13315733270052207</v>
      </c>
      <c r="F31" s="33">
        <v>0</v>
      </c>
      <c r="G31" s="33">
        <v>0</v>
      </c>
      <c r="H31" s="80">
        <v>0.13315733270052207</v>
      </c>
      <c r="I31" s="4"/>
      <c r="J31" s="4"/>
      <c r="K31" s="4"/>
    </row>
    <row r="32" spans="1:11" x14ac:dyDescent="0.25">
      <c r="A32" s="6" t="s">
        <v>34</v>
      </c>
      <c r="B32" s="2">
        <v>103099</v>
      </c>
      <c r="C32" s="3">
        <v>1381</v>
      </c>
      <c r="D32" s="21">
        <v>2.94</v>
      </c>
      <c r="E32" s="29">
        <v>0.21123275344931014</v>
      </c>
      <c r="F32" s="33">
        <v>0</v>
      </c>
      <c r="G32" s="33">
        <v>0</v>
      </c>
      <c r="H32" s="80">
        <v>0.21123275344931014</v>
      </c>
      <c r="I32" s="4"/>
      <c r="J32" s="4"/>
      <c r="K32" s="4"/>
    </row>
    <row r="33" spans="1:11" x14ac:dyDescent="0.25">
      <c r="A33" s="7" t="s">
        <v>35</v>
      </c>
      <c r="B33" s="2">
        <v>101460</v>
      </c>
      <c r="C33" s="5">
        <v>1406</v>
      </c>
      <c r="D33" s="21">
        <v>3.36</v>
      </c>
      <c r="E33" s="29">
        <v>0.19721634780898048</v>
      </c>
      <c r="F33" s="33">
        <v>0</v>
      </c>
      <c r="G33" s="33">
        <v>0</v>
      </c>
      <c r="H33" s="80">
        <v>0.19721634780898048</v>
      </c>
      <c r="I33" s="4"/>
      <c r="J33" s="4"/>
      <c r="K33" s="4"/>
    </row>
    <row r="34" spans="1:11" x14ac:dyDescent="0.25">
      <c r="A34" s="6" t="s">
        <v>36</v>
      </c>
      <c r="B34" s="2">
        <v>99272</v>
      </c>
      <c r="C34" s="3">
        <v>1385</v>
      </c>
      <c r="D34" s="21">
        <v>3.61</v>
      </c>
      <c r="E34" s="29">
        <v>7.7285180572851803E-2</v>
      </c>
      <c r="F34" s="33">
        <v>0</v>
      </c>
      <c r="G34" s="33">
        <v>0</v>
      </c>
      <c r="H34" s="80">
        <v>7.7285180572851803E-2</v>
      </c>
      <c r="I34" s="4"/>
      <c r="J34" s="4"/>
      <c r="K34" s="4"/>
    </row>
    <row r="35" spans="1:11" x14ac:dyDescent="0.25">
      <c r="A35" s="6" t="s">
        <v>37</v>
      </c>
      <c r="B35" s="2">
        <v>108493.24949012365</v>
      </c>
      <c r="C35" s="3">
        <v>1435</v>
      </c>
      <c r="D35" s="21">
        <v>3.86</v>
      </c>
      <c r="E35" s="29">
        <v>0.13329781566329249</v>
      </c>
      <c r="F35" s="33">
        <v>0</v>
      </c>
      <c r="G35" s="33">
        <v>0</v>
      </c>
      <c r="H35" s="80">
        <v>0.13329781566329249</v>
      </c>
      <c r="I35" s="4"/>
      <c r="J35" s="4"/>
      <c r="K35" s="4"/>
    </row>
    <row r="36" spans="1:11" x14ac:dyDescent="0.25">
      <c r="A36" s="6" t="s">
        <v>38</v>
      </c>
      <c r="B36" s="2">
        <v>116097.23965164751</v>
      </c>
      <c r="C36" s="3">
        <v>1443</v>
      </c>
      <c r="D36" s="21">
        <v>4.05</v>
      </c>
      <c r="E36" s="29">
        <v>0.15403366221706327</v>
      </c>
      <c r="F36" s="33">
        <v>1</v>
      </c>
      <c r="G36" s="33">
        <v>0</v>
      </c>
      <c r="H36" s="80">
        <v>0.15403366221706327</v>
      </c>
      <c r="I36" s="4"/>
      <c r="J36" s="4"/>
      <c r="K36" s="4"/>
    </row>
    <row r="37" spans="1:11" x14ac:dyDescent="0.25">
      <c r="A37" s="6" t="s">
        <v>39</v>
      </c>
      <c r="B37" s="2">
        <v>101631.00000000001</v>
      </c>
      <c r="C37" s="5">
        <v>1474</v>
      </c>
      <c r="D37" s="21">
        <v>3.95</v>
      </c>
      <c r="E37" s="29">
        <v>0.19854260089686099</v>
      </c>
      <c r="F37" s="33">
        <v>0</v>
      </c>
      <c r="G37" s="33">
        <v>0</v>
      </c>
      <c r="H37" s="80">
        <v>0.19854260089686099</v>
      </c>
      <c r="I37" s="4"/>
      <c r="J37" s="4"/>
      <c r="K37" s="4"/>
    </row>
    <row r="38" spans="1:11" x14ac:dyDescent="0.25">
      <c r="A38" s="8" t="s">
        <v>40</v>
      </c>
      <c r="B38" s="2">
        <v>87715</v>
      </c>
      <c r="C38" s="3">
        <v>1497</v>
      </c>
      <c r="D38" s="21">
        <v>4.05</v>
      </c>
      <c r="E38" s="29">
        <v>7.6762909494725154E-2</v>
      </c>
      <c r="F38" s="33">
        <v>0</v>
      </c>
      <c r="G38" s="33">
        <v>0</v>
      </c>
      <c r="H38" s="80">
        <v>7.6762909494725154E-2</v>
      </c>
      <c r="I38" s="4"/>
      <c r="J38" s="4"/>
      <c r="K38" s="4"/>
    </row>
    <row r="39" spans="1:11" x14ac:dyDescent="0.25">
      <c r="A39" s="9" t="s">
        <v>41</v>
      </c>
      <c r="B39" s="2">
        <v>77042</v>
      </c>
      <c r="C39" s="3">
        <v>1562</v>
      </c>
      <c r="D39" s="21">
        <v>4</v>
      </c>
      <c r="E39" s="29">
        <v>0.22235898921149808</v>
      </c>
      <c r="F39" s="33">
        <v>0</v>
      </c>
      <c r="G39" s="33">
        <v>1</v>
      </c>
      <c r="H39" s="80">
        <v>0.22235898921149808</v>
      </c>
      <c r="I39" s="4"/>
      <c r="J39" s="4"/>
      <c r="K39" s="4"/>
    </row>
    <row r="40" spans="1:11" ht="15.75" thickBot="1" x14ac:dyDescent="0.3">
      <c r="A40" s="26" t="s">
        <v>42</v>
      </c>
      <c r="B40" s="27">
        <v>108044</v>
      </c>
      <c r="C40" s="24">
        <v>1594</v>
      </c>
      <c r="D40" s="22">
        <v>4.25</v>
      </c>
      <c r="E40" s="29">
        <v>0.23485309966730705</v>
      </c>
      <c r="F40" s="33">
        <v>0</v>
      </c>
      <c r="G40" s="33">
        <v>0</v>
      </c>
      <c r="H40" s="80">
        <v>0.23485309966730705</v>
      </c>
      <c r="I40" s="4"/>
      <c r="J40" s="4"/>
      <c r="K40" s="4"/>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I16"/>
  <sheetViews>
    <sheetView workbookViewId="0">
      <selection activeCell="J14" sqref="J14"/>
    </sheetView>
  </sheetViews>
  <sheetFormatPr baseColWidth="10" defaultRowHeight="15" x14ac:dyDescent="0.25"/>
  <cols>
    <col min="1" max="1" width="21.7109375" style="45" customWidth="1"/>
    <col min="2" max="16384" width="11.42578125" style="45"/>
  </cols>
  <sheetData>
    <row r="3" spans="1:9" x14ac:dyDescent="0.25">
      <c r="A3" s="73"/>
      <c r="B3" s="73"/>
    </row>
    <row r="11" spans="1:9" x14ac:dyDescent="0.25">
      <c r="A11" s="74"/>
      <c r="B11" s="74"/>
      <c r="C11" s="74"/>
      <c r="D11" s="74"/>
      <c r="E11" s="74"/>
      <c r="F11" s="74"/>
    </row>
    <row r="16" spans="1:9" x14ac:dyDescent="0.25">
      <c r="A16" s="74"/>
      <c r="B16" s="74"/>
      <c r="C16" s="74"/>
      <c r="D16" s="74"/>
      <c r="E16" s="74"/>
      <c r="F16" s="74"/>
      <c r="G16" s="74"/>
      <c r="H16" s="74"/>
      <c r="I16" s="7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16:K18"/>
  <sheetViews>
    <sheetView topLeftCell="A4" workbookViewId="0">
      <selection activeCell="G16" sqref="G16:K18"/>
    </sheetView>
  </sheetViews>
  <sheetFormatPr baseColWidth="10" defaultRowHeight="15" x14ac:dyDescent="0.25"/>
  <sheetData>
    <row r="16" spans="7:11" ht="15" customHeight="1" x14ac:dyDescent="0.25">
      <c r="G16" s="82" t="s">
        <v>75</v>
      </c>
      <c r="H16" s="82"/>
      <c r="I16" s="82"/>
      <c r="J16" s="82"/>
      <c r="K16" s="82"/>
    </row>
    <row r="17" spans="7:11" x14ac:dyDescent="0.25">
      <c r="G17" s="82"/>
      <c r="H17" s="82"/>
      <c r="I17" s="82"/>
      <c r="J17" s="82"/>
      <c r="K17" s="82"/>
    </row>
    <row r="18" spans="7:11" x14ac:dyDescent="0.25">
      <c r="G18" s="82"/>
      <c r="H18" s="82"/>
      <c r="I18" s="82"/>
      <c r="J18" s="82"/>
      <c r="K18" s="82"/>
    </row>
  </sheetData>
  <mergeCells count="1">
    <mergeCell ref="G16:K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5"/>
  <sheetViews>
    <sheetView topLeftCell="A15" workbookViewId="0">
      <selection activeCell="B26" sqref="B26:B65"/>
    </sheetView>
  </sheetViews>
  <sheetFormatPr baseColWidth="10" defaultRowHeight="15" x14ac:dyDescent="0.25"/>
  <cols>
    <col min="1" max="1" width="18.140625" customWidth="1"/>
    <col min="5" max="5" width="12" bestFit="1" customWidth="1"/>
    <col min="8" max="8" width="14.5703125" customWidth="1"/>
    <col min="9" max="9" width="14.140625" customWidth="1"/>
  </cols>
  <sheetData>
    <row r="1" spans="1:9" x14ac:dyDescent="0.25">
      <c r="A1" t="s">
        <v>45</v>
      </c>
    </row>
    <row r="2" spans="1:9" ht="15.75" thickBot="1" x14ac:dyDescent="0.3"/>
    <row r="3" spans="1:9" x14ac:dyDescent="0.25">
      <c r="A3" s="12" t="s">
        <v>46</v>
      </c>
      <c r="B3" s="12"/>
    </row>
    <row r="4" spans="1:9" x14ac:dyDescent="0.25">
      <c r="A4" t="s">
        <v>47</v>
      </c>
      <c r="B4">
        <v>0.80519553965056612</v>
      </c>
    </row>
    <row r="5" spans="1:9" x14ac:dyDescent="0.25">
      <c r="A5" t="s">
        <v>48</v>
      </c>
      <c r="B5" s="13">
        <v>0.64833985707316644</v>
      </c>
    </row>
    <row r="6" spans="1:9" x14ac:dyDescent="0.25">
      <c r="A6" t="s">
        <v>48</v>
      </c>
      <c r="B6">
        <v>0.61819755910800922</v>
      </c>
    </row>
    <row r="7" spans="1:9" x14ac:dyDescent="0.25">
      <c r="A7" t="s">
        <v>49</v>
      </c>
      <c r="B7">
        <v>8263.0118960006148</v>
      </c>
    </row>
    <row r="8" spans="1:9" ht="15.75" thickBot="1" x14ac:dyDescent="0.3">
      <c r="A8" s="10" t="s">
        <v>50</v>
      </c>
      <c r="B8" s="10">
        <v>39</v>
      </c>
    </row>
    <row r="10" spans="1:9" ht="15.75" thickBot="1" x14ac:dyDescent="0.3">
      <c r="A10" t="s">
        <v>51</v>
      </c>
    </row>
    <row r="11" spans="1:9" x14ac:dyDescent="0.25">
      <c r="A11" s="11"/>
      <c r="B11" s="11" t="s">
        <v>56</v>
      </c>
      <c r="C11" s="11" t="s">
        <v>57</v>
      </c>
      <c r="D11" s="11" t="s">
        <v>58</v>
      </c>
      <c r="E11" s="11" t="s">
        <v>59</v>
      </c>
      <c r="F11" s="11" t="s">
        <v>60</v>
      </c>
    </row>
    <row r="12" spans="1:9" x14ac:dyDescent="0.25">
      <c r="A12" t="s">
        <v>52</v>
      </c>
      <c r="B12">
        <v>3</v>
      </c>
      <c r="C12">
        <v>4405795885.3726101</v>
      </c>
      <c r="D12">
        <v>1468598628.4575367</v>
      </c>
      <c r="E12">
        <v>21.509304228317685</v>
      </c>
      <c r="F12">
        <v>4.4915849914525186E-8</v>
      </c>
    </row>
    <row r="13" spans="1:9" x14ac:dyDescent="0.25">
      <c r="A13" t="s">
        <v>53</v>
      </c>
      <c r="B13">
        <v>35</v>
      </c>
      <c r="C13">
        <v>2389707795.770669</v>
      </c>
      <c r="D13">
        <v>68277365.593447685</v>
      </c>
    </row>
    <row r="14" spans="1:9" ht="15.75" thickBot="1" x14ac:dyDescent="0.3">
      <c r="A14" s="10" t="s">
        <v>54</v>
      </c>
      <c r="B14" s="10">
        <v>38</v>
      </c>
      <c r="C14" s="10">
        <v>6795503681.1432791</v>
      </c>
      <c r="D14" s="10"/>
      <c r="E14" s="10"/>
      <c r="F14" s="10"/>
    </row>
    <row r="15" spans="1:9" ht="15.75" thickBot="1" x14ac:dyDescent="0.3"/>
    <row r="16" spans="1:9" x14ac:dyDescent="0.25">
      <c r="A16" s="11"/>
      <c r="B16" s="11" t="s">
        <v>61</v>
      </c>
      <c r="C16" s="11" t="s">
        <v>49</v>
      </c>
      <c r="D16" s="11" t="s">
        <v>62</v>
      </c>
      <c r="E16" s="11" t="s">
        <v>63</v>
      </c>
      <c r="F16" s="11" t="s">
        <v>64</v>
      </c>
      <c r="G16" s="11" t="s">
        <v>65</v>
      </c>
      <c r="H16" s="11" t="s">
        <v>66</v>
      </c>
      <c r="I16" s="11" t="s">
        <v>67</v>
      </c>
    </row>
    <row r="17" spans="1:9" x14ac:dyDescent="0.25">
      <c r="A17" t="s">
        <v>55</v>
      </c>
      <c r="B17">
        <v>-2594.477474862806</v>
      </c>
      <c r="C17">
        <v>14177.881101251787</v>
      </c>
      <c r="D17">
        <v>-0.18299472652748763</v>
      </c>
      <c r="E17" s="63">
        <v>0.85585809584639794</v>
      </c>
      <c r="F17">
        <v>-31377.10612279909</v>
      </c>
      <c r="G17">
        <v>26188.151173073478</v>
      </c>
      <c r="H17">
        <v>-31377.10612279909</v>
      </c>
      <c r="I17">
        <v>26188.151173073478</v>
      </c>
    </row>
    <row r="18" spans="1:9" x14ac:dyDescent="0.25">
      <c r="A18" t="s">
        <v>1</v>
      </c>
      <c r="B18">
        <v>76.704801784521081</v>
      </c>
      <c r="C18">
        <v>9.8855803207783186</v>
      </c>
      <c r="D18">
        <v>7.7592613984731553</v>
      </c>
      <c r="E18" s="61">
        <v>4.1141749197053877E-9</v>
      </c>
      <c r="F18">
        <v>56.636006926508955</v>
      </c>
      <c r="G18">
        <v>96.773596642533207</v>
      </c>
      <c r="H18">
        <v>56.636006926508955</v>
      </c>
      <c r="I18">
        <v>96.773596642533207</v>
      </c>
    </row>
    <row r="19" spans="1:9" x14ac:dyDescent="0.25">
      <c r="A19" t="s">
        <v>2</v>
      </c>
      <c r="B19">
        <v>843737.80112554855</v>
      </c>
      <c r="C19">
        <v>351577.63786449179</v>
      </c>
      <c r="D19">
        <v>2.399861965767998</v>
      </c>
      <c r="E19" s="61">
        <v>2.1856899730824771E-2</v>
      </c>
      <c r="F19">
        <v>129997.25560222362</v>
      </c>
      <c r="G19">
        <v>1557478.3466488735</v>
      </c>
      <c r="H19">
        <v>129997.25560222362</v>
      </c>
      <c r="I19">
        <v>1557478.3466488735</v>
      </c>
    </row>
    <row r="20" spans="1:9" ht="15.75" thickBot="1" x14ac:dyDescent="0.3">
      <c r="A20" s="10" t="s">
        <v>3</v>
      </c>
      <c r="B20" s="10">
        <v>-2989.6374813881607</v>
      </c>
      <c r="C20" s="10">
        <v>1511.766709210418</v>
      </c>
      <c r="D20" s="10">
        <v>-1.9775785927642375</v>
      </c>
      <c r="E20" s="62">
        <v>5.5893215089086234E-2</v>
      </c>
      <c r="F20" s="10">
        <v>-6058.6870440674766</v>
      </c>
      <c r="G20" s="10">
        <v>79.412081291155218</v>
      </c>
      <c r="H20" s="10">
        <v>-6058.6870440674766</v>
      </c>
      <c r="I20" s="10">
        <v>79.412081291155218</v>
      </c>
    </row>
    <row r="24" spans="1:9" x14ac:dyDescent="0.25">
      <c r="A24" t="s">
        <v>68</v>
      </c>
      <c r="G24" s="83" t="s">
        <v>72</v>
      </c>
      <c r="H24" s="83"/>
      <c r="I24" s="83"/>
    </row>
    <row r="25" spans="1:9" ht="14.25" customHeight="1" thickBot="1" x14ac:dyDescent="0.3"/>
    <row r="26" spans="1:9" ht="45" customHeight="1" x14ac:dyDescent="0.25">
      <c r="A26" s="11" t="s">
        <v>69</v>
      </c>
      <c r="B26" s="11" t="s">
        <v>70</v>
      </c>
      <c r="C26" s="11" t="s">
        <v>53</v>
      </c>
      <c r="H26" s="14" t="s">
        <v>70</v>
      </c>
      <c r="I26" s="15" t="s">
        <v>71</v>
      </c>
    </row>
    <row r="27" spans="1:9" x14ac:dyDescent="0.25">
      <c r="A27">
        <v>1</v>
      </c>
      <c r="B27">
        <v>75838.888406156228</v>
      </c>
      <c r="C27">
        <v>7273.1115938437724</v>
      </c>
      <c r="G27" s="6" t="s">
        <v>4</v>
      </c>
      <c r="H27">
        <v>75838.888406156228</v>
      </c>
      <c r="I27" s="2">
        <v>83112</v>
      </c>
    </row>
    <row r="28" spans="1:9" x14ac:dyDescent="0.25">
      <c r="A28">
        <v>2</v>
      </c>
      <c r="B28">
        <v>80570.249554450958</v>
      </c>
      <c r="C28">
        <v>-2695.2495544509584</v>
      </c>
      <c r="G28" s="6" t="s">
        <v>5</v>
      </c>
      <c r="H28">
        <v>80570.249554450958</v>
      </c>
      <c r="I28" s="2">
        <v>77875</v>
      </c>
    </row>
    <row r="29" spans="1:9" x14ac:dyDescent="0.25">
      <c r="A29">
        <v>3</v>
      </c>
      <c r="B29">
        <v>81063.916135151943</v>
      </c>
      <c r="C29">
        <v>3440.0838648480567</v>
      </c>
      <c r="G29" s="6" t="s">
        <v>6</v>
      </c>
      <c r="H29">
        <v>81063.916135151943</v>
      </c>
      <c r="I29" s="2">
        <v>84504</v>
      </c>
    </row>
    <row r="30" spans="1:9" x14ac:dyDescent="0.25">
      <c r="A30">
        <v>4</v>
      </c>
      <c r="B30">
        <v>82201.153805041715</v>
      </c>
      <c r="C30">
        <v>-10630.153805041715</v>
      </c>
      <c r="G30" s="6" t="s">
        <v>7</v>
      </c>
      <c r="H30">
        <v>82201.153805041715</v>
      </c>
      <c r="I30" s="2">
        <v>71571</v>
      </c>
    </row>
    <row r="31" spans="1:9" x14ac:dyDescent="0.25">
      <c r="A31">
        <v>5</v>
      </c>
      <c r="B31">
        <v>80716.733292958685</v>
      </c>
      <c r="C31">
        <v>-2063.7332929586846</v>
      </c>
      <c r="G31" s="6" t="s">
        <v>8</v>
      </c>
      <c r="H31">
        <v>80716.733292958685</v>
      </c>
      <c r="I31" s="2">
        <v>78653</v>
      </c>
    </row>
    <row r="32" spans="1:9" x14ac:dyDescent="0.25">
      <c r="A32">
        <v>6</v>
      </c>
      <c r="B32">
        <v>75845.872212801114</v>
      </c>
      <c r="C32">
        <v>-1544.8722128011141</v>
      </c>
      <c r="G32" s="6" t="s">
        <v>9</v>
      </c>
      <c r="H32">
        <v>75845.872212801114</v>
      </c>
      <c r="I32" s="2">
        <v>74301</v>
      </c>
    </row>
    <row r="33" spans="1:9" x14ac:dyDescent="0.25">
      <c r="A33">
        <v>7</v>
      </c>
      <c r="B33">
        <v>71111.943803469054</v>
      </c>
      <c r="C33">
        <v>2926.0561965309462</v>
      </c>
      <c r="G33" s="6" t="s">
        <v>10</v>
      </c>
      <c r="H33">
        <v>71111.943803469054</v>
      </c>
      <c r="I33" s="2">
        <v>74038</v>
      </c>
    </row>
    <row r="34" spans="1:9" x14ac:dyDescent="0.25">
      <c r="A34">
        <v>8</v>
      </c>
      <c r="B34">
        <v>78559.19909116863</v>
      </c>
      <c r="C34">
        <v>4110.8009088313702</v>
      </c>
      <c r="G34" s="6" t="s">
        <v>11</v>
      </c>
      <c r="H34">
        <v>78559.19909116863</v>
      </c>
      <c r="I34" s="2">
        <v>82670</v>
      </c>
    </row>
    <row r="35" spans="1:9" x14ac:dyDescent="0.25">
      <c r="A35">
        <v>9</v>
      </c>
      <c r="B35">
        <v>73897.264704006695</v>
      </c>
      <c r="C35">
        <v>-221.26470400669496</v>
      </c>
      <c r="G35" s="6" t="s">
        <v>12</v>
      </c>
      <c r="H35">
        <v>73897.264704006695</v>
      </c>
      <c r="I35" s="2">
        <v>73676</v>
      </c>
    </row>
    <row r="36" spans="1:9" x14ac:dyDescent="0.25">
      <c r="A36">
        <v>10</v>
      </c>
      <c r="B36">
        <v>70233.648168880769</v>
      </c>
      <c r="C36">
        <v>6311.3518311192311</v>
      </c>
      <c r="G36" s="6" t="s">
        <v>13</v>
      </c>
      <c r="H36">
        <v>70233.648168880769</v>
      </c>
      <c r="I36" s="2">
        <v>76545</v>
      </c>
    </row>
    <row r="37" spans="1:9" x14ac:dyDescent="0.25">
      <c r="A37">
        <v>11</v>
      </c>
      <c r="B37">
        <v>74786.959671668432</v>
      </c>
      <c r="C37">
        <v>-401.95967166843184</v>
      </c>
      <c r="G37" s="6" t="s">
        <v>14</v>
      </c>
      <c r="H37">
        <v>74786.959671668432</v>
      </c>
      <c r="I37" s="2">
        <v>74385</v>
      </c>
    </row>
    <row r="38" spans="1:9" x14ac:dyDescent="0.25">
      <c r="A38">
        <v>12</v>
      </c>
      <c r="B38">
        <v>70236.680993313843</v>
      </c>
      <c r="C38">
        <v>7927.3190066861571</v>
      </c>
      <c r="G38" s="6" t="s">
        <v>15</v>
      </c>
      <c r="H38">
        <v>70236.680993313843</v>
      </c>
      <c r="I38" s="2">
        <v>78164</v>
      </c>
    </row>
    <row r="39" spans="1:9" x14ac:dyDescent="0.25">
      <c r="A39">
        <v>13</v>
      </c>
      <c r="B39">
        <v>82580.042215466485</v>
      </c>
      <c r="C39">
        <v>-7931.0422154664848</v>
      </c>
      <c r="G39" s="6" t="s">
        <v>16</v>
      </c>
      <c r="H39">
        <v>82580.042215466485</v>
      </c>
      <c r="I39" s="2">
        <v>74649</v>
      </c>
    </row>
    <row r="40" spans="1:9" x14ac:dyDescent="0.25">
      <c r="A40">
        <v>14</v>
      </c>
      <c r="B40">
        <v>80803.181647974983</v>
      </c>
      <c r="C40">
        <v>-3110.1816479749832</v>
      </c>
      <c r="G40" s="6" t="s">
        <v>17</v>
      </c>
      <c r="H40">
        <v>80803.181647974983</v>
      </c>
      <c r="I40" s="2">
        <v>77693</v>
      </c>
    </row>
    <row r="41" spans="1:9" x14ac:dyDescent="0.25">
      <c r="A41">
        <v>15</v>
      </c>
      <c r="B41">
        <v>80174.005786506852</v>
      </c>
      <c r="C41">
        <v>-6078.005786506852</v>
      </c>
      <c r="G41" s="6" t="s">
        <v>18</v>
      </c>
      <c r="H41">
        <v>80174.005786506852</v>
      </c>
      <c r="I41" s="2">
        <v>74096</v>
      </c>
    </row>
    <row r="42" spans="1:9" x14ac:dyDescent="0.25">
      <c r="A42">
        <v>16</v>
      </c>
      <c r="B42">
        <v>77662.476052187951</v>
      </c>
      <c r="C42">
        <v>-1411.4760521879507</v>
      </c>
      <c r="G42" s="6" t="s">
        <v>19</v>
      </c>
      <c r="H42">
        <v>77662.476052187951</v>
      </c>
      <c r="I42" s="2">
        <v>76251</v>
      </c>
    </row>
    <row r="43" spans="1:9" x14ac:dyDescent="0.25">
      <c r="A43">
        <v>17</v>
      </c>
      <c r="B43">
        <v>82428.216546772703</v>
      </c>
      <c r="C43">
        <v>-5706.2165467727027</v>
      </c>
      <c r="G43" s="6" t="s">
        <v>20</v>
      </c>
      <c r="H43">
        <v>82428.216546772703</v>
      </c>
      <c r="I43" s="2">
        <v>76722</v>
      </c>
    </row>
    <row r="44" spans="1:9" x14ac:dyDescent="0.25">
      <c r="A44">
        <v>18</v>
      </c>
      <c r="B44">
        <v>81541.382597607662</v>
      </c>
      <c r="C44">
        <v>-3654.3825976076623</v>
      </c>
      <c r="G44" s="6" t="s">
        <v>21</v>
      </c>
      <c r="H44">
        <v>81541.382597607662</v>
      </c>
      <c r="I44" s="2">
        <v>77887</v>
      </c>
    </row>
    <row r="45" spans="1:9" x14ac:dyDescent="0.25">
      <c r="A45">
        <v>19</v>
      </c>
      <c r="B45">
        <v>89918.742097930037</v>
      </c>
      <c r="C45">
        <v>-12383.742097930037</v>
      </c>
      <c r="G45" s="6" t="s">
        <v>22</v>
      </c>
      <c r="H45">
        <v>89918.742097930037</v>
      </c>
      <c r="I45" s="2">
        <v>77535</v>
      </c>
    </row>
    <row r="46" spans="1:9" x14ac:dyDescent="0.25">
      <c r="A46">
        <v>20</v>
      </c>
      <c r="B46">
        <v>89897.82660931295</v>
      </c>
      <c r="C46">
        <v>-8143.8266093129496</v>
      </c>
      <c r="G46" s="6" t="s">
        <v>23</v>
      </c>
      <c r="H46">
        <v>89897.82660931295</v>
      </c>
      <c r="I46" s="2">
        <v>81754</v>
      </c>
    </row>
    <row r="47" spans="1:9" x14ac:dyDescent="0.25">
      <c r="A47">
        <v>21</v>
      </c>
      <c r="B47">
        <v>89502.22808195214</v>
      </c>
      <c r="C47">
        <v>-4013.2280819521402</v>
      </c>
      <c r="G47" s="6" t="s">
        <v>24</v>
      </c>
      <c r="H47">
        <v>89502.22808195214</v>
      </c>
      <c r="I47" s="2">
        <v>85489</v>
      </c>
    </row>
    <row r="48" spans="1:9" x14ac:dyDescent="0.25">
      <c r="A48">
        <v>22</v>
      </c>
      <c r="B48">
        <v>94663.929191103307</v>
      </c>
      <c r="C48">
        <v>-3639.9291911033069</v>
      </c>
      <c r="G48" s="6" t="s">
        <v>25</v>
      </c>
      <c r="H48">
        <v>94663.929191103307</v>
      </c>
      <c r="I48" s="2">
        <v>91024</v>
      </c>
    </row>
    <row r="49" spans="1:9" x14ac:dyDescent="0.25">
      <c r="A49">
        <v>23</v>
      </c>
      <c r="B49">
        <v>91600.425730111732</v>
      </c>
      <c r="C49">
        <v>1028.5742698882677</v>
      </c>
      <c r="G49" s="6" t="s">
        <v>26</v>
      </c>
      <c r="H49">
        <v>91600.425730111732</v>
      </c>
      <c r="I49" s="2">
        <v>92629</v>
      </c>
    </row>
    <row r="50" spans="1:9" x14ac:dyDescent="0.25">
      <c r="A50">
        <v>24</v>
      </c>
      <c r="B50">
        <v>95599.641932128565</v>
      </c>
      <c r="C50">
        <v>-1854.6419321285648</v>
      </c>
      <c r="G50" s="6" t="s">
        <v>27</v>
      </c>
      <c r="H50">
        <v>95599.641932128565</v>
      </c>
      <c r="I50" s="2">
        <v>93745</v>
      </c>
    </row>
    <row r="51" spans="1:9" x14ac:dyDescent="0.25">
      <c r="A51">
        <v>25</v>
      </c>
      <c r="B51">
        <v>91167.450760273336</v>
      </c>
      <c r="C51">
        <v>5854.5492397266644</v>
      </c>
      <c r="G51" s="6" t="s">
        <v>28</v>
      </c>
      <c r="H51">
        <v>91167.450760273336</v>
      </c>
      <c r="I51" s="2">
        <v>97022</v>
      </c>
    </row>
    <row r="52" spans="1:9" x14ac:dyDescent="0.25">
      <c r="A52">
        <v>26</v>
      </c>
      <c r="B52">
        <v>91416.586734224329</v>
      </c>
      <c r="C52">
        <v>8819.4132657756709</v>
      </c>
      <c r="G52" s="6" t="s">
        <v>29</v>
      </c>
      <c r="H52">
        <v>91416.586734224329</v>
      </c>
      <c r="I52" s="2">
        <v>100236</v>
      </c>
    </row>
    <row r="53" spans="1:9" x14ac:dyDescent="0.25">
      <c r="A53">
        <v>27</v>
      </c>
      <c r="B53">
        <v>94479.832492035319</v>
      </c>
      <c r="C53">
        <v>5783.1675079646811</v>
      </c>
      <c r="G53" s="6" t="s">
        <v>30</v>
      </c>
      <c r="H53">
        <v>94479.832492035319</v>
      </c>
      <c r="I53" s="2">
        <v>100263</v>
      </c>
    </row>
    <row r="54" spans="1:9" x14ac:dyDescent="0.25">
      <c r="A54">
        <v>28</v>
      </c>
      <c r="B54">
        <v>97850.139087933509</v>
      </c>
      <c r="C54">
        <v>12919.860912066491</v>
      </c>
      <c r="G54" s="6" t="s">
        <v>31</v>
      </c>
      <c r="H54">
        <v>97850.139087933509</v>
      </c>
      <c r="I54" s="2">
        <v>110770</v>
      </c>
    </row>
    <row r="55" spans="1:9" x14ac:dyDescent="0.25">
      <c r="A55">
        <v>29</v>
      </c>
      <c r="B55">
        <v>99862.088241706224</v>
      </c>
      <c r="C55">
        <v>7124.9117582937761</v>
      </c>
      <c r="G55" s="6" t="s">
        <v>32</v>
      </c>
      <c r="H55">
        <v>99862.088241706224</v>
      </c>
      <c r="I55" s="2">
        <v>106987</v>
      </c>
    </row>
    <row r="56" spans="1:9" x14ac:dyDescent="0.25">
      <c r="A56">
        <v>30</v>
      </c>
      <c r="B56">
        <v>103344.10335010236</v>
      </c>
      <c r="C56">
        <v>6864.896649897637</v>
      </c>
      <c r="G56" s="6" t="s">
        <v>33</v>
      </c>
      <c r="H56">
        <v>103344.10335010236</v>
      </c>
      <c r="I56" s="2">
        <v>110209</v>
      </c>
    </row>
    <row r="57" spans="1:9" x14ac:dyDescent="0.25">
      <c r="A57">
        <v>31</v>
      </c>
      <c r="B57">
        <v>94882.191501701032</v>
      </c>
      <c r="C57" s="45">
        <v>8216.8084982989676</v>
      </c>
      <c r="G57" s="6" t="s">
        <v>34</v>
      </c>
      <c r="H57">
        <v>94882.191501701032</v>
      </c>
      <c r="I57" s="2">
        <v>103099</v>
      </c>
    </row>
    <row r="58" spans="1:9" x14ac:dyDescent="0.25">
      <c r="A58">
        <v>32</v>
      </c>
      <c r="B58">
        <v>100784.5060972153</v>
      </c>
      <c r="C58" s="45">
        <v>675.49390278469946</v>
      </c>
      <c r="G58" s="7" t="s">
        <v>35</v>
      </c>
      <c r="H58">
        <v>100784.5060972153</v>
      </c>
      <c r="I58" s="2">
        <v>101460</v>
      </c>
    </row>
    <row r="59" spans="1:9" x14ac:dyDescent="0.25">
      <c r="A59">
        <v>33</v>
      </c>
      <c r="B59">
        <v>99142.355834316681</v>
      </c>
      <c r="C59" s="45">
        <v>129.64416568331944</v>
      </c>
      <c r="G59" s="57" t="s">
        <v>36</v>
      </c>
      <c r="H59" s="45">
        <v>99142.355834316681</v>
      </c>
      <c r="I59" s="2">
        <v>99272</v>
      </c>
    </row>
    <row r="60" spans="1:9" x14ac:dyDescent="0.25">
      <c r="A60">
        <v>34</v>
      </c>
      <c r="B60">
        <v>99361.17296428261</v>
      </c>
      <c r="C60" s="45">
        <v>9132.0765258410393</v>
      </c>
      <c r="G60" s="57" t="s">
        <v>37</v>
      </c>
      <c r="H60" s="45">
        <v>99361.17296428261</v>
      </c>
      <c r="I60" s="2">
        <v>108493.24949012365</v>
      </c>
    </row>
    <row r="61" spans="1:9" x14ac:dyDescent="0.25">
      <c r="A61">
        <v>35</v>
      </c>
      <c r="B61">
        <v>101625.21389492207</v>
      </c>
      <c r="C61" s="56">
        <v>14472.025756725445</v>
      </c>
      <c r="G61" s="58" t="s">
        <v>38</v>
      </c>
      <c r="H61" s="56">
        <v>101625.21389492207</v>
      </c>
      <c r="I61" s="59">
        <v>116097.23965164751</v>
      </c>
    </row>
    <row r="62" spans="1:9" x14ac:dyDescent="0.25">
      <c r="A62">
        <v>36</v>
      </c>
      <c r="B62">
        <v>101225.81950753961</v>
      </c>
      <c r="C62" s="45">
        <v>405.18049246040755</v>
      </c>
      <c r="G62" s="57" t="s">
        <v>39</v>
      </c>
      <c r="H62" s="45">
        <v>101225.81950753961</v>
      </c>
      <c r="I62" s="2">
        <v>101631.00000000001</v>
      </c>
    </row>
    <row r="63" spans="1:9" x14ac:dyDescent="0.25">
      <c r="A63">
        <v>37</v>
      </c>
      <c r="B63">
        <v>104198.0359566944</v>
      </c>
      <c r="C63" s="45">
        <v>-16483.035956694395</v>
      </c>
      <c r="G63" s="8" t="s">
        <v>40</v>
      </c>
      <c r="H63" s="45">
        <v>104198.0359566944</v>
      </c>
      <c r="I63" s="2">
        <v>87715</v>
      </c>
    </row>
    <row r="64" spans="1:9" x14ac:dyDescent="0.25">
      <c r="A64">
        <v>38</v>
      </c>
      <c r="B64">
        <v>101654.15588817939</v>
      </c>
      <c r="C64" s="56">
        <v>-24612.15588817939</v>
      </c>
      <c r="G64" s="60" t="s">
        <v>41</v>
      </c>
      <c r="H64" s="56">
        <v>101654.15588817939</v>
      </c>
      <c r="I64" s="59">
        <v>77042</v>
      </c>
    </row>
    <row r="65" spans="1:9" ht="15.75" thickBot="1" x14ac:dyDescent="0.3">
      <c r="A65" s="10">
        <v>39</v>
      </c>
      <c r="B65" s="10">
        <v>104880.22850252168</v>
      </c>
      <c r="C65" s="55">
        <v>3163.7714974783157</v>
      </c>
      <c r="G65" s="9" t="s">
        <v>42</v>
      </c>
      <c r="H65" s="10">
        <v>104880.22850252168</v>
      </c>
      <c r="I65" s="2">
        <v>108044</v>
      </c>
    </row>
  </sheetData>
  <mergeCells count="1">
    <mergeCell ref="G24:I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F40"/>
  <sheetViews>
    <sheetView topLeftCell="D1" workbookViewId="0">
      <selection activeCell="K66" sqref="K66"/>
    </sheetView>
  </sheetViews>
  <sheetFormatPr baseColWidth="10" defaultRowHeight="15" x14ac:dyDescent="0.25"/>
  <cols>
    <col min="2" max="2" width="17.5703125" customWidth="1"/>
    <col min="3" max="3" width="29.42578125" style="45" customWidth="1"/>
    <col min="4" max="4" width="22.5703125" customWidth="1"/>
    <col min="5" max="5" width="13.5703125" customWidth="1"/>
    <col min="6" max="6" width="11.42578125" style="52"/>
  </cols>
  <sheetData>
    <row r="1" spans="1:6" ht="30.75" thickBot="1" x14ac:dyDescent="0.3">
      <c r="A1" s="25"/>
      <c r="B1" s="46" t="s">
        <v>0</v>
      </c>
      <c r="C1" s="47" t="s">
        <v>1</v>
      </c>
      <c r="D1" s="39" t="s">
        <v>74</v>
      </c>
      <c r="E1" s="48" t="s">
        <v>3</v>
      </c>
      <c r="F1" s="49" t="s">
        <v>43</v>
      </c>
    </row>
    <row r="2" spans="1:6" x14ac:dyDescent="0.25">
      <c r="A2" s="6" t="s">
        <v>4</v>
      </c>
      <c r="B2" s="2">
        <v>83112</v>
      </c>
      <c r="C2" s="41">
        <v>1071</v>
      </c>
      <c r="D2" s="1">
        <v>6.4011799410029968E-3</v>
      </c>
      <c r="E2" s="21">
        <v>3.05</v>
      </c>
      <c r="F2" s="50">
        <v>57885</v>
      </c>
    </row>
    <row r="3" spans="1:6" x14ac:dyDescent="0.25">
      <c r="A3" s="6" t="s">
        <v>5</v>
      </c>
      <c r="B3" s="2">
        <v>77875</v>
      </c>
      <c r="C3" s="42">
        <v>1074</v>
      </c>
      <c r="D3" s="1">
        <v>1.0141571650496759E-2</v>
      </c>
      <c r="E3" s="21">
        <v>2.6</v>
      </c>
      <c r="F3" s="50">
        <v>51237</v>
      </c>
    </row>
    <row r="4" spans="1:6" x14ac:dyDescent="0.25">
      <c r="A4" s="6" t="s">
        <v>6</v>
      </c>
      <c r="B4" s="2">
        <v>84504</v>
      </c>
      <c r="C4" s="42">
        <v>1080</v>
      </c>
      <c r="D4" s="1">
        <v>9.7205698865450562E-3</v>
      </c>
      <c r="E4" s="21">
        <v>2.4700000000000002</v>
      </c>
      <c r="F4" s="50">
        <v>46408</v>
      </c>
    </row>
    <row r="5" spans="1:6" x14ac:dyDescent="0.25">
      <c r="A5" s="6" t="s">
        <v>7</v>
      </c>
      <c r="B5" s="2">
        <v>71571</v>
      </c>
      <c r="C5" s="42">
        <v>1065</v>
      </c>
      <c r="D5" s="1">
        <v>1.3707684349675215E-2</v>
      </c>
      <c r="E5" s="21">
        <v>2.83</v>
      </c>
      <c r="F5" s="50">
        <v>47366</v>
      </c>
    </row>
    <row r="6" spans="1:6" x14ac:dyDescent="0.25">
      <c r="A6" s="6" t="s">
        <v>8</v>
      </c>
      <c r="B6" s="2">
        <v>78653</v>
      </c>
      <c r="C6" s="42">
        <v>1083</v>
      </c>
      <c r="D6" s="1">
        <v>1.1906449326718607E-2</v>
      </c>
      <c r="E6" s="21">
        <v>3.28</v>
      </c>
      <c r="F6" s="50">
        <v>47043</v>
      </c>
    </row>
    <row r="7" spans="1:6" x14ac:dyDescent="0.25">
      <c r="A7" s="6" t="s">
        <v>9</v>
      </c>
      <c r="B7" s="2">
        <v>74301</v>
      </c>
      <c r="C7" s="42">
        <v>1089</v>
      </c>
      <c r="D7" s="1">
        <v>8.0683569127328637E-3</v>
      </c>
      <c r="E7" s="21">
        <v>3.98</v>
      </c>
      <c r="F7" s="50">
        <v>49874</v>
      </c>
    </row>
    <row r="8" spans="1:6" x14ac:dyDescent="0.25">
      <c r="A8" s="6" t="s">
        <v>10</v>
      </c>
      <c r="B8" s="2">
        <v>74038</v>
      </c>
      <c r="C8" s="42">
        <v>1093</v>
      </c>
      <c r="D8" s="1">
        <v>3.7239807686964173E-3</v>
      </c>
      <c r="E8" s="21">
        <v>4.4400000000000004</v>
      </c>
      <c r="F8" s="50">
        <v>51445</v>
      </c>
    </row>
    <row r="9" spans="1:6" x14ac:dyDescent="0.25">
      <c r="A9" s="6" t="s">
        <v>11</v>
      </c>
      <c r="B9" s="2">
        <v>82670</v>
      </c>
      <c r="C9" s="42">
        <v>1127</v>
      </c>
      <c r="D9" s="1">
        <v>1.0770551263947686E-2</v>
      </c>
      <c r="E9" s="21">
        <v>4.8099999999999996</v>
      </c>
      <c r="F9" s="50">
        <v>52332</v>
      </c>
    </row>
    <row r="10" spans="1:6" x14ac:dyDescent="0.25">
      <c r="A10" s="6" t="s">
        <v>12</v>
      </c>
      <c r="B10" s="2">
        <v>73676</v>
      </c>
      <c r="C10" s="42">
        <v>1125</v>
      </c>
      <c r="D10" s="1">
        <v>5.5333369857009304E-3</v>
      </c>
      <c r="E10" s="21">
        <v>4.84</v>
      </c>
      <c r="F10" s="50">
        <v>51345</v>
      </c>
    </row>
    <row r="11" spans="1:6" x14ac:dyDescent="0.25">
      <c r="A11" s="6" t="s">
        <v>13</v>
      </c>
      <c r="B11" s="2">
        <v>76545</v>
      </c>
      <c r="C11" s="42">
        <v>1139</v>
      </c>
      <c r="D11" s="1">
        <v>-4.3587228941911348E-4</v>
      </c>
      <c r="E11" s="21">
        <v>4.74</v>
      </c>
      <c r="F11" s="50">
        <v>52211</v>
      </c>
    </row>
    <row r="12" spans="1:6" x14ac:dyDescent="0.25">
      <c r="A12" s="6" t="s">
        <v>14</v>
      </c>
      <c r="B12" s="2">
        <v>74385</v>
      </c>
      <c r="C12" s="42">
        <v>1145</v>
      </c>
      <c r="D12" s="1">
        <v>2.9979287038045511E-3</v>
      </c>
      <c r="E12" s="21">
        <v>4.34</v>
      </c>
      <c r="F12" s="50">
        <v>52823</v>
      </c>
    </row>
    <row r="13" spans="1:6" x14ac:dyDescent="0.25">
      <c r="A13" s="6" t="s">
        <v>15</v>
      </c>
      <c r="B13" s="2">
        <v>78164</v>
      </c>
      <c r="C13" s="42">
        <v>1140</v>
      </c>
      <c r="D13" s="1">
        <v>-4.456279550024418E-3</v>
      </c>
      <c r="E13" s="21">
        <v>3.63</v>
      </c>
      <c r="F13" s="50">
        <v>52063</v>
      </c>
    </row>
    <row r="14" spans="1:6" x14ac:dyDescent="0.25">
      <c r="A14" s="6" t="s">
        <v>16</v>
      </c>
      <c r="B14" s="2">
        <v>74649</v>
      </c>
      <c r="C14" s="42">
        <v>1159</v>
      </c>
      <c r="D14" s="1">
        <v>7.2056334952780897E-3</v>
      </c>
      <c r="E14" s="21">
        <v>3.28</v>
      </c>
      <c r="F14" s="50">
        <v>50149</v>
      </c>
    </row>
    <row r="15" spans="1:6" x14ac:dyDescent="0.25">
      <c r="A15" s="6" t="s">
        <v>17</v>
      </c>
      <c r="B15" s="2">
        <v>77693</v>
      </c>
      <c r="C15" s="42">
        <v>1163</v>
      </c>
      <c r="D15" s="1">
        <v>4.8777844019294659E-3</v>
      </c>
      <c r="E15" s="21">
        <v>3.32</v>
      </c>
      <c r="F15" s="50">
        <v>48317</v>
      </c>
    </row>
    <row r="16" spans="1:6" x14ac:dyDescent="0.25">
      <c r="A16" s="6" t="s">
        <v>18</v>
      </c>
      <c r="B16" s="2">
        <v>74096</v>
      </c>
      <c r="C16" s="42">
        <v>1170</v>
      </c>
      <c r="D16" s="1">
        <v>3.4248422415187473E-3</v>
      </c>
      <c r="E16" s="21">
        <v>3.3</v>
      </c>
      <c r="F16" s="50">
        <v>48676</v>
      </c>
    </row>
    <row r="17" spans="1:6" x14ac:dyDescent="0.25">
      <c r="A17" s="6" t="s">
        <v>19</v>
      </c>
      <c r="B17" s="2">
        <v>76251</v>
      </c>
      <c r="C17" s="42">
        <v>1172</v>
      </c>
      <c r="D17" s="1">
        <v>5.3750436722402252E-5</v>
      </c>
      <c r="E17" s="21">
        <v>3.24</v>
      </c>
      <c r="F17" s="50">
        <v>48140</v>
      </c>
    </row>
    <row r="18" spans="1:6" x14ac:dyDescent="0.25">
      <c r="A18" s="6" t="s">
        <v>20</v>
      </c>
      <c r="B18" s="2">
        <v>76722</v>
      </c>
      <c r="C18" s="42">
        <v>1183</v>
      </c>
      <c r="D18" s="1">
        <v>3.0367364488995065E-3</v>
      </c>
      <c r="E18" s="21">
        <v>2.77</v>
      </c>
      <c r="F18" s="50">
        <v>43995</v>
      </c>
    </row>
    <row r="19" spans="1:6" x14ac:dyDescent="0.25">
      <c r="A19" s="6" t="s">
        <v>21</v>
      </c>
      <c r="B19" s="2">
        <v>77887</v>
      </c>
      <c r="C19" s="42">
        <v>1202</v>
      </c>
      <c r="D19" s="1">
        <v>-9.1094202121967584E-4</v>
      </c>
      <c r="E19" s="21">
        <v>2.44</v>
      </c>
      <c r="F19" s="50">
        <v>41631</v>
      </c>
    </row>
    <row r="20" spans="1:6" x14ac:dyDescent="0.25">
      <c r="A20" s="6" t="s">
        <v>22</v>
      </c>
      <c r="B20" s="2">
        <v>77535</v>
      </c>
      <c r="C20" s="42">
        <v>1203</v>
      </c>
      <c r="D20" s="1">
        <v>7.6159828372218607E-3</v>
      </c>
      <c r="E20" s="21">
        <v>2.0699999999999998</v>
      </c>
      <c r="F20" s="50">
        <v>37746</v>
      </c>
    </row>
    <row r="21" spans="1:6" x14ac:dyDescent="0.25">
      <c r="A21" s="6" t="s">
        <v>23</v>
      </c>
      <c r="B21" s="2">
        <v>81754</v>
      </c>
      <c r="C21" s="42">
        <v>1214</v>
      </c>
      <c r="D21" s="1">
        <v>6.4140096875498166E-3</v>
      </c>
      <c r="E21" s="21">
        <v>2.02</v>
      </c>
      <c r="F21" s="50">
        <v>37540</v>
      </c>
    </row>
    <row r="22" spans="1:6" x14ac:dyDescent="0.25">
      <c r="A22" s="6" t="s">
        <v>24</v>
      </c>
      <c r="B22" s="2">
        <v>85489</v>
      </c>
      <c r="C22" s="42">
        <v>1225</v>
      </c>
      <c r="D22" s="1">
        <v>4.9451275948697729E-3</v>
      </c>
      <c r="E22" s="21">
        <v>2.02</v>
      </c>
      <c r="F22" s="50">
        <v>35450</v>
      </c>
    </row>
    <row r="23" spans="1:6" x14ac:dyDescent="0.25">
      <c r="A23" s="6" t="s">
        <v>25</v>
      </c>
      <c r="B23" s="2">
        <v>91024</v>
      </c>
      <c r="C23" s="42">
        <v>1267</v>
      </c>
      <c r="D23" s="1">
        <v>7.3154044523973203E-3</v>
      </c>
      <c r="E23" s="21">
        <v>2.04</v>
      </c>
      <c r="F23" s="50">
        <v>35063</v>
      </c>
    </row>
    <row r="24" spans="1:6" x14ac:dyDescent="0.25">
      <c r="A24" s="6" t="s">
        <v>26</v>
      </c>
      <c r="B24" s="2">
        <v>92629</v>
      </c>
      <c r="C24" s="42">
        <v>1272</v>
      </c>
      <c r="D24" s="1">
        <v>3.2654127481713687E-3</v>
      </c>
      <c r="E24" s="21">
        <v>2.0499999999999998</v>
      </c>
      <c r="F24" s="50">
        <v>38089</v>
      </c>
    </row>
    <row r="25" spans="1:6" x14ac:dyDescent="0.25">
      <c r="A25" s="6" t="s">
        <v>27</v>
      </c>
      <c r="B25" s="2">
        <v>93745</v>
      </c>
      <c r="C25" s="42">
        <v>1269</v>
      </c>
      <c r="D25" s="1">
        <v>8.3843249576877246E-3</v>
      </c>
      <c r="E25" s="21">
        <v>2.08</v>
      </c>
      <c r="F25" s="50">
        <v>39913</v>
      </c>
    </row>
    <row r="26" spans="1:6" x14ac:dyDescent="0.25">
      <c r="A26" s="6" t="s">
        <v>28</v>
      </c>
      <c r="B26" s="2">
        <v>97022</v>
      </c>
      <c r="C26" s="42">
        <v>1270</v>
      </c>
      <c r="D26" s="1">
        <v>2.9695044800785862E-3</v>
      </c>
      <c r="E26" s="21">
        <v>2.06</v>
      </c>
      <c r="F26" s="50">
        <v>41970</v>
      </c>
    </row>
    <row r="27" spans="1:6" x14ac:dyDescent="0.25">
      <c r="A27" s="6" t="s">
        <v>29</v>
      </c>
      <c r="B27" s="2">
        <v>100236</v>
      </c>
      <c r="C27" s="42">
        <v>1276</v>
      </c>
      <c r="D27" s="1">
        <v>2.7547500128726459E-3</v>
      </c>
      <c r="E27" s="21">
        <v>2.0699999999999998</v>
      </c>
      <c r="F27" s="50">
        <v>44354</v>
      </c>
    </row>
    <row r="28" spans="1:6" x14ac:dyDescent="0.25">
      <c r="A28" s="6" t="s">
        <v>30</v>
      </c>
      <c r="B28" s="2">
        <v>100263</v>
      </c>
      <c r="C28" s="42">
        <v>1278</v>
      </c>
      <c r="D28" s="1">
        <v>6.2389278286990851E-3</v>
      </c>
      <c r="E28" s="21">
        <v>2.08</v>
      </c>
      <c r="F28" s="50">
        <v>47526</v>
      </c>
    </row>
    <row r="29" spans="1:6" x14ac:dyDescent="0.25">
      <c r="A29" s="6" t="s">
        <v>31</v>
      </c>
      <c r="B29" s="2">
        <v>110770</v>
      </c>
      <c r="C29" s="42">
        <v>1332</v>
      </c>
      <c r="D29" s="1">
        <v>5.5368442539292691E-3</v>
      </c>
      <c r="E29" s="21">
        <v>2.14</v>
      </c>
      <c r="F29" s="50">
        <v>52935</v>
      </c>
    </row>
    <row r="30" spans="1:6" x14ac:dyDescent="0.25">
      <c r="A30" s="6" t="s">
        <v>32</v>
      </c>
      <c r="B30" s="2">
        <v>106987</v>
      </c>
      <c r="C30" s="42">
        <v>1362</v>
      </c>
      <c r="D30" s="1">
        <v>6.1153543606790968E-3</v>
      </c>
      <c r="E30" s="21">
        <v>2.4</v>
      </c>
      <c r="F30" s="50">
        <v>56248</v>
      </c>
    </row>
    <row r="31" spans="1:6" x14ac:dyDescent="0.25">
      <c r="A31" s="6" t="s">
        <v>33</v>
      </c>
      <c r="B31" s="2">
        <v>110209</v>
      </c>
      <c r="C31" s="42">
        <v>1366</v>
      </c>
      <c r="D31" s="1">
        <v>1.0693568726355634E-2</v>
      </c>
      <c r="E31" s="21">
        <v>2.63</v>
      </c>
      <c r="F31" s="50">
        <v>61189</v>
      </c>
    </row>
    <row r="32" spans="1:6" x14ac:dyDescent="0.25">
      <c r="A32" s="6" t="s">
        <v>34</v>
      </c>
      <c r="B32" s="2">
        <v>103099</v>
      </c>
      <c r="C32" s="42">
        <v>1381</v>
      </c>
      <c r="D32" s="1">
        <v>3.9926136647194728E-4</v>
      </c>
      <c r="E32" s="21">
        <v>2.94</v>
      </c>
      <c r="F32" s="50">
        <v>70186</v>
      </c>
    </row>
    <row r="33" spans="1:6" x14ac:dyDescent="0.25">
      <c r="A33" s="7" t="s">
        <v>35</v>
      </c>
      <c r="B33" s="2">
        <v>101460</v>
      </c>
      <c r="C33" s="43">
        <v>1406</v>
      </c>
      <c r="D33" s="1">
        <v>6.6101272137691052E-3</v>
      </c>
      <c r="E33" s="21">
        <v>3.36</v>
      </c>
      <c r="F33" s="50">
        <v>79003</v>
      </c>
    </row>
    <row r="34" spans="1:6" x14ac:dyDescent="0.25">
      <c r="A34" s="6" t="s">
        <v>36</v>
      </c>
      <c r="B34" s="2">
        <v>99272</v>
      </c>
      <c r="C34" s="42">
        <v>1385</v>
      </c>
      <c r="D34" s="1">
        <v>7.4588031222896567E-3</v>
      </c>
      <c r="E34" s="21">
        <v>3.61</v>
      </c>
      <c r="F34" s="50">
        <v>82704</v>
      </c>
    </row>
    <row r="35" spans="1:6" x14ac:dyDescent="0.25">
      <c r="A35" s="6" t="s">
        <v>37</v>
      </c>
      <c r="B35" s="2">
        <v>108493.24949012365</v>
      </c>
      <c r="C35" s="42">
        <v>1435</v>
      </c>
      <c r="D35" s="1">
        <v>4.0584415584415025E-3</v>
      </c>
      <c r="E35" s="21">
        <v>3.86</v>
      </c>
      <c r="F35" s="50">
        <v>88755</v>
      </c>
    </row>
    <row r="36" spans="1:6" x14ac:dyDescent="0.25">
      <c r="A36" s="6" t="s">
        <v>38</v>
      </c>
      <c r="B36" s="2">
        <v>116097.23965164751</v>
      </c>
      <c r="C36" s="42">
        <v>1443</v>
      </c>
      <c r="D36" s="1">
        <v>6.6877342544279126E-3</v>
      </c>
      <c r="E36" s="21">
        <v>4.05</v>
      </c>
      <c r="F36" s="50">
        <v>94457</v>
      </c>
    </row>
    <row r="37" spans="1:6" x14ac:dyDescent="0.25">
      <c r="A37" s="6" t="s">
        <v>39</v>
      </c>
      <c r="B37" s="2">
        <v>101631.00000000001</v>
      </c>
      <c r="C37" s="43">
        <v>1474</v>
      </c>
      <c r="D37" s="1">
        <v>3.0418065897697961E-3</v>
      </c>
      <c r="E37" s="21">
        <v>3.95</v>
      </c>
      <c r="F37" s="50">
        <v>102482</v>
      </c>
    </row>
    <row r="38" spans="1:6" x14ac:dyDescent="0.25">
      <c r="A38" s="8" t="s">
        <v>40</v>
      </c>
      <c r="B38" s="2">
        <v>87715</v>
      </c>
      <c r="C38" s="42">
        <v>1497</v>
      </c>
      <c r="D38" s="1">
        <v>4.8278706421795992E-3</v>
      </c>
      <c r="E38" s="21">
        <v>4.05</v>
      </c>
      <c r="F38" s="50">
        <v>105675</v>
      </c>
    </row>
    <row r="39" spans="1:6" x14ac:dyDescent="0.25">
      <c r="A39" s="9" t="s">
        <v>41</v>
      </c>
      <c r="B39" s="2">
        <v>77042</v>
      </c>
      <c r="C39" s="42">
        <v>1562</v>
      </c>
      <c r="D39" s="1">
        <v>-4.2735042735042297E-3</v>
      </c>
      <c r="E39" s="21">
        <v>4</v>
      </c>
      <c r="F39" s="50">
        <v>110455</v>
      </c>
    </row>
    <row r="40" spans="1:6" ht="15.75" thickBot="1" x14ac:dyDescent="0.3">
      <c r="A40" s="26" t="s">
        <v>42</v>
      </c>
      <c r="B40" s="27">
        <v>108044</v>
      </c>
      <c r="C40" s="44">
        <v>1594</v>
      </c>
      <c r="D40" s="28">
        <v>-2.4732668945952781E-3</v>
      </c>
      <c r="E40" s="22">
        <v>4.25</v>
      </c>
      <c r="F40" s="51">
        <v>113404</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13:L78"/>
  <sheetViews>
    <sheetView topLeftCell="A26" zoomScale="86" zoomScaleNormal="86" workbookViewId="0">
      <selection activeCell="H39" sqref="H39:J78"/>
    </sheetView>
  </sheetViews>
  <sheetFormatPr baseColWidth="10" defaultRowHeight="15" x14ac:dyDescent="0.25"/>
  <cols>
    <col min="1" max="16384" width="11.42578125" style="45"/>
  </cols>
  <sheetData>
    <row r="13" spans="4:12" x14ac:dyDescent="0.25">
      <c r="D13" t="s">
        <v>45</v>
      </c>
      <c r="E13"/>
      <c r="F13"/>
      <c r="G13"/>
      <c r="H13"/>
      <c r="I13"/>
      <c r="J13"/>
      <c r="K13"/>
      <c r="L13"/>
    </row>
    <row r="14" spans="4:12" ht="15.75" thickBot="1" x14ac:dyDescent="0.3">
      <c r="D14"/>
      <c r="E14"/>
      <c r="F14"/>
      <c r="G14"/>
      <c r="H14"/>
      <c r="I14"/>
      <c r="J14"/>
      <c r="K14"/>
      <c r="L14"/>
    </row>
    <row r="15" spans="4:12" x14ac:dyDescent="0.25">
      <c r="D15" s="12" t="s">
        <v>46</v>
      </c>
      <c r="E15" s="12"/>
      <c r="F15"/>
      <c r="G15"/>
      <c r="H15"/>
      <c r="I15"/>
      <c r="J15"/>
      <c r="K15"/>
      <c r="L15"/>
    </row>
    <row r="16" spans="4:12" x14ac:dyDescent="0.25">
      <c r="D16" t="s">
        <v>47</v>
      </c>
      <c r="E16">
        <v>0.81054675243717167</v>
      </c>
      <c r="F16"/>
      <c r="G16"/>
      <c r="H16"/>
      <c r="I16"/>
      <c r="J16"/>
      <c r="K16"/>
      <c r="L16"/>
    </row>
    <row r="17" spans="4:12" x14ac:dyDescent="0.25">
      <c r="D17" t="s">
        <v>48</v>
      </c>
      <c r="E17" s="81">
        <v>0.65698603788644605</v>
      </c>
      <c r="F17"/>
      <c r="G17"/>
      <c r="H17"/>
      <c r="I17"/>
      <c r="J17"/>
      <c r="K17"/>
      <c r="L17"/>
    </row>
    <row r="18" spans="4:12" x14ac:dyDescent="0.25">
      <c r="D18" t="s">
        <v>48</v>
      </c>
      <c r="E18">
        <v>0.61663145410838038</v>
      </c>
      <c r="F18"/>
      <c r="G18"/>
      <c r="H18"/>
      <c r="I18"/>
      <c r="J18"/>
      <c r="K18"/>
      <c r="L18"/>
    </row>
    <row r="19" spans="4:12" x14ac:dyDescent="0.25">
      <c r="D19" t="s">
        <v>49</v>
      </c>
      <c r="E19">
        <v>8279.9414643892123</v>
      </c>
      <c r="F19"/>
      <c r="G19"/>
      <c r="H19"/>
      <c r="I19"/>
      <c r="J19"/>
      <c r="K19"/>
      <c r="L19"/>
    </row>
    <row r="20" spans="4:12" ht="15.75" thickBot="1" x14ac:dyDescent="0.3">
      <c r="D20" s="10" t="s">
        <v>50</v>
      </c>
      <c r="E20" s="10">
        <v>39</v>
      </c>
      <c r="F20"/>
      <c r="G20"/>
      <c r="H20"/>
      <c r="I20"/>
      <c r="J20"/>
      <c r="K20"/>
      <c r="L20"/>
    </row>
    <row r="21" spans="4:12" x14ac:dyDescent="0.25">
      <c r="D21"/>
      <c r="E21"/>
      <c r="F21"/>
      <c r="G21"/>
      <c r="H21"/>
      <c r="I21"/>
      <c r="J21"/>
      <c r="K21"/>
      <c r="L21"/>
    </row>
    <row r="22" spans="4:12" ht="15.75" thickBot="1" x14ac:dyDescent="0.3">
      <c r="D22" t="s">
        <v>51</v>
      </c>
      <c r="E22"/>
      <c r="F22"/>
      <c r="G22"/>
      <c r="H22"/>
      <c r="I22"/>
      <c r="J22"/>
      <c r="K22"/>
      <c r="L22"/>
    </row>
    <row r="23" spans="4:12" x14ac:dyDescent="0.25">
      <c r="D23" s="11"/>
      <c r="E23" s="11" t="s">
        <v>56</v>
      </c>
      <c r="F23" s="11" t="s">
        <v>57</v>
      </c>
      <c r="G23" s="11" t="s">
        <v>58</v>
      </c>
      <c r="H23" s="11" t="s">
        <v>59</v>
      </c>
      <c r="I23" s="11" t="s">
        <v>60</v>
      </c>
      <c r="J23"/>
      <c r="K23"/>
      <c r="L23"/>
    </row>
    <row r="24" spans="4:12" x14ac:dyDescent="0.25">
      <c r="D24" t="s">
        <v>52</v>
      </c>
      <c r="E24">
        <v>4</v>
      </c>
      <c r="F24">
        <v>4464551038.917079</v>
      </c>
      <c r="G24">
        <v>1116137759.7292697</v>
      </c>
      <c r="H24">
        <v>16.280332402871942</v>
      </c>
      <c r="I24">
        <v>1.5330170548809963E-7</v>
      </c>
      <c r="J24"/>
      <c r="K24"/>
      <c r="L24"/>
    </row>
    <row r="25" spans="4:12" x14ac:dyDescent="0.25">
      <c r="D25" t="s">
        <v>53</v>
      </c>
      <c r="E25">
        <v>34</v>
      </c>
      <c r="F25">
        <v>2330952642.2262001</v>
      </c>
      <c r="G25">
        <v>68557430.653711766</v>
      </c>
      <c r="H25"/>
      <c r="I25"/>
      <c r="J25"/>
      <c r="K25"/>
      <c r="L25"/>
    </row>
    <row r="26" spans="4:12" ht="15.75" thickBot="1" x14ac:dyDescent="0.3">
      <c r="D26" s="10" t="s">
        <v>54</v>
      </c>
      <c r="E26" s="10">
        <v>38</v>
      </c>
      <c r="F26" s="10">
        <v>6795503681.1432791</v>
      </c>
      <c r="G26" s="10"/>
      <c r="H26" s="10"/>
      <c r="I26" s="10"/>
      <c r="J26"/>
      <c r="K26"/>
      <c r="L26"/>
    </row>
    <row r="27" spans="4:12" ht="15.75" thickBot="1" x14ac:dyDescent="0.3">
      <c r="D27"/>
      <c r="E27"/>
      <c r="F27"/>
      <c r="G27"/>
      <c r="H27"/>
      <c r="I27"/>
      <c r="J27"/>
      <c r="K27"/>
      <c r="L27"/>
    </row>
    <row r="28" spans="4:12" x14ac:dyDescent="0.25">
      <c r="D28" s="11"/>
      <c r="E28" s="11" t="s">
        <v>61</v>
      </c>
      <c r="F28" s="11" t="s">
        <v>49</v>
      </c>
      <c r="G28" s="11" t="s">
        <v>62</v>
      </c>
      <c r="H28" s="11" t="s">
        <v>63</v>
      </c>
      <c r="I28" s="11" t="s">
        <v>64</v>
      </c>
      <c r="J28" s="11" t="s">
        <v>65</v>
      </c>
      <c r="K28" s="11" t="s">
        <v>66</v>
      </c>
      <c r="L28" s="11" t="s">
        <v>67</v>
      </c>
    </row>
    <row r="29" spans="4:12" x14ac:dyDescent="0.25">
      <c r="D29" t="s">
        <v>55</v>
      </c>
      <c r="E29">
        <v>-22957.423766621723</v>
      </c>
      <c r="F29">
        <v>26185.177173247885</v>
      </c>
      <c r="G29">
        <v>-0.87673356627413623</v>
      </c>
      <c r="H29">
        <v>0.38678417465206227</v>
      </c>
      <c r="I29">
        <v>-76172.106302466418</v>
      </c>
      <c r="J29">
        <v>30257.258769222964</v>
      </c>
      <c r="K29">
        <v>-76172.106302466418</v>
      </c>
      <c r="L29">
        <v>30257.258769222964</v>
      </c>
    </row>
    <row r="30" spans="4:12" x14ac:dyDescent="0.25">
      <c r="D30" t="s">
        <v>1</v>
      </c>
      <c r="E30">
        <v>95.125634406600341</v>
      </c>
      <c r="F30">
        <v>22.22753826088568</v>
      </c>
      <c r="G30">
        <v>4.2796297678180197</v>
      </c>
      <c r="H30">
        <v>1.4428340288434228E-4</v>
      </c>
      <c r="I30">
        <v>49.953841820265893</v>
      </c>
      <c r="J30">
        <v>140.29742699293479</v>
      </c>
      <c r="K30">
        <v>49.953841820265893</v>
      </c>
      <c r="L30">
        <v>140.29742699293479</v>
      </c>
    </row>
    <row r="31" spans="4:12" x14ac:dyDescent="0.25">
      <c r="D31" t="s">
        <v>74</v>
      </c>
      <c r="E31">
        <v>917919.31072815438</v>
      </c>
      <c r="F31">
        <v>361296.01993008528</v>
      </c>
      <c r="G31">
        <v>2.5406294564379142</v>
      </c>
      <c r="H31">
        <v>1.5799659046370203E-2</v>
      </c>
      <c r="I31">
        <v>183677.45798689337</v>
      </c>
      <c r="J31">
        <v>1652161.1634694154</v>
      </c>
      <c r="K31">
        <v>183677.45798689337</v>
      </c>
      <c r="L31">
        <v>1652161.1634694154</v>
      </c>
    </row>
    <row r="32" spans="4:12" x14ac:dyDescent="0.25">
      <c r="D32" t="s">
        <v>3</v>
      </c>
      <c r="E32">
        <v>-1092.3665205886932</v>
      </c>
      <c r="F32">
        <v>2548.5264769094651</v>
      </c>
      <c r="G32">
        <v>-0.42862671056624807</v>
      </c>
      <c r="H32">
        <v>0.67089837208946212</v>
      </c>
      <c r="I32">
        <v>-6271.5954601387839</v>
      </c>
      <c r="J32">
        <v>4086.8624189613979</v>
      </c>
      <c r="K32">
        <v>-6271.5954601387839</v>
      </c>
      <c r="L32">
        <v>4086.8624189613979</v>
      </c>
    </row>
    <row r="33" spans="4:12" ht="15.75" thickBot="1" x14ac:dyDescent="0.3">
      <c r="D33" s="10" t="s">
        <v>43</v>
      </c>
      <c r="E33" s="10">
        <v>-0.15544771538828075</v>
      </c>
      <c r="F33" s="10">
        <v>0.16791466500346364</v>
      </c>
      <c r="G33" s="10">
        <v>-0.9257542537161616</v>
      </c>
      <c r="H33" s="10">
        <v>0.3610984358653514</v>
      </c>
      <c r="I33" s="10">
        <v>-0.49669137137549391</v>
      </c>
      <c r="J33" s="10">
        <v>0.18579594059893237</v>
      </c>
      <c r="K33" s="10">
        <v>-0.49669137137549391</v>
      </c>
      <c r="L33" s="10">
        <v>0.18579594059893237</v>
      </c>
    </row>
    <row r="34" spans="4:12" x14ac:dyDescent="0.25">
      <c r="D34"/>
      <c r="E34"/>
      <c r="F34"/>
      <c r="G34"/>
      <c r="H34"/>
      <c r="I34"/>
      <c r="J34"/>
      <c r="K34"/>
      <c r="L34"/>
    </row>
    <row r="35" spans="4:12" x14ac:dyDescent="0.25">
      <c r="D35"/>
      <c r="E35"/>
      <c r="F35"/>
      <c r="G35"/>
      <c r="H35"/>
      <c r="I35"/>
      <c r="J35"/>
      <c r="K35"/>
      <c r="L35"/>
    </row>
    <row r="36" spans="4:12" x14ac:dyDescent="0.25">
      <c r="D36"/>
      <c r="E36"/>
      <c r="F36"/>
      <c r="G36"/>
      <c r="H36"/>
      <c r="I36"/>
      <c r="J36"/>
      <c r="K36"/>
      <c r="L36"/>
    </row>
    <row r="37" spans="4:12" x14ac:dyDescent="0.25">
      <c r="D37" t="s">
        <v>68</v>
      </c>
      <c r="E37"/>
      <c r="F37"/>
      <c r="G37"/>
      <c r="H37"/>
      <c r="I37"/>
      <c r="J37"/>
      <c r="K37"/>
      <c r="L37"/>
    </row>
    <row r="38" spans="4:12" ht="15.75" thickBot="1" x14ac:dyDescent="0.3">
      <c r="D38"/>
      <c r="E38"/>
      <c r="F38"/>
      <c r="G38"/>
      <c r="H38"/>
      <c r="I38"/>
      <c r="J38"/>
      <c r="K38"/>
      <c r="L38"/>
    </row>
    <row r="39" spans="4:12" ht="45" x14ac:dyDescent="0.25">
      <c r="D39" s="11" t="s">
        <v>69</v>
      </c>
      <c r="E39" s="14" t="s">
        <v>80</v>
      </c>
      <c r="F39" s="11" t="s">
        <v>53</v>
      </c>
      <c r="G39"/>
      <c r="H39"/>
      <c r="I39" s="15" t="s">
        <v>71</v>
      </c>
      <c r="J39" s="14" t="s">
        <v>70</v>
      </c>
      <c r="K39" s="14" t="s">
        <v>81</v>
      </c>
      <c r="L39"/>
    </row>
    <row r="40" spans="4:12" x14ac:dyDescent="0.25">
      <c r="D40">
        <v>1</v>
      </c>
      <c r="E40">
        <v>72468.088469093447</v>
      </c>
      <c r="F40">
        <v>10643.911530906553</v>
      </c>
      <c r="G40"/>
      <c r="H40" s="6" t="s">
        <v>4</v>
      </c>
      <c r="I40" s="2">
        <v>83112</v>
      </c>
      <c r="J40">
        <v>75838.888406156228</v>
      </c>
      <c r="K40">
        <v>72468.088469093447</v>
      </c>
      <c r="L40"/>
    </row>
    <row r="41" spans="4:12" x14ac:dyDescent="0.25">
      <c r="D41">
        <v>2</v>
      </c>
      <c r="E41">
        <v>77711.824498311282</v>
      </c>
      <c r="F41">
        <v>163.17550168871821</v>
      </c>
      <c r="G41"/>
      <c r="H41" s="6" t="s">
        <v>5</v>
      </c>
      <c r="I41" s="2">
        <v>77875</v>
      </c>
      <c r="J41">
        <v>80570.249554450958</v>
      </c>
      <c r="K41">
        <v>77711.824498311282</v>
      </c>
      <c r="L41"/>
    </row>
    <row r="42" spans="4:12" x14ac:dyDescent="0.25">
      <c r="D42">
        <v>3</v>
      </c>
      <c r="E42">
        <v>78788.797321055521</v>
      </c>
      <c r="F42">
        <v>5715.202678944479</v>
      </c>
      <c r="G42"/>
      <c r="H42" s="6" t="s">
        <v>6</v>
      </c>
      <c r="I42" s="2">
        <v>84504</v>
      </c>
      <c r="J42">
        <v>81063.916135151943</v>
      </c>
      <c r="K42">
        <v>78788.797321055521</v>
      </c>
      <c r="L42"/>
    </row>
    <row r="43" spans="4:12" x14ac:dyDescent="0.25">
      <c r="D43">
        <v>4</v>
      </c>
      <c r="E43">
        <v>80479.591305993323</v>
      </c>
      <c r="F43">
        <v>-8908.5913059933227</v>
      </c>
      <c r="G43"/>
      <c r="H43" s="6" t="s">
        <v>7</v>
      </c>
      <c r="I43" s="2">
        <v>71571</v>
      </c>
      <c r="J43">
        <v>82201.153805041715</v>
      </c>
      <c r="K43">
        <v>80479.591305993323</v>
      </c>
      <c r="L43"/>
    </row>
    <row r="44" spans="4:12" x14ac:dyDescent="0.25">
      <c r="D44">
        <v>5</v>
      </c>
      <c r="E44">
        <v>80097.108992385882</v>
      </c>
      <c r="F44">
        <v>-1444.1089923858817</v>
      </c>
      <c r="G44"/>
      <c r="H44" s="6" t="s">
        <v>8</v>
      </c>
      <c r="I44" s="2">
        <v>78653</v>
      </c>
      <c r="J44">
        <v>80716.733292958685</v>
      </c>
      <c r="K44">
        <v>80097.108992385882</v>
      </c>
      <c r="L44"/>
    </row>
    <row r="45" spans="4:12" x14ac:dyDescent="0.25">
      <c r="D45">
        <v>6</v>
      </c>
      <c r="E45">
        <v>75940.074608992436</v>
      </c>
      <c r="F45">
        <v>-1639.074608992436</v>
      </c>
      <c r="G45"/>
      <c r="H45" s="6" t="s">
        <v>9</v>
      </c>
      <c r="I45" s="2">
        <v>74301</v>
      </c>
      <c r="J45">
        <v>75845.872212801114</v>
      </c>
      <c r="K45">
        <v>75940.074608992436</v>
      </c>
      <c r="L45"/>
    </row>
    <row r="46" spans="4:12" x14ac:dyDescent="0.25">
      <c r="D46">
        <v>7</v>
      </c>
      <c r="E46">
        <v>71586.093430595269</v>
      </c>
      <c r="F46">
        <v>2451.9065694047313</v>
      </c>
      <c r="G46"/>
      <c r="H46" s="6" t="s">
        <v>10</v>
      </c>
      <c r="I46" s="2">
        <v>74038</v>
      </c>
      <c r="J46">
        <v>71111.943803469054</v>
      </c>
      <c r="K46">
        <v>71586.093430595269</v>
      </c>
      <c r="L46"/>
    </row>
    <row r="47" spans="4:12" x14ac:dyDescent="0.25">
      <c r="D47">
        <v>8</v>
      </c>
      <c r="E47">
        <v>80746.49039625084</v>
      </c>
      <c r="F47">
        <v>1923.5096037491603</v>
      </c>
      <c r="G47"/>
      <c r="H47" s="6" t="s">
        <v>11</v>
      </c>
      <c r="I47" s="2">
        <v>82670</v>
      </c>
      <c r="J47">
        <v>78559.19909116863</v>
      </c>
      <c r="K47">
        <v>80746.49039625084</v>
      </c>
      <c r="L47"/>
    </row>
    <row r="48" spans="4:12" x14ac:dyDescent="0.25">
      <c r="D48">
        <v>9</v>
      </c>
      <c r="E48">
        <v>75869.554906484307</v>
      </c>
      <c r="F48">
        <v>-2193.5549064843071</v>
      </c>
      <c r="G48"/>
      <c r="H48" s="6" t="s">
        <v>12</v>
      </c>
      <c r="I48" s="2">
        <v>73676</v>
      </c>
      <c r="J48">
        <v>73897.264704006695</v>
      </c>
      <c r="K48">
        <v>75869.554906484307</v>
      </c>
      <c r="L48"/>
    </row>
    <row r="49" spans="4:12" x14ac:dyDescent="0.25">
      <c r="D49">
        <v>10</v>
      </c>
      <c r="E49">
        <v>71696.680255299041</v>
      </c>
      <c r="F49">
        <v>4848.3197447009588</v>
      </c>
      <c r="G49"/>
      <c r="H49" s="6" t="s">
        <v>13</v>
      </c>
      <c r="I49" s="2">
        <v>76545</v>
      </c>
      <c r="J49">
        <v>70233.648168880769</v>
      </c>
      <c r="K49">
        <v>71696.680255299041</v>
      </c>
      <c r="L49"/>
    </row>
    <row r="50" spans="4:12" x14ac:dyDescent="0.25">
      <c r="D50">
        <v>11</v>
      </c>
      <c r="E50">
        <v>75761.198909034007</v>
      </c>
      <c r="F50">
        <v>-1376.1989090340066</v>
      </c>
      <c r="G50"/>
      <c r="H50" s="6" t="s">
        <v>14</v>
      </c>
      <c r="I50" s="2">
        <v>74385</v>
      </c>
      <c r="J50">
        <v>74786.959671668432</v>
      </c>
      <c r="K50">
        <v>75761.198909034007</v>
      </c>
      <c r="L50"/>
    </row>
    <row r="51" spans="4:12" x14ac:dyDescent="0.25">
      <c r="D51">
        <v>12</v>
      </c>
      <c r="E51">
        <v>69336.929527935266</v>
      </c>
      <c r="F51">
        <v>8827.0704720647336</v>
      </c>
      <c r="G51"/>
      <c r="H51" s="6" t="s">
        <v>15</v>
      </c>
      <c r="I51" s="2">
        <v>78164</v>
      </c>
      <c r="J51">
        <v>70236.680993313843</v>
      </c>
      <c r="K51">
        <v>69336.929527935266</v>
      </c>
      <c r="L51"/>
    </row>
    <row r="52" spans="4:12" x14ac:dyDescent="0.25">
      <c r="D52">
        <v>13</v>
      </c>
      <c r="E52">
        <v>82528.866975435638</v>
      </c>
      <c r="F52">
        <v>-7879.8669754356379</v>
      </c>
      <c r="G52"/>
      <c r="H52" s="6" t="s">
        <v>16</v>
      </c>
      <c r="I52" s="2">
        <v>74649</v>
      </c>
      <c r="J52">
        <v>82580.042215466485</v>
      </c>
      <c r="K52">
        <v>82528.866975435638</v>
      </c>
      <c r="L52"/>
    </row>
    <row r="53" spans="4:12" x14ac:dyDescent="0.25">
      <c r="D53">
        <v>14</v>
      </c>
      <c r="E53">
        <v>81013.677431584103</v>
      </c>
      <c r="F53">
        <v>-3320.677431584103</v>
      </c>
      <c r="G53"/>
      <c r="H53" s="6" t="s">
        <v>17</v>
      </c>
      <c r="I53" s="2">
        <v>77693</v>
      </c>
      <c r="J53">
        <v>80803.181647974983</v>
      </c>
      <c r="K53">
        <v>81013.677431584103</v>
      </c>
      <c r="L53"/>
    </row>
    <row r="54" spans="4:12" x14ac:dyDescent="0.25">
      <c r="D54">
        <v>15</v>
      </c>
      <c r="E54">
        <v>80311.914806605608</v>
      </c>
      <c r="F54">
        <v>-6215.9148066056077</v>
      </c>
      <c r="G54"/>
      <c r="H54" s="6" t="s">
        <v>18</v>
      </c>
      <c r="I54" s="2">
        <v>74096</v>
      </c>
      <c r="J54">
        <v>80174.005786506852</v>
      </c>
      <c r="K54">
        <v>80311.914806605608</v>
      </c>
      <c r="L54"/>
    </row>
    <row r="55" spans="4:12" x14ac:dyDescent="0.25">
      <c r="D55">
        <v>16</v>
      </c>
      <c r="E55">
        <v>77556.637776242249</v>
      </c>
      <c r="F55">
        <v>-1305.6377762422489</v>
      </c>
      <c r="G55"/>
      <c r="H55" s="6" t="s">
        <v>19</v>
      </c>
      <c r="I55" s="2">
        <v>76251</v>
      </c>
      <c r="J55">
        <v>77662.476052187951</v>
      </c>
      <c r="K55">
        <v>77556.637776242249</v>
      </c>
      <c r="L55"/>
    </row>
    <row r="56" spans="4:12" x14ac:dyDescent="0.25">
      <c r="D56">
        <v>17</v>
      </c>
      <c r="E56">
        <v>82498.90326388531</v>
      </c>
      <c r="F56">
        <v>-5776.9032638853096</v>
      </c>
      <c r="G56"/>
      <c r="H56" s="6" t="s">
        <v>20</v>
      </c>
      <c r="I56" s="2">
        <v>76722</v>
      </c>
      <c r="J56">
        <v>82428.216546772703</v>
      </c>
      <c r="K56">
        <v>82498.90326388531</v>
      </c>
      <c r="L56"/>
    </row>
    <row r="57" spans="4:12" x14ac:dyDescent="0.25">
      <c r="D57">
        <v>18</v>
      </c>
      <c r="E57">
        <v>81410.599368314681</v>
      </c>
      <c r="F57">
        <v>-3523.5993683146808</v>
      </c>
      <c r="G57"/>
      <c r="H57" s="6" t="s">
        <v>21</v>
      </c>
      <c r="I57" s="2">
        <v>77887</v>
      </c>
      <c r="J57">
        <v>81541.382597607662</v>
      </c>
      <c r="K57">
        <v>81410.599368314681</v>
      </c>
      <c r="L57"/>
    </row>
    <row r="58" spans="4:12" x14ac:dyDescent="0.25">
      <c r="D58">
        <v>19</v>
      </c>
      <c r="E58">
        <v>90340.843978313991</v>
      </c>
      <c r="F58">
        <v>-12805.843978313991</v>
      </c>
      <c r="G58"/>
      <c r="H58" s="6" t="s">
        <v>22</v>
      </c>
      <c r="I58" s="2">
        <v>77535</v>
      </c>
      <c r="J58">
        <v>89918.742097930037</v>
      </c>
      <c r="K58">
        <v>90340.843978313991</v>
      </c>
      <c r="L58"/>
    </row>
    <row r="59" spans="4:12" x14ac:dyDescent="0.25">
      <c r="D59">
        <v>20</v>
      </c>
      <c r="E59">
        <v>90370.552147125301</v>
      </c>
      <c r="F59">
        <v>-8616.5521471253014</v>
      </c>
      <c r="G59"/>
      <c r="H59" s="6" t="s">
        <v>23</v>
      </c>
      <c r="I59" s="2">
        <v>81754</v>
      </c>
      <c r="J59">
        <v>89897.82660931295</v>
      </c>
      <c r="K59">
        <v>90370.552147125301</v>
      </c>
      <c r="L59"/>
    </row>
    <row r="60" spans="4:12" x14ac:dyDescent="0.25">
      <c r="D60">
        <v>21</v>
      </c>
      <c r="E60">
        <v>90393.504612705612</v>
      </c>
      <c r="F60">
        <v>-4904.5046127056121</v>
      </c>
      <c r="G60"/>
      <c r="H60" s="6" t="s">
        <v>24</v>
      </c>
      <c r="I60" s="2">
        <v>85489</v>
      </c>
      <c r="J60">
        <v>89502.22808195214</v>
      </c>
      <c r="K60">
        <v>90393.504612705612</v>
      </c>
      <c r="L60"/>
    </row>
    <row r="61" spans="4:12" x14ac:dyDescent="0.25">
      <c r="D61">
        <v>22</v>
      </c>
      <c r="E61">
        <v>96602.815092522913</v>
      </c>
      <c r="F61">
        <v>-5578.8150925229129</v>
      </c>
      <c r="G61"/>
      <c r="H61" s="6" t="s">
        <v>25</v>
      </c>
      <c r="I61" s="2">
        <v>91024</v>
      </c>
      <c r="J61">
        <v>94663.929191103307</v>
      </c>
      <c r="K61">
        <v>96602.815092522913</v>
      </c>
      <c r="L61"/>
    </row>
    <row r="62" spans="4:12" x14ac:dyDescent="0.25">
      <c r="D62">
        <v>23</v>
      </c>
      <c r="E62">
        <v>92879.56921898725</v>
      </c>
      <c r="F62">
        <v>-250.56921898724977</v>
      </c>
      <c r="G62"/>
      <c r="H62" s="6" t="s">
        <v>26</v>
      </c>
      <c r="I62" s="2">
        <v>92629</v>
      </c>
      <c r="J62">
        <v>91600.425730111732</v>
      </c>
      <c r="K62">
        <v>92879.56921898725</v>
      </c>
      <c r="L62"/>
    </row>
    <row r="63" spans="4:12" x14ac:dyDescent="0.25">
      <c r="D63">
        <v>24</v>
      </c>
      <c r="E63">
        <v>96976.633054318765</v>
      </c>
      <c r="F63">
        <v>-3231.6330543187651</v>
      </c>
      <c r="G63"/>
      <c r="H63" s="6" t="s">
        <v>27</v>
      </c>
      <c r="I63" s="2">
        <v>93745</v>
      </c>
      <c r="J63">
        <v>95599.641932128565</v>
      </c>
      <c r="K63">
        <v>96976.633054318765</v>
      </c>
      <c r="L63"/>
    </row>
    <row r="64" spans="4:12" x14ac:dyDescent="0.25">
      <c r="D64">
        <v>25</v>
      </c>
      <c r="E64">
        <v>91803.481788059769</v>
      </c>
      <c r="F64">
        <v>5218.5182119402307</v>
      </c>
      <c r="G64"/>
      <c r="H64" s="6" t="s">
        <v>28</v>
      </c>
      <c r="I64" s="2">
        <v>97022</v>
      </c>
      <c r="J64">
        <v>91167.450760273336</v>
      </c>
      <c r="K64">
        <v>91803.481788059769</v>
      </c>
      <c r="L64"/>
    </row>
    <row r="65" spans="4:12" x14ac:dyDescent="0.25">
      <c r="D65">
        <v>26</v>
      </c>
      <c r="E65">
        <v>91795.597303294344</v>
      </c>
      <c r="F65">
        <v>8440.4026967056561</v>
      </c>
      <c r="G65"/>
      <c r="H65" s="6" t="s">
        <v>29</v>
      </c>
      <c r="I65" s="2">
        <v>100236</v>
      </c>
      <c r="J65">
        <v>91416.586734224329</v>
      </c>
      <c r="K65">
        <v>91795.597303294344</v>
      </c>
      <c r="L65"/>
    </row>
    <row r="66" spans="4:12" x14ac:dyDescent="0.25">
      <c r="D66">
        <v>27</v>
      </c>
      <c r="E66">
        <v>94680.038852847763</v>
      </c>
      <c r="F66">
        <v>5582.9611471522367</v>
      </c>
      <c r="G66"/>
      <c r="H66" s="6" t="s">
        <v>30</v>
      </c>
      <c r="I66" s="2">
        <v>100263</v>
      </c>
      <c r="J66">
        <v>94479.832492035319</v>
      </c>
      <c r="K66">
        <v>94680.038852847763</v>
      </c>
      <c r="L66"/>
    </row>
    <row r="67" spans="4:12" x14ac:dyDescent="0.25">
      <c r="D67">
        <v>28</v>
      </c>
      <c r="E67">
        <v>98266.008356007398</v>
      </c>
      <c r="F67">
        <v>12503.991643992602</v>
      </c>
      <c r="G67"/>
      <c r="H67" s="6" t="s">
        <v>31</v>
      </c>
      <c r="I67" s="2">
        <v>110770</v>
      </c>
      <c r="J67">
        <v>97850.139087933509</v>
      </c>
      <c r="K67">
        <v>98266.008356007398</v>
      </c>
      <c r="L67"/>
    </row>
    <row r="68" spans="4:12" x14ac:dyDescent="0.25">
      <c r="D68">
        <v>29</v>
      </c>
      <c r="E68">
        <v>100851.78941020803</v>
      </c>
      <c r="F68">
        <v>6135.2105897919682</v>
      </c>
      <c r="G68"/>
      <c r="H68" s="6" t="s">
        <v>32</v>
      </c>
      <c r="I68" s="2">
        <v>106987</v>
      </c>
      <c r="J68">
        <v>99862.088241706224</v>
      </c>
      <c r="K68">
        <v>100851.78941020803</v>
      </c>
      <c r="L68"/>
    </row>
    <row r="69" spans="4:12" x14ac:dyDescent="0.25">
      <c r="D69">
        <v>30</v>
      </c>
      <c r="E69">
        <v>104415.41186127308</v>
      </c>
      <c r="F69">
        <v>5793.5881387269183</v>
      </c>
      <c r="G69"/>
      <c r="H69" s="6" t="s">
        <v>33</v>
      </c>
      <c r="I69" s="2">
        <v>110209</v>
      </c>
      <c r="J69">
        <v>103344.10335010236</v>
      </c>
      <c r="K69">
        <v>104415.41186127308</v>
      </c>
      <c r="L69"/>
    </row>
    <row r="70" spans="4:12" x14ac:dyDescent="0.25">
      <c r="D70">
        <v>31</v>
      </c>
      <c r="E70">
        <v>94655.756144433035</v>
      </c>
      <c r="F70">
        <v>8443.2438555669651</v>
      </c>
      <c r="G70"/>
      <c r="H70" s="6" t="s">
        <v>34</v>
      </c>
      <c r="I70" s="2">
        <v>103099</v>
      </c>
      <c r="J70">
        <v>94882.191501701032</v>
      </c>
      <c r="K70">
        <v>94655.756144433035</v>
      </c>
      <c r="L70"/>
    </row>
    <row r="71" spans="4:12" x14ac:dyDescent="0.25">
      <c r="D71">
        <v>32</v>
      </c>
      <c r="E71">
        <v>100905.59425694834</v>
      </c>
      <c r="F71">
        <v>554.40574305165501</v>
      </c>
      <c r="G71"/>
      <c r="H71" s="7" t="s">
        <v>35</v>
      </c>
      <c r="I71" s="2">
        <v>101460</v>
      </c>
      <c r="J71">
        <v>100784.5060972153</v>
      </c>
      <c r="K71">
        <v>100905.59425694834</v>
      </c>
      <c r="L71"/>
    </row>
    <row r="72" spans="4:12" x14ac:dyDescent="0.25">
      <c r="D72">
        <v>33</v>
      </c>
      <c r="E72">
        <v>98838.568314591306</v>
      </c>
      <c r="F72">
        <v>433.43168540869374</v>
      </c>
      <c r="G72"/>
      <c r="H72" s="57" t="s">
        <v>36</v>
      </c>
      <c r="I72" s="2">
        <v>99272</v>
      </c>
      <c r="J72">
        <v>99142.355834316681</v>
      </c>
      <c r="K72">
        <v>98838.568314591306</v>
      </c>
      <c r="L72"/>
    </row>
    <row r="73" spans="4:12" x14ac:dyDescent="0.25">
      <c r="D73">
        <v>34</v>
      </c>
      <c r="E73">
        <v>99259.886736045679</v>
      </c>
      <c r="F73">
        <v>9233.3627540779707</v>
      </c>
      <c r="G73"/>
      <c r="H73" s="57" t="s">
        <v>37</v>
      </c>
      <c r="I73" s="2">
        <v>108493.24949012365</v>
      </c>
      <c r="J73">
        <v>99361.17296428261</v>
      </c>
      <c r="K73">
        <v>99259.886736045679</v>
      </c>
      <c r="L73"/>
    </row>
    <row r="74" spans="4:12" x14ac:dyDescent="0.25">
      <c r="D74">
        <v>35</v>
      </c>
      <c r="E74">
        <v>101340.45783844506</v>
      </c>
      <c r="F74">
        <v>14756.781813202455</v>
      </c>
      <c r="G74"/>
      <c r="H74" s="58" t="s">
        <v>38</v>
      </c>
      <c r="I74" s="59">
        <v>116097.23965164751</v>
      </c>
      <c r="J74">
        <v>101625.21389492207</v>
      </c>
      <c r="K74">
        <v>101340.45783844506</v>
      </c>
      <c r="L74"/>
    </row>
    <row r="75" spans="4:12" x14ac:dyDescent="0.25">
      <c r="D75">
        <v>36</v>
      </c>
      <c r="E75">
        <v>99804.453832209896</v>
      </c>
      <c r="F75">
        <v>1826.5461677901185</v>
      </c>
      <c r="G75"/>
      <c r="H75" s="57" t="s">
        <v>39</v>
      </c>
      <c r="I75" s="2">
        <v>101631.00000000001</v>
      </c>
      <c r="J75">
        <v>101225.81950753961</v>
      </c>
      <c r="K75">
        <v>99804.453832209896</v>
      </c>
      <c r="L75"/>
    </row>
    <row r="76" spans="4:12" x14ac:dyDescent="0.25">
      <c r="D76">
        <v>37</v>
      </c>
      <c r="E76">
        <v>103026.22490017241</v>
      </c>
      <c r="F76">
        <v>-15311.224900172412</v>
      </c>
      <c r="G76"/>
      <c r="H76" s="8" t="s">
        <v>40</v>
      </c>
      <c r="I76" s="2">
        <v>87715</v>
      </c>
      <c r="J76">
        <v>104198.0359566944</v>
      </c>
      <c r="K76">
        <v>103026.22490017241</v>
      </c>
      <c r="L76"/>
    </row>
    <row r="77" spans="4:12" x14ac:dyDescent="0.25">
      <c r="D77">
        <v>38</v>
      </c>
      <c r="E77">
        <v>100166.64159379186</v>
      </c>
      <c r="F77">
        <v>-23124.641593791865</v>
      </c>
      <c r="G77"/>
      <c r="H77" s="60" t="s">
        <v>41</v>
      </c>
      <c r="I77" s="59">
        <v>77042</v>
      </c>
      <c r="J77">
        <v>101654.15588817939</v>
      </c>
      <c r="K77">
        <v>100166.64159379186</v>
      </c>
      <c r="L77"/>
    </row>
    <row r="78" spans="4:12" ht="15.75" thickBot="1" x14ac:dyDescent="0.3">
      <c r="D78" s="10">
        <v>39</v>
      </c>
      <c r="E78" s="10">
        <v>104131.62760597102</v>
      </c>
      <c r="F78" s="10">
        <v>3912.3723940289783</v>
      </c>
      <c r="G78"/>
      <c r="H78" s="9" t="s">
        <v>42</v>
      </c>
      <c r="I78" s="2">
        <v>108044</v>
      </c>
      <c r="J78" s="10">
        <v>104880.22850252168</v>
      </c>
      <c r="K78" s="10">
        <v>104131.62760597102</v>
      </c>
      <c r="L78"/>
    </row>
  </sheetData>
  <conditionalFormatting sqref="H29:H33">
    <cfRule type="cellIs" dxfId="5" priority="1" operator="greaterThan">
      <formula>0.05</formula>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F41"/>
  <sheetViews>
    <sheetView zoomScale="71" zoomScaleNormal="71" workbookViewId="0">
      <selection activeCell="G13" sqref="G13"/>
    </sheetView>
  </sheetViews>
  <sheetFormatPr baseColWidth="10" defaultRowHeight="15" x14ac:dyDescent="0.25"/>
  <cols>
    <col min="2" max="2" width="17.5703125" customWidth="1"/>
    <col min="3" max="3" width="29.42578125" customWidth="1"/>
    <col min="4" max="4" width="18.5703125" customWidth="1"/>
    <col min="5" max="5" width="13.5703125" customWidth="1"/>
    <col min="6" max="6" width="11.42578125" style="52"/>
  </cols>
  <sheetData>
    <row r="1" spans="1:6" ht="15.75" thickBot="1" x14ac:dyDescent="0.3">
      <c r="A1" s="25"/>
      <c r="B1" s="18" t="s">
        <v>0</v>
      </c>
      <c r="C1" s="19" t="s">
        <v>1</v>
      </c>
      <c r="D1" s="16" t="s">
        <v>2</v>
      </c>
      <c r="E1" s="20" t="s">
        <v>3</v>
      </c>
      <c r="F1" s="53" t="s">
        <v>73</v>
      </c>
    </row>
    <row r="2" spans="1:6" x14ac:dyDescent="0.25">
      <c r="A2" s="6" t="s">
        <v>4</v>
      </c>
      <c r="B2" s="2">
        <v>83112</v>
      </c>
      <c r="C2" s="23">
        <v>1071</v>
      </c>
      <c r="D2" s="1">
        <v>6.4011799410029968E-3</v>
      </c>
      <c r="E2" s="21">
        <v>3.05</v>
      </c>
      <c r="F2" s="54">
        <v>0.13577628310680695</v>
      </c>
    </row>
    <row r="3" spans="1:6" x14ac:dyDescent="0.25">
      <c r="A3" s="6" t="s">
        <v>5</v>
      </c>
      <c r="B3" s="2">
        <v>77875</v>
      </c>
      <c r="C3" s="3">
        <v>1074</v>
      </c>
      <c r="D3" s="1">
        <v>1.0141571650496759E-2</v>
      </c>
      <c r="E3" s="21">
        <v>2.6</v>
      </c>
      <c r="F3" s="54">
        <v>-0.25694578243612964</v>
      </c>
    </row>
    <row r="4" spans="1:6" x14ac:dyDescent="0.25">
      <c r="A4" s="6" t="s">
        <v>6</v>
      </c>
      <c r="B4" s="2">
        <v>84504</v>
      </c>
      <c r="C4" s="3">
        <v>1080</v>
      </c>
      <c r="D4" s="1">
        <v>9.7205698865450562E-3</v>
      </c>
      <c r="E4" s="21">
        <v>2.4700000000000002</v>
      </c>
      <c r="F4" s="54">
        <v>-0.28821850794944964</v>
      </c>
    </row>
    <row r="5" spans="1:6" x14ac:dyDescent="0.25">
      <c r="A5" s="6" t="s">
        <v>7</v>
      </c>
      <c r="B5" s="2">
        <v>71571</v>
      </c>
      <c r="C5" s="3">
        <v>1065</v>
      </c>
      <c r="D5" s="1">
        <v>1.3707684349675215E-2</v>
      </c>
      <c r="E5" s="21">
        <v>2.83</v>
      </c>
      <c r="F5" s="54">
        <v>6.1792089189349461E-2</v>
      </c>
    </row>
    <row r="6" spans="1:6" x14ac:dyDescent="0.25">
      <c r="A6" s="6" t="s">
        <v>8</v>
      </c>
      <c r="B6" s="2">
        <v>78653</v>
      </c>
      <c r="C6" s="3">
        <v>1083</v>
      </c>
      <c r="D6" s="1">
        <v>1.1906449326718607E-2</v>
      </c>
      <c r="E6" s="21">
        <v>3.28</v>
      </c>
      <c r="F6" s="54">
        <v>-5.1520832073532079E-2</v>
      </c>
    </row>
    <row r="7" spans="1:6" x14ac:dyDescent="0.25">
      <c r="A7" s="6" t="s">
        <v>9</v>
      </c>
      <c r="B7" s="2">
        <v>74301</v>
      </c>
      <c r="C7" s="3">
        <v>1089</v>
      </c>
      <c r="D7" s="1">
        <v>8.0683569127328637E-3</v>
      </c>
      <c r="E7" s="21">
        <v>3.98</v>
      </c>
      <c r="F7" s="54">
        <v>9.7723780253553591E-2</v>
      </c>
    </row>
    <row r="8" spans="1:6" x14ac:dyDescent="0.25">
      <c r="A8" s="6" t="s">
        <v>10</v>
      </c>
      <c r="B8" s="2">
        <v>74038</v>
      </c>
      <c r="C8" s="3">
        <v>1093</v>
      </c>
      <c r="D8" s="1">
        <v>3.7239807686964173E-3</v>
      </c>
      <c r="E8" s="21">
        <v>4.4400000000000004</v>
      </c>
      <c r="F8" s="54">
        <v>7.9976007197840648E-2</v>
      </c>
    </row>
    <row r="9" spans="1:6" x14ac:dyDescent="0.25">
      <c r="A9" s="6" t="s">
        <v>11</v>
      </c>
      <c r="B9" s="2">
        <v>82670</v>
      </c>
      <c r="C9" s="3">
        <v>1127</v>
      </c>
      <c r="D9" s="1">
        <v>1.0770551263947686E-2</v>
      </c>
      <c r="E9" s="21">
        <v>4.8099999999999996</v>
      </c>
      <c r="F9" s="54">
        <v>1.6190476190476189E-2</v>
      </c>
    </row>
    <row r="10" spans="1:6" x14ac:dyDescent="0.25">
      <c r="A10" s="6" t="s">
        <v>12</v>
      </c>
      <c r="B10" s="2">
        <v>73676</v>
      </c>
      <c r="C10" s="3">
        <v>1125</v>
      </c>
      <c r="D10" s="1">
        <v>5.5333369857009304E-3</v>
      </c>
      <c r="E10" s="21">
        <v>4.84</v>
      </c>
      <c r="F10" s="54">
        <v>-4.4412825854972304E-2</v>
      </c>
    </row>
    <row r="11" spans="1:6" x14ac:dyDescent="0.25">
      <c r="A11" s="6" t="s">
        <v>13</v>
      </c>
      <c r="B11" s="2">
        <v>76545</v>
      </c>
      <c r="C11" s="3">
        <v>1139</v>
      </c>
      <c r="D11" s="1">
        <v>-4.3587228941911348E-4</v>
      </c>
      <c r="E11" s="21">
        <v>4.74</v>
      </c>
      <c r="F11" s="54">
        <v>1.7646766416463688E-2</v>
      </c>
    </row>
    <row r="12" spans="1:6" x14ac:dyDescent="0.25">
      <c r="A12" s="6" t="s">
        <v>14</v>
      </c>
      <c r="B12" s="2">
        <v>74385</v>
      </c>
      <c r="C12" s="3">
        <v>1145</v>
      </c>
      <c r="D12" s="1">
        <v>2.9979287038045511E-3</v>
      </c>
      <c r="E12" s="21">
        <v>4.34</v>
      </c>
      <c r="F12" s="54">
        <v>2.7407786885245901E-2</v>
      </c>
    </row>
    <row r="13" spans="1:6" x14ac:dyDescent="0.25">
      <c r="A13" s="6" t="s">
        <v>15</v>
      </c>
      <c r="B13" s="2">
        <v>78164</v>
      </c>
      <c r="C13" s="3">
        <v>1140</v>
      </c>
      <c r="D13" s="1">
        <v>-4.456279550024418E-3</v>
      </c>
      <c r="E13" s="21">
        <v>3.63</v>
      </c>
      <c r="F13" s="54">
        <v>-3.06288532675709E-2</v>
      </c>
    </row>
    <row r="14" spans="1:6" x14ac:dyDescent="0.25">
      <c r="A14" s="6" t="s">
        <v>16</v>
      </c>
      <c r="B14" s="2">
        <v>74649</v>
      </c>
      <c r="C14" s="3">
        <v>1159</v>
      </c>
      <c r="D14" s="1">
        <v>7.2056334952780897E-3</v>
      </c>
      <c r="E14" s="21">
        <v>3.28</v>
      </c>
      <c r="F14" s="54">
        <v>-0.12487749522876154</v>
      </c>
    </row>
    <row r="15" spans="1:6" x14ac:dyDescent="0.25">
      <c r="A15" s="6" t="s">
        <v>17</v>
      </c>
      <c r="B15" s="2">
        <v>77693</v>
      </c>
      <c r="C15" s="3">
        <v>1163</v>
      </c>
      <c r="D15" s="1">
        <v>4.8777844019294659E-3</v>
      </c>
      <c r="E15" s="21">
        <v>3.32</v>
      </c>
      <c r="F15" s="54">
        <v>-0.11422952213894648</v>
      </c>
    </row>
    <row r="16" spans="1:6" x14ac:dyDescent="0.25">
      <c r="A16" s="6" t="s">
        <v>18</v>
      </c>
      <c r="B16" s="2">
        <v>74096</v>
      </c>
      <c r="C16" s="3">
        <v>1170</v>
      </c>
      <c r="D16" s="1">
        <v>3.4248422415187473E-3</v>
      </c>
      <c r="E16" s="21">
        <v>3.3</v>
      </c>
      <c r="F16" s="54">
        <v>2.1509150162948108E-2</v>
      </c>
    </row>
    <row r="17" spans="1:6" x14ac:dyDescent="0.25">
      <c r="A17" s="6" t="s">
        <v>19</v>
      </c>
      <c r="B17" s="2">
        <v>76251</v>
      </c>
      <c r="C17" s="3">
        <v>1172</v>
      </c>
      <c r="D17" s="1">
        <v>5.3750436722402252E-5</v>
      </c>
      <c r="E17" s="21">
        <v>3.24</v>
      </c>
      <c r="F17" s="54">
        <v>-5.0366549008960086E-2</v>
      </c>
    </row>
    <row r="18" spans="1:6" x14ac:dyDescent="0.25">
      <c r="A18" s="6" t="s">
        <v>20</v>
      </c>
      <c r="B18" s="2">
        <v>76722</v>
      </c>
      <c r="C18" s="3">
        <v>1183</v>
      </c>
      <c r="D18" s="1">
        <v>3.0367364488995065E-3</v>
      </c>
      <c r="E18" s="21">
        <v>2.77</v>
      </c>
      <c r="F18" s="54">
        <v>-0.22509225092250923</v>
      </c>
    </row>
    <row r="19" spans="1:6" x14ac:dyDescent="0.25">
      <c r="A19" s="6" t="s">
        <v>21</v>
      </c>
      <c r="B19" s="2">
        <v>77887</v>
      </c>
      <c r="C19" s="3">
        <v>1202</v>
      </c>
      <c r="D19" s="1">
        <v>-9.1094202121967584E-4</v>
      </c>
      <c r="E19" s="21">
        <v>2.44</v>
      </c>
      <c r="F19" s="54">
        <v>-7.9122733024040492E-2</v>
      </c>
    </row>
    <row r="20" spans="1:6" x14ac:dyDescent="0.25">
      <c r="A20" s="6" t="s">
        <v>22</v>
      </c>
      <c r="B20" s="2">
        <v>77535</v>
      </c>
      <c r="C20" s="3">
        <v>1203</v>
      </c>
      <c r="D20" s="1">
        <v>7.6159828372218607E-3</v>
      </c>
      <c r="E20" s="21">
        <v>2.0699999999999998</v>
      </c>
      <c r="F20" s="54">
        <v>-0.17786183011301496</v>
      </c>
    </row>
    <row r="21" spans="1:6" x14ac:dyDescent="0.25">
      <c r="A21" s="6" t="s">
        <v>23</v>
      </c>
      <c r="B21" s="2">
        <v>81754</v>
      </c>
      <c r="C21" s="3">
        <v>1214</v>
      </c>
      <c r="D21" s="1">
        <v>6.4140096875498166E-3</v>
      </c>
      <c r="E21" s="21">
        <v>2.02</v>
      </c>
      <c r="F21" s="54">
        <v>-1.3490529570931581E-2</v>
      </c>
    </row>
    <row r="22" spans="1:6" x14ac:dyDescent="0.25">
      <c r="A22" s="6" t="s">
        <v>24</v>
      </c>
      <c r="B22" s="2">
        <v>85489</v>
      </c>
      <c r="C22" s="3">
        <v>1225</v>
      </c>
      <c r="D22" s="1">
        <v>4.9451275948697729E-3</v>
      </c>
      <c r="E22" s="21">
        <v>2.02</v>
      </c>
      <c r="F22" s="54">
        <v>-7.0943170786349041E-2</v>
      </c>
    </row>
    <row r="23" spans="1:6" x14ac:dyDescent="0.25">
      <c r="A23" s="6" t="s">
        <v>25</v>
      </c>
      <c r="B23" s="2">
        <v>91024</v>
      </c>
      <c r="C23" s="3">
        <v>1267</v>
      </c>
      <c r="D23" s="1">
        <v>7.3154044523973203E-3</v>
      </c>
      <c r="E23" s="21">
        <v>2.04</v>
      </c>
      <c r="F23" s="54">
        <v>-3.5322563689245544E-2</v>
      </c>
    </row>
    <row r="24" spans="1:6" x14ac:dyDescent="0.25">
      <c r="A24" s="6" t="s">
        <v>26</v>
      </c>
      <c r="B24" s="2">
        <v>92629</v>
      </c>
      <c r="C24" s="3">
        <v>1272</v>
      </c>
      <c r="D24" s="1">
        <v>3.2654127481713687E-3</v>
      </c>
      <c r="E24" s="21">
        <v>2.0499999999999998</v>
      </c>
      <c r="F24" s="54">
        <v>8.9546608134988687E-2</v>
      </c>
    </row>
    <row r="25" spans="1:6" x14ac:dyDescent="0.25">
      <c r="A25" s="6" t="s">
        <v>27</v>
      </c>
      <c r="B25" s="2">
        <v>93745</v>
      </c>
      <c r="C25" s="3">
        <v>1269</v>
      </c>
      <c r="D25" s="1">
        <v>8.3843249576877246E-3</v>
      </c>
      <c r="E25" s="21">
        <v>2.08</v>
      </c>
      <c r="F25" s="54">
        <v>4.6203587818105969E-2</v>
      </c>
    </row>
    <row r="26" spans="1:6" x14ac:dyDescent="0.25">
      <c r="A26" s="6" t="s">
        <v>28</v>
      </c>
      <c r="B26" s="2">
        <v>97022</v>
      </c>
      <c r="C26" s="3">
        <v>1270</v>
      </c>
      <c r="D26" s="1">
        <v>2.9695044800785862E-3</v>
      </c>
      <c r="E26" s="21">
        <v>2.06</v>
      </c>
      <c r="F26" s="54">
        <v>2.8001162678035076E-2</v>
      </c>
    </row>
    <row r="27" spans="1:6" x14ac:dyDescent="0.25">
      <c r="A27" s="6" t="s">
        <v>29</v>
      </c>
      <c r="B27" s="2">
        <v>100236</v>
      </c>
      <c r="C27" s="3">
        <v>1276</v>
      </c>
      <c r="D27" s="1">
        <v>2.7547500128726459E-3</v>
      </c>
      <c r="E27" s="21">
        <v>2.0699999999999998</v>
      </c>
      <c r="F27" s="54">
        <v>5.9249837306986929E-2</v>
      </c>
    </row>
    <row r="28" spans="1:6" x14ac:dyDescent="0.25">
      <c r="A28" s="6" t="s">
        <v>30</v>
      </c>
      <c r="B28" s="2">
        <v>100263</v>
      </c>
      <c r="C28" s="3">
        <v>1278</v>
      </c>
      <c r="D28" s="1">
        <v>6.2389278286990851E-3</v>
      </c>
      <c r="E28" s="21">
        <v>2.08</v>
      </c>
      <c r="F28" s="54">
        <v>7.7221936809658359E-2</v>
      </c>
    </row>
    <row r="29" spans="1:6" x14ac:dyDescent="0.25">
      <c r="A29" s="6" t="s">
        <v>31</v>
      </c>
      <c r="B29" s="2">
        <v>110770</v>
      </c>
      <c r="C29" s="3">
        <v>1332</v>
      </c>
      <c r="D29" s="1">
        <v>5.5368442539292691E-3</v>
      </c>
      <c r="E29" s="21">
        <v>2.14</v>
      </c>
      <c r="F29" s="54">
        <v>0.14407811030591358</v>
      </c>
    </row>
    <row r="30" spans="1:6" x14ac:dyDescent="0.25">
      <c r="A30" s="6" t="s">
        <v>32</v>
      </c>
      <c r="B30" s="2">
        <v>106987</v>
      </c>
      <c r="C30" s="3">
        <v>1362</v>
      </c>
      <c r="D30" s="1">
        <v>6.1153543606790968E-3</v>
      </c>
      <c r="E30" s="21">
        <v>2.4</v>
      </c>
      <c r="F30" s="54">
        <v>7.8152204436955905E-2</v>
      </c>
    </row>
    <row r="31" spans="1:6" x14ac:dyDescent="0.25">
      <c r="A31" s="6" t="s">
        <v>33</v>
      </c>
      <c r="B31" s="2">
        <v>110209</v>
      </c>
      <c r="C31" s="3">
        <v>1366</v>
      </c>
      <c r="D31" s="1">
        <v>1.0693568726355634E-2</v>
      </c>
      <c r="E31" s="21">
        <v>2.63</v>
      </c>
      <c r="F31" s="54">
        <v>0.13315733270052207</v>
      </c>
    </row>
    <row r="32" spans="1:6" x14ac:dyDescent="0.25">
      <c r="A32" s="6" t="s">
        <v>34</v>
      </c>
      <c r="B32" s="2">
        <v>103099</v>
      </c>
      <c r="C32" s="3">
        <v>1381</v>
      </c>
      <c r="D32" s="1">
        <v>3.9926136647194728E-4</v>
      </c>
      <c r="E32" s="21">
        <v>2.94</v>
      </c>
      <c r="F32" s="54">
        <v>0.21123275344931014</v>
      </c>
    </row>
    <row r="33" spans="1:6" x14ac:dyDescent="0.25">
      <c r="A33" s="7" t="s">
        <v>35</v>
      </c>
      <c r="B33" s="2">
        <v>101460</v>
      </c>
      <c r="C33" s="5">
        <v>1406</v>
      </c>
      <c r="D33" s="1">
        <v>6.6101272137691052E-3</v>
      </c>
      <c r="E33" s="21">
        <v>3.36</v>
      </c>
      <c r="F33" s="54">
        <v>0.19721634780898048</v>
      </c>
    </row>
    <row r="34" spans="1:6" x14ac:dyDescent="0.25">
      <c r="A34" s="6" t="s">
        <v>36</v>
      </c>
      <c r="B34" s="2">
        <v>99272</v>
      </c>
      <c r="C34" s="3">
        <v>1385</v>
      </c>
      <c r="D34" s="1">
        <v>7.4588031222896567E-3</v>
      </c>
      <c r="E34" s="21">
        <v>3.61</v>
      </c>
      <c r="F34" s="54">
        <v>7.7285180572851803E-2</v>
      </c>
    </row>
    <row r="35" spans="1:6" x14ac:dyDescent="0.25">
      <c r="A35" s="6" t="s">
        <v>37</v>
      </c>
      <c r="B35" s="2">
        <v>108493.24949012365</v>
      </c>
      <c r="C35" s="3">
        <v>1435</v>
      </c>
      <c r="D35" s="1">
        <v>4.0584415584415025E-3</v>
      </c>
      <c r="E35" s="21">
        <v>3.86</v>
      </c>
      <c r="F35" s="54">
        <v>0.13329781566329249</v>
      </c>
    </row>
    <row r="36" spans="1:6" x14ac:dyDescent="0.25">
      <c r="A36" s="6" t="s">
        <v>38</v>
      </c>
      <c r="B36" s="2">
        <v>116097.23965164751</v>
      </c>
      <c r="C36" s="3">
        <v>1443</v>
      </c>
      <c r="D36" s="1">
        <v>6.6877342544279126E-3</v>
      </c>
      <c r="E36" s="21">
        <v>4.05</v>
      </c>
      <c r="F36" s="54">
        <v>0.15403366221706327</v>
      </c>
    </row>
    <row r="37" spans="1:6" x14ac:dyDescent="0.25">
      <c r="A37" s="6" t="s">
        <v>39</v>
      </c>
      <c r="B37" s="2">
        <v>101631.00000000001</v>
      </c>
      <c r="C37" s="5">
        <v>1474</v>
      </c>
      <c r="D37" s="1">
        <v>3.0418065897697961E-3</v>
      </c>
      <c r="E37" s="21">
        <v>3.95</v>
      </c>
      <c r="F37" s="54">
        <v>0.19854260089686099</v>
      </c>
    </row>
    <row r="38" spans="1:6" x14ac:dyDescent="0.25">
      <c r="A38" s="8" t="s">
        <v>40</v>
      </c>
      <c r="B38" s="2">
        <v>87715</v>
      </c>
      <c r="C38" s="3">
        <v>1497</v>
      </c>
      <c r="D38" s="1">
        <v>4.8278706421795992E-3</v>
      </c>
      <c r="E38" s="21">
        <v>4.05</v>
      </c>
      <c r="F38" s="54">
        <v>7.6762909494725154E-2</v>
      </c>
    </row>
    <row r="39" spans="1:6" x14ac:dyDescent="0.25">
      <c r="A39" s="9" t="s">
        <v>41</v>
      </c>
      <c r="B39" s="2">
        <v>77042</v>
      </c>
      <c r="C39" s="3">
        <v>1562</v>
      </c>
      <c r="D39" s="1">
        <v>-4.2735042735042297E-3</v>
      </c>
      <c r="E39" s="21">
        <v>4</v>
      </c>
      <c r="F39" s="54">
        <v>0.22235898921149808</v>
      </c>
    </row>
    <row r="40" spans="1:6" ht="15.75" thickBot="1" x14ac:dyDescent="0.3">
      <c r="A40" s="26" t="s">
        <v>42</v>
      </c>
      <c r="B40" s="27">
        <v>108044</v>
      </c>
      <c r="C40" s="24">
        <v>1594</v>
      </c>
      <c r="D40" s="28">
        <v>-2.4732668945952781E-3</v>
      </c>
      <c r="E40" s="22">
        <v>4.25</v>
      </c>
      <c r="F40" s="54">
        <v>0.23485309966730705</v>
      </c>
    </row>
    <row r="41" spans="1:6" x14ac:dyDescent="0.25">
      <c r="F41" s="54"/>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Equation.3" shapeId="41987" r:id="rId4">
          <objectPr defaultSize="0" autoPict="0" r:id="rId5">
            <anchor moveWithCells="1">
              <from>
                <xdr:col>7</xdr:col>
                <xdr:colOff>581025</xdr:colOff>
                <xdr:row>7</xdr:row>
                <xdr:rowOff>171450</xdr:rowOff>
              </from>
              <to>
                <xdr:col>11</xdr:col>
                <xdr:colOff>438150</xdr:colOff>
                <xdr:row>11</xdr:row>
                <xdr:rowOff>38100</xdr:rowOff>
              </to>
            </anchor>
          </objectPr>
        </oleObject>
      </mc:Choice>
      <mc:Fallback>
        <oleObject progId="Equation.3" shapeId="4198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67"/>
  <sheetViews>
    <sheetView zoomScale="82" zoomScaleNormal="82" workbookViewId="0">
      <selection activeCell="E22" sqref="E22"/>
    </sheetView>
  </sheetViews>
  <sheetFormatPr baseColWidth="10" defaultRowHeight="15" x14ac:dyDescent="0.25"/>
  <cols>
    <col min="1" max="4" width="11.42578125" style="45"/>
    <col min="5" max="5" width="12" style="45" bestFit="1" customWidth="1"/>
    <col min="6" max="7" width="11.42578125" style="45"/>
    <col min="8" max="8" width="12.42578125" style="45" customWidth="1"/>
    <col min="9" max="16384" width="11.42578125" style="45"/>
  </cols>
  <sheetData>
    <row r="2" spans="1:10" x14ac:dyDescent="0.25">
      <c r="A2" t="s">
        <v>45</v>
      </c>
      <c r="B2"/>
      <c r="C2"/>
      <c r="D2"/>
      <c r="E2"/>
      <c r="F2"/>
      <c r="G2"/>
      <c r="H2"/>
      <c r="I2"/>
      <c r="J2"/>
    </row>
    <row r="3" spans="1:10" ht="15.75" thickBot="1" x14ac:dyDescent="0.3">
      <c r="A3"/>
      <c r="B3"/>
      <c r="C3"/>
      <c r="D3"/>
      <c r="E3"/>
      <c r="F3"/>
      <c r="G3"/>
      <c r="H3"/>
      <c r="I3"/>
      <c r="J3"/>
    </row>
    <row r="4" spans="1:10" x14ac:dyDescent="0.25">
      <c r="A4" s="12" t="s">
        <v>46</v>
      </c>
      <c r="B4" s="12"/>
      <c r="C4"/>
      <c r="D4"/>
      <c r="E4"/>
      <c r="F4"/>
      <c r="G4"/>
      <c r="H4"/>
      <c r="I4"/>
      <c r="J4"/>
    </row>
    <row r="5" spans="1:10" x14ac:dyDescent="0.25">
      <c r="A5" t="s">
        <v>47</v>
      </c>
      <c r="B5">
        <v>0.83080588343205819</v>
      </c>
      <c r="C5"/>
      <c r="D5"/>
      <c r="E5"/>
      <c r="F5"/>
      <c r="G5"/>
      <c r="H5"/>
      <c r="I5"/>
      <c r="J5"/>
    </row>
    <row r="6" spans="1:10" x14ac:dyDescent="0.25">
      <c r="A6" t="s">
        <v>48</v>
      </c>
      <c r="B6" s="81">
        <v>0.69023841594532265</v>
      </c>
      <c r="C6"/>
      <c r="D6"/>
      <c r="E6"/>
      <c r="F6"/>
      <c r="G6"/>
      <c r="H6"/>
      <c r="I6"/>
      <c r="J6"/>
    </row>
    <row r="7" spans="1:10" x14ac:dyDescent="0.25">
      <c r="A7" t="s">
        <v>48</v>
      </c>
      <c r="B7">
        <v>0.65379587664477246</v>
      </c>
      <c r="C7"/>
      <c r="D7"/>
      <c r="E7"/>
      <c r="F7"/>
      <c r="G7"/>
      <c r="H7"/>
      <c r="I7"/>
      <c r="J7"/>
    </row>
    <row r="8" spans="1:10" x14ac:dyDescent="0.25">
      <c r="A8" t="s">
        <v>49</v>
      </c>
      <c r="B8">
        <v>7868.3767380428917</v>
      </c>
      <c r="C8"/>
      <c r="D8"/>
      <c r="E8"/>
      <c r="F8"/>
      <c r="G8"/>
      <c r="H8"/>
      <c r="I8"/>
      <c r="J8"/>
    </row>
    <row r="9" spans="1:10" ht="15.75" thickBot="1" x14ac:dyDescent="0.3">
      <c r="A9" s="10" t="s">
        <v>50</v>
      </c>
      <c r="B9" s="10">
        <v>39</v>
      </c>
      <c r="C9"/>
      <c r="D9"/>
      <c r="E9"/>
      <c r="F9"/>
      <c r="G9"/>
      <c r="H9"/>
      <c r="I9"/>
      <c r="J9"/>
    </row>
    <row r="10" spans="1:10" x14ac:dyDescent="0.25">
      <c r="A10"/>
      <c r="B10"/>
      <c r="C10"/>
      <c r="D10"/>
      <c r="E10"/>
      <c r="F10"/>
      <c r="G10"/>
      <c r="H10"/>
      <c r="I10"/>
      <c r="J10"/>
    </row>
    <row r="11" spans="1:10" ht="15.75" thickBot="1" x14ac:dyDescent="0.3">
      <c r="A11" t="s">
        <v>51</v>
      </c>
      <c r="B11"/>
      <c r="C11"/>
      <c r="D11"/>
      <c r="E11"/>
      <c r="F11"/>
      <c r="G11"/>
      <c r="H11"/>
      <c r="I11"/>
      <c r="J11"/>
    </row>
    <row r="12" spans="1:10" x14ac:dyDescent="0.25">
      <c r="A12" s="11"/>
      <c r="B12" s="11" t="s">
        <v>56</v>
      </c>
      <c r="C12" s="11" t="s">
        <v>57</v>
      </c>
      <c r="D12" s="11" t="s">
        <v>58</v>
      </c>
      <c r="E12" s="11" t="s">
        <v>59</v>
      </c>
      <c r="F12" s="11" t="s">
        <v>60</v>
      </c>
      <c r="G12"/>
      <c r="H12"/>
      <c r="I12"/>
      <c r="J12"/>
    </row>
    <row r="13" spans="1:10" x14ac:dyDescent="0.25">
      <c r="A13" t="s">
        <v>52</v>
      </c>
      <c r="B13">
        <v>4</v>
      </c>
      <c r="C13">
        <v>4690517696.422946</v>
      </c>
      <c r="D13">
        <v>1172629424.1057365</v>
      </c>
      <c r="E13">
        <v>18.940458848181862</v>
      </c>
      <c r="F13">
        <v>2.8342301679429231E-8</v>
      </c>
      <c r="G13"/>
      <c r="H13"/>
      <c r="I13"/>
      <c r="J13"/>
    </row>
    <row r="14" spans="1:10" x14ac:dyDescent="0.25">
      <c r="A14" t="s">
        <v>53</v>
      </c>
      <c r="B14">
        <v>34</v>
      </c>
      <c r="C14">
        <v>2104985984.7203331</v>
      </c>
      <c r="D14">
        <v>61911352.491774499</v>
      </c>
      <c r="E14"/>
      <c r="F14"/>
      <c r="G14"/>
      <c r="H14"/>
      <c r="I14"/>
      <c r="J14"/>
    </row>
    <row r="15" spans="1:10" ht="15.75" thickBot="1" x14ac:dyDescent="0.3">
      <c r="A15" s="10" t="s">
        <v>54</v>
      </c>
      <c r="B15" s="10">
        <v>38</v>
      </c>
      <c r="C15" s="10">
        <v>6795503681.1432791</v>
      </c>
      <c r="D15" s="10"/>
      <c r="E15" s="10"/>
      <c r="F15" s="10"/>
      <c r="G15"/>
      <c r="H15"/>
      <c r="I15"/>
      <c r="J15"/>
    </row>
    <row r="16" spans="1:10" ht="15.75" thickBot="1" x14ac:dyDescent="0.3">
      <c r="A16"/>
      <c r="B16"/>
      <c r="C16"/>
      <c r="D16"/>
      <c r="E16"/>
      <c r="F16"/>
      <c r="G16"/>
      <c r="H16"/>
      <c r="I16"/>
      <c r="J16"/>
    </row>
    <row r="17" spans="1:10" x14ac:dyDescent="0.25">
      <c r="A17" s="11"/>
      <c r="B17" s="11" t="s">
        <v>61</v>
      </c>
      <c r="C17" s="11" t="s">
        <v>49</v>
      </c>
      <c r="D17" s="11" t="s">
        <v>62</v>
      </c>
      <c r="E17" s="11" t="s">
        <v>63</v>
      </c>
      <c r="F17" s="11" t="s">
        <v>64</v>
      </c>
      <c r="G17" s="11" t="s">
        <v>65</v>
      </c>
      <c r="H17" s="11" t="s">
        <v>66</v>
      </c>
      <c r="I17" s="11" t="s">
        <v>67</v>
      </c>
      <c r="J17"/>
    </row>
    <row r="18" spans="1:10" x14ac:dyDescent="0.25">
      <c r="A18" t="s">
        <v>55</v>
      </c>
      <c r="B18">
        <v>21548.691828439994</v>
      </c>
      <c r="C18">
        <v>17578.894861247303</v>
      </c>
      <c r="D18">
        <v>1.2258274481147342</v>
      </c>
      <c r="E18">
        <v>0.22868682217551373</v>
      </c>
      <c r="F18">
        <v>-14175.920733203304</v>
      </c>
      <c r="G18">
        <v>57273.304390083293</v>
      </c>
      <c r="H18">
        <v>-14175.920733203304</v>
      </c>
      <c r="I18">
        <v>57273.304390083293</v>
      </c>
      <c r="J18"/>
    </row>
    <row r="19" spans="1:10" x14ac:dyDescent="0.25">
      <c r="A19" t="s">
        <v>1</v>
      </c>
      <c r="B19">
        <v>59.448858458808822</v>
      </c>
      <c r="C19">
        <v>12.383908070846354</v>
      </c>
      <c r="D19">
        <v>4.8004925520046999</v>
      </c>
      <c r="E19">
        <v>3.111493315432245E-5</v>
      </c>
      <c r="F19">
        <v>34.281729277935931</v>
      </c>
      <c r="G19">
        <v>84.61598763968172</v>
      </c>
      <c r="H19">
        <v>34.281729277935931</v>
      </c>
      <c r="I19">
        <v>84.61598763968172</v>
      </c>
      <c r="J19"/>
    </row>
    <row r="20" spans="1:10" x14ac:dyDescent="0.25">
      <c r="A20" t="s">
        <v>2</v>
      </c>
      <c r="B20">
        <v>814062.42805760517</v>
      </c>
      <c r="C20">
        <v>335072.4209119344</v>
      </c>
      <c r="D20">
        <v>2.4295118823627733</v>
      </c>
      <c r="E20">
        <v>2.0552853056932805E-2</v>
      </c>
      <c r="F20">
        <v>133113.34043553087</v>
      </c>
      <c r="G20">
        <v>1495011.5156796793</v>
      </c>
      <c r="H20">
        <v>133113.34043553087</v>
      </c>
      <c r="I20">
        <v>1495011.5156796793</v>
      </c>
      <c r="J20"/>
    </row>
    <row r="21" spans="1:10" x14ac:dyDescent="0.25">
      <c r="A21" t="s">
        <v>3</v>
      </c>
      <c r="B21">
        <v>-4006.2199206489304</v>
      </c>
      <c r="C21">
        <v>1515.6075760117283</v>
      </c>
      <c r="D21">
        <v>-2.6433095110220859</v>
      </c>
      <c r="E21">
        <v>1.2327248454973766E-2</v>
      </c>
      <c r="F21">
        <v>-7086.3050952791027</v>
      </c>
      <c r="G21">
        <v>-926.13474601875805</v>
      </c>
      <c r="H21">
        <v>-7086.3050952791027</v>
      </c>
      <c r="I21">
        <v>-926.13474601875805</v>
      </c>
      <c r="J21"/>
    </row>
    <row r="22" spans="1:10" ht="15.75" thickBot="1" x14ac:dyDescent="0.3">
      <c r="A22" s="10" t="s">
        <v>73</v>
      </c>
      <c r="B22" s="10">
        <v>29587.466808100482</v>
      </c>
      <c r="C22" s="10">
        <v>13796.933174242638</v>
      </c>
      <c r="D22" s="10">
        <v>2.1444959132901391</v>
      </c>
      <c r="E22" s="10">
        <v>3.9226535475074598E-2</v>
      </c>
      <c r="F22" s="10">
        <v>1548.7251193223929</v>
      </c>
      <c r="G22" s="10">
        <v>57626.208496878571</v>
      </c>
      <c r="H22" s="10">
        <v>1548.7251193223929</v>
      </c>
      <c r="I22" s="10">
        <v>57626.208496878571</v>
      </c>
      <c r="J22"/>
    </row>
    <row r="23" spans="1:10" x14ac:dyDescent="0.25">
      <c r="A23"/>
      <c r="B23"/>
      <c r="C23"/>
      <c r="D23"/>
      <c r="E23"/>
      <c r="F23"/>
      <c r="G23"/>
      <c r="H23"/>
      <c r="I23"/>
      <c r="J23"/>
    </row>
    <row r="24" spans="1:10" x14ac:dyDescent="0.25">
      <c r="A24"/>
      <c r="B24"/>
      <c r="C24"/>
      <c r="D24"/>
      <c r="E24"/>
      <c r="F24"/>
      <c r="G24"/>
      <c r="H24"/>
      <c r="I24"/>
      <c r="J24"/>
    </row>
    <row r="25" spans="1:10" x14ac:dyDescent="0.25">
      <c r="A25"/>
      <c r="B25"/>
      <c r="C25"/>
      <c r="D25"/>
      <c r="E25"/>
      <c r="F25"/>
      <c r="G25"/>
      <c r="H25"/>
      <c r="I25"/>
      <c r="J25"/>
    </row>
    <row r="26" spans="1:10" x14ac:dyDescent="0.25">
      <c r="A26" t="s">
        <v>68</v>
      </c>
      <c r="B26"/>
      <c r="C26"/>
      <c r="D26"/>
      <c r="E26"/>
      <c r="F26"/>
      <c r="G26"/>
      <c r="H26"/>
      <c r="I26"/>
      <c r="J26"/>
    </row>
    <row r="27" spans="1:10" ht="15.75" thickBot="1" x14ac:dyDescent="0.3">
      <c r="A27"/>
      <c r="B27"/>
      <c r="C27"/>
      <c r="D27"/>
      <c r="E27"/>
      <c r="F27"/>
      <c r="G27"/>
      <c r="H27"/>
      <c r="I27"/>
      <c r="J27"/>
    </row>
    <row r="28" spans="1:10" ht="45" x14ac:dyDescent="0.25">
      <c r="A28" s="11" t="s">
        <v>69</v>
      </c>
      <c r="B28" s="11" t="s">
        <v>80</v>
      </c>
      <c r="C28" s="11" t="s">
        <v>53</v>
      </c>
      <c r="D28"/>
      <c r="E28"/>
      <c r="F28" s="15" t="s">
        <v>71</v>
      </c>
      <c r="G28" s="14" t="s">
        <v>70</v>
      </c>
      <c r="H28" s="14" t="s">
        <v>80</v>
      </c>
      <c r="I28"/>
      <c r="J28"/>
    </row>
    <row r="29" spans="1:10" x14ac:dyDescent="0.25">
      <c r="A29">
        <v>1</v>
      </c>
      <c r="B29">
        <v>82227.684834801432</v>
      </c>
      <c r="C29">
        <v>884.31516519856814</v>
      </c>
      <c r="D29"/>
      <c r="E29" s="6" t="s">
        <v>4</v>
      </c>
      <c r="F29" s="2">
        <v>83112</v>
      </c>
      <c r="G29">
        <v>75838.888406156228</v>
      </c>
      <c r="H29">
        <v>82227.684834801432</v>
      </c>
      <c r="I29"/>
      <c r="J29"/>
    </row>
    <row r="30" spans="1:10" x14ac:dyDescent="0.25">
      <c r="A30">
        <v>2</v>
      </c>
      <c r="B30">
        <v>75634.091652326635</v>
      </c>
      <c r="C30">
        <v>2240.9083476733649</v>
      </c>
      <c r="D30"/>
      <c r="E30" s="6" t="s">
        <v>5</v>
      </c>
      <c r="F30" s="2">
        <v>77875</v>
      </c>
      <c r="G30">
        <v>80570.249554450958</v>
      </c>
      <c r="H30">
        <v>75634.091652326635</v>
      </c>
      <c r="I30"/>
      <c r="J30"/>
    </row>
    <row r="31" spans="1:10" x14ac:dyDescent="0.25">
      <c r="A31">
        <v>3</v>
      </c>
      <c r="B31">
        <v>75243.590946460565</v>
      </c>
      <c r="C31">
        <v>9260.4090535394353</v>
      </c>
      <c r="D31"/>
      <c r="E31" s="6" t="s">
        <v>6</v>
      </c>
      <c r="F31" s="2">
        <v>84504</v>
      </c>
      <c r="G31">
        <v>81063.916135151943</v>
      </c>
      <c r="H31">
        <v>75243.590946460565</v>
      </c>
      <c r="I31"/>
      <c r="J31"/>
    </row>
    <row r="32" spans="1:10" x14ac:dyDescent="0.25">
      <c r="A32">
        <v>4</v>
      </c>
      <c r="B32">
        <v>86511.305904271809</v>
      </c>
      <c r="C32">
        <v>-14940.305904271809</v>
      </c>
      <c r="D32"/>
      <c r="E32" s="6" t="s">
        <v>7</v>
      </c>
      <c r="F32" s="2">
        <v>71571</v>
      </c>
      <c r="G32">
        <v>82201.153805041715</v>
      </c>
      <c r="H32">
        <v>86511.305904271809</v>
      </c>
      <c r="I32"/>
      <c r="J32"/>
    </row>
    <row r="33" spans="1:10" x14ac:dyDescent="0.25">
      <c r="A33">
        <v>5</v>
      </c>
      <c r="B33">
        <v>80959.626339153503</v>
      </c>
      <c r="C33">
        <v>-2306.6263391535031</v>
      </c>
      <c r="D33"/>
      <c r="E33" s="6" t="s">
        <v>8</v>
      </c>
      <c r="F33" s="2">
        <v>78653</v>
      </c>
      <c r="G33">
        <v>80716.733292958685</v>
      </c>
      <c r="H33">
        <v>80959.626339153503</v>
      </c>
      <c r="I33"/>
      <c r="J33"/>
    </row>
    <row r="34" spans="1:10" x14ac:dyDescent="0.25">
      <c r="A34">
        <v>6</v>
      </c>
      <c r="B34">
        <v>79803.288729328866</v>
      </c>
      <c r="C34">
        <v>-5502.2887293288659</v>
      </c>
      <c r="D34"/>
      <c r="E34" s="6" t="s">
        <v>9</v>
      </c>
      <c r="F34" s="2">
        <v>74301</v>
      </c>
      <c r="G34">
        <v>75845.872212801114</v>
      </c>
      <c r="H34">
        <v>79803.288729328866</v>
      </c>
      <c r="I34"/>
      <c r="J34"/>
    </row>
    <row r="35" spans="1:10" x14ac:dyDescent="0.25">
      <c r="A35">
        <v>7</v>
      </c>
      <c r="B35">
        <v>74136.517961252131</v>
      </c>
      <c r="C35">
        <v>-98.517961252131499</v>
      </c>
      <c r="D35"/>
      <c r="E35" s="6" t="s">
        <v>10</v>
      </c>
      <c r="F35" s="2">
        <v>74038</v>
      </c>
      <c r="G35">
        <v>71111.943803469054</v>
      </c>
      <c r="H35">
        <v>74136.517961252131</v>
      </c>
      <c r="I35"/>
      <c r="J35"/>
    </row>
    <row r="36" spans="1:10" x14ac:dyDescent="0.25">
      <c r="A36">
        <v>8</v>
      </c>
      <c r="B36">
        <v>78524.573783537402</v>
      </c>
      <c r="C36">
        <v>4145.4262164625979</v>
      </c>
      <c r="D36"/>
      <c r="E36" s="6" t="s">
        <v>11</v>
      </c>
      <c r="F36" s="2">
        <v>82670</v>
      </c>
      <c r="G36">
        <v>78559.19909116863</v>
      </c>
      <c r="H36">
        <v>78524.573783537402</v>
      </c>
      <c r="I36"/>
      <c r="J36"/>
    </row>
    <row r="37" spans="1:10" x14ac:dyDescent="0.25">
      <c r="A37">
        <v>9</v>
      </c>
      <c r="B37">
        <v>72228.971909661792</v>
      </c>
      <c r="C37">
        <v>1447.0280903382081</v>
      </c>
      <c r="D37"/>
      <c r="E37" s="6" t="s">
        <v>12</v>
      </c>
      <c r="F37" s="2">
        <v>73676</v>
      </c>
      <c r="G37">
        <v>73897.264704006695</v>
      </c>
      <c r="H37">
        <v>72228.971909661792</v>
      </c>
      <c r="I37"/>
      <c r="J37"/>
    </row>
    <row r="38" spans="1:10" x14ac:dyDescent="0.25">
      <c r="A38">
        <v>10</v>
      </c>
      <c r="B38">
        <v>70438.755050517197</v>
      </c>
      <c r="C38">
        <v>6106.2449494828033</v>
      </c>
      <c r="D38"/>
      <c r="E38" s="6" t="s">
        <v>13</v>
      </c>
      <c r="F38" s="2">
        <v>76545</v>
      </c>
      <c r="G38">
        <v>70233.648168880769</v>
      </c>
      <c r="H38">
        <v>70438.755050517197</v>
      </c>
      <c r="I38"/>
      <c r="J38"/>
    </row>
    <row r="39" spans="1:10" x14ac:dyDescent="0.25">
      <c r="A39">
        <v>11</v>
      </c>
      <c r="B39">
        <v>75482.068412673165</v>
      </c>
      <c r="C39">
        <v>-1097.0684126731649</v>
      </c>
      <c r="D39"/>
      <c r="E39" s="6" t="s">
        <v>14</v>
      </c>
      <c r="F39" s="2">
        <v>74385</v>
      </c>
      <c r="G39">
        <v>74786.959671668432</v>
      </c>
      <c r="H39">
        <v>75482.068412673165</v>
      </c>
      <c r="I39"/>
      <c r="J39"/>
    </row>
    <row r="40" spans="1:10" x14ac:dyDescent="0.25">
      <c r="A40">
        <v>12</v>
      </c>
      <c r="B40">
        <v>70243.892229505669</v>
      </c>
      <c r="C40">
        <v>7920.1077704943309</v>
      </c>
      <c r="D40"/>
      <c r="E40" s="6" t="s">
        <v>15</v>
      </c>
      <c r="F40" s="2">
        <v>78164</v>
      </c>
      <c r="G40">
        <v>70236.680993313843</v>
      </c>
      <c r="H40">
        <v>70243.892229505669</v>
      </c>
      <c r="I40"/>
      <c r="J40"/>
    </row>
    <row r="41" spans="1:10" x14ac:dyDescent="0.25">
      <c r="A41">
        <v>13</v>
      </c>
      <c r="B41">
        <v>79480.544196170507</v>
      </c>
      <c r="C41">
        <v>-4831.5441961705073</v>
      </c>
      <c r="D41"/>
      <c r="E41" s="6" t="s">
        <v>16</v>
      </c>
      <c r="F41" s="2">
        <v>74649</v>
      </c>
      <c r="G41">
        <v>82580.042215466485</v>
      </c>
      <c r="H41">
        <v>79480.544196170507</v>
      </c>
      <c r="I41"/>
      <c r="J41"/>
    </row>
    <row r="42" spans="1:10" x14ac:dyDescent="0.25">
      <c r="A42">
        <v>14</v>
      </c>
      <c r="B42">
        <v>77978.122898465153</v>
      </c>
      <c r="C42">
        <v>-285.12289846515341</v>
      </c>
      <c r="D42"/>
      <c r="E42" s="6" t="s">
        <v>17</v>
      </c>
      <c r="F42" s="2">
        <v>77693</v>
      </c>
      <c r="G42">
        <v>80803.181647974983</v>
      </c>
      <c r="H42">
        <v>77978.122898465153</v>
      </c>
      <c r="I42"/>
      <c r="J42"/>
    </row>
    <row r="43" spans="1:10" x14ac:dyDescent="0.25">
      <c r="A43">
        <v>15</v>
      </c>
      <c r="B43">
        <v>81307.767144466517</v>
      </c>
      <c r="C43">
        <v>-7211.7671444665175</v>
      </c>
      <c r="D43"/>
      <c r="E43" s="6" t="s">
        <v>18</v>
      </c>
      <c r="F43" s="2">
        <v>74096</v>
      </c>
      <c r="G43">
        <v>80174.005786506852</v>
      </c>
      <c r="H43">
        <v>81307.767144466517</v>
      </c>
      <c r="I43"/>
      <c r="J43"/>
    </row>
    <row r="44" spans="1:10" x14ac:dyDescent="0.25">
      <c r="A44">
        <v>16</v>
      </c>
      <c r="B44">
        <v>76796.139013247623</v>
      </c>
      <c r="C44">
        <v>-545.13901324762264</v>
      </c>
      <c r="D44"/>
      <c r="E44" s="6" t="s">
        <v>19</v>
      </c>
      <c r="F44" s="2">
        <v>76251</v>
      </c>
      <c r="G44">
        <v>77662.476052187951</v>
      </c>
      <c r="H44">
        <v>76796.139013247623</v>
      </c>
      <c r="I44"/>
      <c r="J44"/>
    </row>
    <row r="45" spans="1:10" x14ac:dyDescent="0.25">
      <c r="A45">
        <v>17</v>
      </c>
      <c r="B45">
        <v>76591.645749045099</v>
      </c>
      <c r="C45">
        <v>130.35425095490064</v>
      </c>
      <c r="D45"/>
      <c r="E45" s="6" t="s">
        <v>20</v>
      </c>
      <c r="F45" s="2">
        <v>76722</v>
      </c>
      <c r="G45">
        <v>82428.216546772703</v>
      </c>
      <c r="H45">
        <v>76591.645749045099</v>
      </c>
      <c r="I45"/>
      <c r="J45"/>
    </row>
    <row r="46" spans="1:10" x14ac:dyDescent="0.25">
      <c r="A46">
        <v>18</v>
      </c>
      <c r="B46">
        <v>80148.438178815995</v>
      </c>
      <c r="C46">
        <v>-2261.4381788159953</v>
      </c>
      <c r="D46"/>
      <c r="E46" s="6" t="s">
        <v>21</v>
      </c>
      <c r="F46" s="2">
        <v>77887</v>
      </c>
      <c r="G46">
        <v>81541.382597607662</v>
      </c>
      <c r="H46">
        <v>80148.438178815995</v>
      </c>
      <c r="I46"/>
      <c r="J46"/>
    </row>
    <row r="47" spans="1:10" x14ac:dyDescent="0.25">
      <c r="A47">
        <v>19</v>
      </c>
      <c r="B47">
        <v>85710.197804260766</v>
      </c>
      <c r="C47">
        <v>-8175.1978042607661</v>
      </c>
      <c r="D47"/>
      <c r="E47" s="6" t="s">
        <v>22</v>
      </c>
      <c r="F47" s="2">
        <v>77535</v>
      </c>
      <c r="G47">
        <v>89918.742097930037</v>
      </c>
      <c r="H47">
        <v>85710.197804260766</v>
      </c>
      <c r="I47"/>
      <c r="J47"/>
    </row>
    <row r="48" spans="1:10" x14ac:dyDescent="0.25">
      <c r="A48">
        <v>20</v>
      </c>
      <c r="B48">
        <v>90449.295461651243</v>
      </c>
      <c r="C48">
        <v>-8695.2954616512434</v>
      </c>
      <c r="D48"/>
      <c r="E48" s="6" t="s">
        <v>23</v>
      </c>
      <c r="F48" s="2">
        <v>81754</v>
      </c>
      <c r="G48">
        <v>89897.82660931295</v>
      </c>
      <c r="H48">
        <v>90449.295461651243</v>
      </c>
      <c r="I48"/>
      <c r="J48"/>
    </row>
    <row r="49" spans="1:10" x14ac:dyDescent="0.25">
      <c r="A49">
        <v>21</v>
      </c>
      <c r="B49">
        <v>88207.593066801797</v>
      </c>
      <c r="C49">
        <v>-2718.5930668017972</v>
      </c>
      <c r="D49"/>
      <c r="E49" s="6" t="s">
        <v>24</v>
      </c>
      <c r="F49" s="2">
        <v>85489</v>
      </c>
      <c r="G49">
        <v>89502.22808195214</v>
      </c>
      <c r="H49">
        <v>88207.593066801797</v>
      </c>
      <c r="I49"/>
      <c r="J49"/>
    </row>
    <row r="50" spans="1:10" x14ac:dyDescent="0.25">
      <c r="A50">
        <v>22</v>
      </c>
      <c r="B50">
        <v>93607.797587636363</v>
      </c>
      <c r="C50">
        <v>-2583.7975876363635</v>
      </c>
      <c r="D50"/>
      <c r="E50" s="6" t="s">
        <v>25</v>
      </c>
      <c r="F50" s="2">
        <v>91024</v>
      </c>
      <c r="G50">
        <v>94663.929191103307</v>
      </c>
      <c r="H50">
        <v>93607.797587636363</v>
      </c>
      <c r="I50"/>
      <c r="J50"/>
    </row>
    <row r="51" spans="1:10" x14ac:dyDescent="0.25">
      <c r="A51">
        <v>23</v>
      </c>
      <c r="B51">
        <v>94262.596077073104</v>
      </c>
      <c r="C51">
        <v>-1633.5960770731035</v>
      </c>
      <c r="D51"/>
      <c r="E51" s="6" t="s">
        <v>26</v>
      </c>
      <c r="F51" s="2">
        <v>92629</v>
      </c>
      <c r="G51">
        <v>91600.425730111732</v>
      </c>
      <c r="H51">
        <v>94262.596077073104</v>
      </c>
      <c r="I51"/>
      <c r="J51"/>
    </row>
    <row r="52" spans="1:10" x14ac:dyDescent="0.25">
      <c r="A52">
        <v>24</v>
      </c>
      <c r="B52">
        <v>96848.766831381217</v>
      </c>
      <c r="C52">
        <v>-3103.7668313812173</v>
      </c>
      <c r="D52"/>
      <c r="E52" s="6" t="s">
        <v>27</v>
      </c>
      <c r="F52" s="2">
        <v>93745</v>
      </c>
      <c r="G52">
        <v>95599.641932128565</v>
      </c>
      <c r="H52">
        <v>96848.766831381217</v>
      </c>
      <c r="I52"/>
      <c r="J52"/>
    </row>
    <row r="53" spans="1:10" x14ac:dyDescent="0.25">
      <c r="A53">
        <v>25</v>
      </c>
      <c r="B53">
        <v>92041.774533095697</v>
      </c>
      <c r="C53">
        <v>4980.2254669043032</v>
      </c>
      <c r="D53"/>
      <c r="E53" s="6" t="s">
        <v>28</v>
      </c>
      <c r="F53" s="2">
        <v>97022</v>
      </c>
      <c r="G53">
        <v>91167.450760273336</v>
      </c>
      <c r="H53">
        <v>92041.774533095697</v>
      </c>
      <c r="I53"/>
      <c r="J53"/>
    </row>
    <row r="54" spans="1:10" x14ac:dyDescent="0.25">
      <c r="A54">
        <v>26</v>
      </c>
      <c r="B54">
        <v>93108.151065013444</v>
      </c>
      <c r="C54">
        <v>7127.8489349865558</v>
      </c>
      <c r="D54"/>
      <c r="E54" s="6" t="s">
        <v>29</v>
      </c>
      <c r="F54" s="2">
        <v>100236</v>
      </c>
      <c r="G54">
        <v>91416.586734224329</v>
      </c>
      <c r="H54">
        <v>93108.151065013444</v>
      </c>
      <c r="I54"/>
      <c r="J54"/>
    </row>
    <row r="55" spans="1:10" x14ac:dyDescent="0.25">
      <c r="A55">
        <v>27</v>
      </c>
      <c r="B55">
        <v>96555.073732767807</v>
      </c>
      <c r="C55">
        <v>3707.9262672321929</v>
      </c>
      <c r="D55"/>
      <c r="E55" s="6" t="s">
        <v>30</v>
      </c>
      <c r="F55" s="2">
        <v>100263</v>
      </c>
      <c r="G55">
        <v>94479.832492035319</v>
      </c>
      <c r="H55">
        <v>96555.073732767807</v>
      </c>
      <c r="I55"/>
      <c r="J55"/>
    </row>
    <row r="56" spans="1:10" x14ac:dyDescent="0.25">
      <c r="A56">
        <v>28</v>
      </c>
      <c r="B56">
        <v>100931.50384896515</v>
      </c>
      <c r="C56">
        <v>9838.4961510348512</v>
      </c>
      <c r="D56"/>
      <c r="E56" s="6" t="s">
        <v>31</v>
      </c>
      <c r="F56" s="2">
        <v>110770</v>
      </c>
      <c r="G56">
        <v>97850.139087933509</v>
      </c>
      <c r="H56">
        <v>100931.50384896515</v>
      </c>
      <c r="I56"/>
      <c r="J56"/>
    </row>
    <row r="57" spans="1:10" x14ac:dyDescent="0.25">
      <c r="A57">
        <v>29</v>
      </c>
      <c r="B57">
        <v>100193.71521382559</v>
      </c>
      <c r="C57">
        <v>6793.2847861744085</v>
      </c>
      <c r="D57"/>
      <c r="E57" s="6" t="s">
        <v>32</v>
      </c>
      <c r="F57" s="2">
        <v>106987</v>
      </c>
      <c r="G57">
        <v>99862.088241706224</v>
      </c>
      <c r="H57">
        <v>100193.71521382559</v>
      </c>
      <c r="I57"/>
      <c r="J57"/>
    </row>
    <row r="58" spans="1:10" x14ac:dyDescent="0.25">
      <c r="A58">
        <v>30</v>
      </c>
      <c r="B58">
        <v>104864.49477537601</v>
      </c>
      <c r="C58">
        <v>5344.5052246239939</v>
      </c>
      <c r="D58"/>
      <c r="E58" s="6" t="s">
        <v>33</v>
      </c>
      <c r="F58" s="2">
        <v>110209</v>
      </c>
      <c r="G58">
        <v>103344.10335010236</v>
      </c>
      <c r="H58">
        <v>104864.49477537601</v>
      </c>
      <c r="I58"/>
      <c r="J58"/>
    </row>
    <row r="59" spans="1:10" x14ac:dyDescent="0.25">
      <c r="A59">
        <v>31</v>
      </c>
      <c r="B59">
        <v>98444.144552232014</v>
      </c>
      <c r="C59">
        <v>4654.8554477679863</v>
      </c>
      <c r="D59"/>
      <c r="E59" s="6" t="s">
        <v>34</v>
      </c>
      <c r="F59" s="2">
        <v>103099</v>
      </c>
      <c r="G59">
        <v>94882.191501701032</v>
      </c>
      <c r="H59">
        <v>98444.144552232014</v>
      </c>
      <c r="I59"/>
      <c r="J59"/>
    </row>
    <row r="60" spans="1:10" x14ac:dyDescent="0.25">
      <c r="A60">
        <v>32</v>
      </c>
      <c r="B60">
        <v>102889.07624236832</v>
      </c>
      <c r="C60">
        <v>-1429.0762423683191</v>
      </c>
      <c r="D60"/>
      <c r="E60" s="7" t="s">
        <v>35</v>
      </c>
      <c r="F60" s="2">
        <v>101460</v>
      </c>
      <c r="G60">
        <v>100784.5060972153</v>
      </c>
      <c r="H60">
        <v>102889.07624236832</v>
      </c>
      <c r="I60"/>
      <c r="J60"/>
    </row>
    <row r="61" spans="1:10" x14ac:dyDescent="0.25">
      <c r="A61">
        <v>33</v>
      </c>
      <c r="B61">
        <v>97781.510975439625</v>
      </c>
      <c r="C61">
        <v>1490.4890245603747</v>
      </c>
      <c r="D61"/>
      <c r="E61" s="57" t="s">
        <v>36</v>
      </c>
      <c r="F61" s="2">
        <v>99272</v>
      </c>
      <c r="G61">
        <v>99142.355834316681</v>
      </c>
      <c r="H61">
        <v>97781.510975439625</v>
      </c>
      <c r="I61"/>
      <c r="J61"/>
    </row>
    <row r="62" spans="1:10" x14ac:dyDescent="0.25">
      <c r="A62">
        <v>34</v>
      </c>
      <c r="B62">
        <v>98641.564308850517</v>
      </c>
      <c r="C62">
        <v>9851.6851812731329</v>
      </c>
      <c r="D62"/>
      <c r="E62" s="57" t="s">
        <v>37</v>
      </c>
      <c r="F62" s="2">
        <v>108493.24949012365</v>
      </c>
      <c r="G62">
        <v>99361.17296428261</v>
      </c>
      <c r="H62">
        <v>98641.564308850517</v>
      </c>
      <c r="I62"/>
      <c r="J62"/>
    </row>
    <row r="63" spans="1:10" x14ac:dyDescent="0.25">
      <c r="A63">
        <v>35</v>
      </c>
      <c r="B63">
        <v>101109.90295941409</v>
      </c>
      <c r="C63">
        <v>14987.336692233424</v>
      </c>
      <c r="D63"/>
      <c r="E63" s="58" t="s">
        <v>38</v>
      </c>
      <c r="F63" s="59">
        <v>116097.23965164751</v>
      </c>
      <c r="G63">
        <v>101625.21389492207</v>
      </c>
      <c r="H63">
        <v>101109.90295941409</v>
      </c>
      <c r="I63"/>
      <c r="J63"/>
    </row>
    <row r="64" spans="1:10" x14ac:dyDescent="0.25">
      <c r="A64">
        <v>36</v>
      </c>
      <c r="B64">
        <v>101702.33358234036</v>
      </c>
      <c r="C64">
        <v>-71.333582340346766</v>
      </c>
      <c r="D64"/>
      <c r="E64" s="57" t="s">
        <v>39</v>
      </c>
      <c r="F64" s="2">
        <v>101631.00000000001</v>
      </c>
      <c r="G64">
        <v>101225.81950753961</v>
      </c>
      <c r="H64">
        <v>101702.33358234036</v>
      </c>
      <c r="I64"/>
      <c r="J64"/>
    </row>
    <row r="65" spans="1:10" x14ac:dyDescent="0.25">
      <c r="A65">
        <v>37</v>
      </c>
      <c r="B65">
        <v>100519.85039673779</v>
      </c>
      <c r="C65">
        <v>-12804.850396737791</v>
      </c>
      <c r="D65"/>
      <c r="E65" s="8" t="s">
        <v>40</v>
      </c>
      <c r="F65" s="2">
        <v>87715</v>
      </c>
      <c r="G65">
        <v>104198.0359566944</v>
      </c>
      <c r="H65">
        <v>100519.85039673779</v>
      </c>
      <c r="I65"/>
      <c r="J65"/>
    </row>
    <row r="66" spans="1:10" x14ac:dyDescent="0.25">
      <c r="A66">
        <v>38</v>
      </c>
      <c r="B66">
        <v>101483.06900607822</v>
      </c>
      <c r="C66">
        <v>-24441.069006078222</v>
      </c>
      <c r="D66"/>
      <c r="E66" s="60" t="s">
        <v>41</v>
      </c>
      <c r="F66" s="59">
        <v>77042</v>
      </c>
      <c r="G66">
        <v>101654.15588817939</v>
      </c>
      <c r="H66">
        <v>101483.06900607822</v>
      </c>
      <c r="I66"/>
      <c r="J66"/>
    </row>
    <row r="67" spans="1:10" ht="15.75" thickBot="1" x14ac:dyDescent="0.3">
      <c r="A67" s="10">
        <v>39</v>
      </c>
      <c r="B67" s="10">
        <v>104219.05218676054</v>
      </c>
      <c r="C67" s="10">
        <v>3824.9478132394579</v>
      </c>
      <c r="D67"/>
      <c r="E67" s="9" t="s">
        <v>42</v>
      </c>
      <c r="F67" s="2">
        <v>108044</v>
      </c>
      <c r="G67" s="10">
        <v>104880.22850252168</v>
      </c>
      <c r="H67" s="10">
        <v>104219.05218676054</v>
      </c>
      <c r="I67"/>
      <c r="J67"/>
    </row>
  </sheetData>
  <conditionalFormatting sqref="E18:E22">
    <cfRule type="cellIs" dxfId="4" priority="1" operator="greaterThan">
      <formula>0.05</formula>
    </cfRule>
  </conditionalFormatting>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P40"/>
  <sheetViews>
    <sheetView workbookViewId="0">
      <selection activeCell="K2" sqref="K2"/>
    </sheetView>
  </sheetViews>
  <sheetFormatPr baseColWidth="10" defaultRowHeight="15" x14ac:dyDescent="0.25"/>
  <sheetData>
    <row r="1" spans="1:16" ht="15.75" thickBot="1" x14ac:dyDescent="0.3">
      <c r="A1" s="25"/>
      <c r="B1" s="64" t="s">
        <v>0</v>
      </c>
      <c r="C1" s="65" t="s">
        <v>1</v>
      </c>
      <c r="D1" s="66" t="s">
        <v>2</v>
      </c>
      <c r="E1" s="48" t="s">
        <v>3</v>
      </c>
      <c r="F1" s="67" t="s">
        <v>73</v>
      </c>
      <c r="G1" s="68" t="s">
        <v>76</v>
      </c>
      <c r="H1" s="68" t="s">
        <v>77</v>
      </c>
    </row>
    <row r="2" spans="1:16" x14ac:dyDescent="0.25">
      <c r="A2" s="6" t="s">
        <v>4</v>
      </c>
      <c r="B2" s="2">
        <v>83112</v>
      </c>
      <c r="C2" s="23">
        <v>1071</v>
      </c>
      <c r="D2" s="1">
        <v>6.4011799410029968E-3</v>
      </c>
      <c r="E2" s="21">
        <v>3.05</v>
      </c>
      <c r="F2" s="29">
        <v>0.13577628310680695</v>
      </c>
      <c r="G2" s="71">
        <v>0</v>
      </c>
      <c r="H2" s="71">
        <v>0</v>
      </c>
      <c r="I2" s="4"/>
      <c r="J2" s="4"/>
      <c r="K2" s="4"/>
      <c r="L2" s="4"/>
      <c r="M2" s="4"/>
      <c r="N2" s="4"/>
      <c r="O2" s="4"/>
      <c r="P2" s="4"/>
    </row>
    <row r="3" spans="1:16" x14ac:dyDescent="0.25">
      <c r="A3" s="6" t="s">
        <v>5</v>
      </c>
      <c r="B3" s="2">
        <v>77875</v>
      </c>
      <c r="C3" s="3">
        <v>1074</v>
      </c>
      <c r="D3" s="1">
        <v>1.0141571650496759E-2</v>
      </c>
      <c r="E3" s="21">
        <v>2.6</v>
      </c>
      <c r="F3" s="29">
        <v>-0.25694578243612964</v>
      </c>
      <c r="G3" s="71">
        <v>0</v>
      </c>
      <c r="H3" s="71">
        <v>0</v>
      </c>
      <c r="I3" s="4"/>
      <c r="J3" s="4"/>
      <c r="K3" s="4"/>
      <c r="L3" s="4"/>
      <c r="M3" s="4"/>
      <c r="N3" s="4"/>
      <c r="O3" s="4"/>
      <c r="P3" s="4"/>
    </row>
    <row r="4" spans="1:16" x14ac:dyDescent="0.25">
      <c r="A4" s="6" t="s">
        <v>6</v>
      </c>
      <c r="B4" s="2">
        <v>84504</v>
      </c>
      <c r="C4" s="3">
        <v>1080</v>
      </c>
      <c r="D4" s="1">
        <v>9.7205698865450562E-3</v>
      </c>
      <c r="E4" s="21">
        <v>2.4700000000000002</v>
      </c>
      <c r="F4" s="29">
        <v>-0.28821850794944964</v>
      </c>
      <c r="G4" s="71">
        <v>0</v>
      </c>
      <c r="H4" s="71">
        <v>0</v>
      </c>
      <c r="I4" s="4"/>
      <c r="J4" s="4"/>
      <c r="K4" s="4"/>
      <c r="L4" s="4"/>
      <c r="M4" s="4"/>
      <c r="N4" s="4"/>
      <c r="O4" s="4"/>
      <c r="P4" s="4"/>
    </row>
    <row r="5" spans="1:16" x14ac:dyDescent="0.25">
      <c r="A5" s="6" t="s">
        <v>7</v>
      </c>
      <c r="B5" s="2">
        <v>71571</v>
      </c>
      <c r="C5" s="3">
        <v>1065</v>
      </c>
      <c r="D5" s="1">
        <v>1.3707684349675215E-2</v>
      </c>
      <c r="E5" s="21">
        <v>2.83</v>
      </c>
      <c r="F5" s="29">
        <v>6.1792089189349461E-2</v>
      </c>
      <c r="G5" s="71">
        <v>0</v>
      </c>
      <c r="H5" s="71">
        <v>0</v>
      </c>
      <c r="I5" s="4"/>
      <c r="J5" s="4"/>
      <c r="K5" s="4"/>
      <c r="L5" s="4"/>
      <c r="M5" s="4"/>
      <c r="N5" s="4"/>
      <c r="O5" s="4"/>
      <c r="P5" s="4"/>
    </row>
    <row r="6" spans="1:16" x14ac:dyDescent="0.25">
      <c r="A6" s="6" t="s">
        <v>8</v>
      </c>
      <c r="B6" s="2">
        <v>78653</v>
      </c>
      <c r="C6" s="3">
        <v>1083</v>
      </c>
      <c r="D6" s="1">
        <v>1.1906449326718607E-2</v>
      </c>
      <c r="E6" s="21">
        <v>3.28</v>
      </c>
      <c r="F6" s="29">
        <v>-5.1520832073532079E-2</v>
      </c>
      <c r="G6" s="71">
        <v>0</v>
      </c>
      <c r="H6" s="71">
        <v>0</v>
      </c>
      <c r="I6" s="4"/>
      <c r="J6" s="4"/>
      <c r="K6" s="4"/>
      <c r="L6" s="4"/>
      <c r="M6" s="4"/>
      <c r="N6" s="4"/>
      <c r="O6" s="4"/>
      <c r="P6" s="4"/>
    </row>
    <row r="7" spans="1:16" x14ac:dyDescent="0.25">
      <c r="A7" s="6" t="s">
        <v>9</v>
      </c>
      <c r="B7" s="2">
        <v>74301</v>
      </c>
      <c r="C7" s="3">
        <v>1089</v>
      </c>
      <c r="D7" s="1">
        <v>8.0683569127328637E-3</v>
      </c>
      <c r="E7" s="21">
        <v>3.98</v>
      </c>
      <c r="F7" s="29">
        <v>9.7723780253553591E-2</v>
      </c>
      <c r="G7" s="71">
        <v>0</v>
      </c>
      <c r="H7" s="71">
        <v>0</v>
      </c>
      <c r="I7" s="4"/>
      <c r="J7" s="4"/>
      <c r="K7" s="4"/>
      <c r="L7" s="4"/>
      <c r="M7" s="4"/>
      <c r="N7" s="4"/>
      <c r="O7" s="4"/>
      <c r="P7" s="4"/>
    </row>
    <row r="8" spans="1:16" x14ac:dyDescent="0.25">
      <c r="A8" s="6" t="s">
        <v>10</v>
      </c>
      <c r="B8" s="2">
        <v>74038</v>
      </c>
      <c r="C8" s="3">
        <v>1093</v>
      </c>
      <c r="D8" s="1">
        <v>3.7239807686964173E-3</v>
      </c>
      <c r="E8" s="21">
        <v>4.4400000000000004</v>
      </c>
      <c r="F8" s="29">
        <v>7.9976007197840648E-2</v>
      </c>
      <c r="G8" s="71">
        <v>0</v>
      </c>
      <c r="H8" s="71">
        <v>0</v>
      </c>
      <c r="I8" s="4"/>
      <c r="J8" s="4"/>
      <c r="K8" s="4"/>
      <c r="L8" s="4"/>
      <c r="M8" s="4"/>
      <c r="N8" s="4"/>
      <c r="O8" s="4"/>
      <c r="P8" s="4"/>
    </row>
    <row r="9" spans="1:16" x14ac:dyDescent="0.25">
      <c r="A9" s="6" t="s">
        <v>11</v>
      </c>
      <c r="B9" s="2">
        <v>82670</v>
      </c>
      <c r="C9" s="3">
        <v>1127</v>
      </c>
      <c r="D9" s="1">
        <v>1.0770551263947686E-2</v>
      </c>
      <c r="E9" s="21">
        <v>4.8099999999999996</v>
      </c>
      <c r="F9" s="29">
        <v>1.6190476190476189E-2</v>
      </c>
      <c r="G9" s="71">
        <v>0</v>
      </c>
      <c r="H9" s="71">
        <v>0</v>
      </c>
      <c r="I9" s="4"/>
      <c r="J9" s="4"/>
      <c r="K9" s="4"/>
      <c r="L9" s="4"/>
      <c r="M9" s="4"/>
      <c r="N9" s="4"/>
      <c r="O9" s="4"/>
      <c r="P9" s="4"/>
    </row>
    <row r="10" spans="1:16" x14ac:dyDescent="0.25">
      <c r="A10" s="6" t="s">
        <v>12</v>
      </c>
      <c r="B10" s="2">
        <v>73676</v>
      </c>
      <c r="C10" s="3">
        <v>1125</v>
      </c>
      <c r="D10" s="1">
        <v>5.5333369857009304E-3</v>
      </c>
      <c r="E10" s="21">
        <v>4.84</v>
      </c>
      <c r="F10" s="29">
        <v>-4.4412825854972304E-2</v>
      </c>
      <c r="G10" s="71">
        <v>0</v>
      </c>
      <c r="H10" s="71">
        <v>0</v>
      </c>
      <c r="I10" s="4"/>
      <c r="J10" s="4"/>
      <c r="K10" s="4"/>
      <c r="L10" s="4"/>
      <c r="M10" s="4"/>
      <c r="N10" s="4"/>
      <c r="O10" s="4"/>
      <c r="P10" s="4"/>
    </row>
    <row r="11" spans="1:16" x14ac:dyDescent="0.25">
      <c r="A11" s="6" t="s">
        <v>13</v>
      </c>
      <c r="B11" s="2">
        <v>76545</v>
      </c>
      <c r="C11" s="3">
        <v>1139</v>
      </c>
      <c r="D11" s="1">
        <v>-4.3587228941911348E-4</v>
      </c>
      <c r="E11" s="21">
        <v>4.74</v>
      </c>
      <c r="F11" s="29">
        <v>1.7646766416463688E-2</v>
      </c>
      <c r="G11" s="71">
        <v>0</v>
      </c>
      <c r="H11" s="71">
        <v>0</v>
      </c>
      <c r="I11" s="4"/>
      <c r="J11" s="4"/>
      <c r="K11" s="4"/>
      <c r="L11" s="4"/>
      <c r="M11" s="4"/>
      <c r="N11" s="4"/>
      <c r="O11" s="4"/>
      <c r="P11" s="4"/>
    </row>
    <row r="12" spans="1:16" x14ac:dyDescent="0.25">
      <c r="A12" s="6" t="s">
        <v>14</v>
      </c>
      <c r="B12" s="2">
        <v>74385</v>
      </c>
      <c r="C12" s="3">
        <v>1145</v>
      </c>
      <c r="D12" s="1">
        <v>2.9979287038045511E-3</v>
      </c>
      <c r="E12" s="21">
        <v>4.34</v>
      </c>
      <c r="F12" s="29">
        <v>2.7407786885245901E-2</v>
      </c>
      <c r="G12" s="71">
        <v>0</v>
      </c>
      <c r="H12" s="71">
        <v>0</v>
      </c>
      <c r="I12" s="4"/>
      <c r="J12" s="4"/>
      <c r="K12" s="4"/>
      <c r="L12" s="4"/>
      <c r="M12" s="4"/>
      <c r="N12" s="4"/>
      <c r="O12" s="4"/>
      <c r="P12" s="4"/>
    </row>
    <row r="13" spans="1:16" x14ac:dyDescent="0.25">
      <c r="A13" s="6" t="s">
        <v>15</v>
      </c>
      <c r="B13" s="2">
        <v>78164</v>
      </c>
      <c r="C13" s="3">
        <v>1140</v>
      </c>
      <c r="D13" s="1">
        <v>-4.456279550024418E-3</v>
      </c>
      <c r="E13" s="21">
        <v>3.63</v>
      </c>
      <c r="F13" s="29">
        <v>-3.06288532675709E-2</v>
      </c>
      <c r="G13" s="71">
        <v>0</v>
      </c>
      <c r="H13" s="71">
        <v>0</v>
      </c>
      <c r="I13" s="4"/>
      <c r="J13" s="4"/>
      <c r="K13" s="4"/>
      <c r="L13" s="4"/>
      <c r="M13" s="4"/>
      <c r="N13" s="4"/>
      <c r="O13" s="4"/>
      <c r="P13" s="4"/>
    </row>
    <row r="14" spans="1:16" x14ac:dyDescent="0.25">
      <c r="A14" s="6" t="s">
        <v>16</v>
      </c>
      <c r="B14" s="2">
        <v>74649</v>
      </c>
      <c r="C14" s="3">
        <v>1159</v>
      </c>
      <c r="D14" s="1">
        <v>7.2056334952780897E-3</v>
      </c>
      <c r="E14" s="21">
        <v>3.28</v>
      </c>
      <c r="F14" s="29">
        <v>-0.12487749522876154</v>
      </c>
      <c r="G14" s="71">
        <v>0</v>
      </c>
      <c r="H14" s="71">
        <v>0</v>
      </c>
      <c r="I14" s="4"/>
      <c r="J14" s="4"/>
      <c r="K14" s="4"/>
      <c r="L14" s="4"/>
      <c r="M14" s="4"/>
      <c r="N14" s="4"/>
      <c r="O14" s="4"/>
      <c r="P14" s="4"/>
    </row>
    <row r="15" spans="1:16" x14ac:dyDescent="0.25">
      <c r="A15" s="6" t="s">
        <v>17</v>
      </c>
      <c r="B15" s="2">
        <v>77693</v>
      </c>
      <c r="C15" s="3">
        <v>1163</v>
      </c>
      <c r="D15" s="1">
        <v>4.8777844019294659E-3</v>
      </c>
      <c r="E15" s="21">
        <v>3.32</v>
      </c>
      <c r="F15" s="29">
        <v>-0.11422952213894648</v>
      </c>
      <c r="G15" s="71">
        <v>0</v>
      </c>
      <c r="H15" s="71">
        <v>0</v>
      </c>
      <c r="I15" s="4"/>
      <c r="J15" s="4"/>
      <c r="K15" s="4"/>
      <c r="L15" s="4"/>
      <c r="M15" s="4"/>
      <c r="N15" s="4"/>
      <c r="O15" s="4"/>
      <c r="P15" s="4"/>
    </row>
    <row r="16" spans="1:16" x14ac:dyDescent="0.25">
      <c r="A16" s="6" t="s">
        <v>18</v>
      </c>
      <c r="B16" s="2">
        <v>74096</v>
      </c>
      <c r="C16" s="3">
        <v>1170</v>
      </c>
      <c r="D16" s="1">
        <v>3.4248422415187473E-3</v>
      </c>
      <c r="E16" s="21">
        <v>3.3</v>
      </c>
      <c r="F16" s="29">
        <v>2.1509150162948108E-2</v>
      </c>
      <c r="G16" s="71">
        <v>0</v>
      </c>
      <c r="H16" s="71">
        <v>0</v>
      </c>
      <c r="I16" s="4"/>
      <c r="J16" s="4"/>
      <c r="K16" s="4"/>
      <c r="L16" s="4"/>
      <c r="M16" s="4"/>
      <c r="N16" s="4"/>
      <c r="O16" s="4"/>
      <c r="P16" s="4"/>
    </row>
    <row r="17" spans="1:16" x14ac:dyDescent="0.25">
      <c r="A17" s="6" t="s">
        <v>19</v>
      </c>
      <c r="B17" s="2">
        <v>76251</v>
      </c>
      <c r="C17" s="3">
        <v>1172</v>
      </c>
      <c r="D17" s="1">
        <v>5.3750436722402252E-5</v>
      </c>
      <c r="E17" s="21">
        <v>3.24</v>
      </c>
      <c r="F17" s="29">
        <v>-5.0366549008960086E-2</v>
      </c>
      <c r="G17" s="71">
        <v>0</v>
      </c>
      <c r="H17" s="71">
        <v>0</v>
      </c>
      <c r="I17" s="4"/>
      <c r="J17" s="4"/>
      <c r="K17" s="4"/>
      <c r="L17" s="4"/>
      <c r="M17" s="4"/>
      <c r="N17" s="4"/>
      <c r="O17" s="4"/>
      <c r="P17" s="4"/>
    </row>
    <row r="18" spans="1:16" x14ac:dyDescent="0.25">
      <c r="A18" s="6" t="s">
        <v>20</v>
      </c>
      <c r="B18" s="2">
        <v>76722</v>
      </c>
      <c r="C18" s="3">
        <v>1183</v>
      </c>
      <c r="D18" s="1">
        <v>3.0367364488995065E-3</v>
      </c>
      <c r="E18" s="21">
        <v>2.77</v>
      </c>
      <c r="F18" s="29">
        <v>-0.22509225092250923</v>
      </c>
      <c r="G18" s="71">
        <v>0</v>
      </c>
      <c r="H18" s="71">
        <v>0</v>
      </c>
      <c r="I18" s="4"/>
      <c r="J18" s="4"/>
      <c r="K18" s="4"/>
      <c r="L18" s="4"/>
      <c r="M18" s="4"/>
      <c r="N18" s="4"/>
      <c r="O18" s="4"/>
      <c r="P18" s="4"/>
    </row>
    <row r="19" spans="1:16" x14ac:dyDescent="0.25">
      <c r="A19" s="6" t="s">
        <v>21</v>
      </c>
      <c r="B19" s="2">
        <v>77887</v>
      </c>
      <c r="C19" s="3">
        <v>1202</v>
      </c>
      <c r="D19" s="1">
        <v>-9.1094202121967584E-4</v>
      </c>
      <c r="E19" s="21">
        <v>2.44</v>
      </c>
      <c r="F19" s="29">
        <v>-7.9122733024040492E-2</v>
      </c>
      <c r="G19" s="71">
        <v>0</v>
      </c>
      <c r="H19" s="71">
        <v>0</v>
      </c>
      <c r="I19" s="4"/>
      <c r="J19" s="4"/>
      <c r="K19" s="4"/>
      <c r="L19" s="4"/>
      <c r="M19" s="4"/>
      <c r="N19" s="4"/>
      <c r="O19" s="4"/>
      <c r="P19" s="4"/>
    </row>
    <row r="20" spans="1:16" x14ac:dyDescent="0.25">
      <c r="A20" s="6" t="s">
        <v>22</v>
      </c>
      <c r="B20" s="2">
        <v>77535</v>
      </c>
      <c r="C20" s="3">
        <v>1203</v>
      </c>
      <c r="D20" s="1">
        <v>7.6159828372218607E-3</v>
      </c>
      <c r="E20" s="21">
        <v>2.0699999999999998</v>
      </c>
      <c r="F20" s="29">
        <v>-0.17786183011301496</v>
      </c>
      <c r="G20" s="71">
        <v>0</v>
      </c>
      <c r="H20" s="71">
        <v>0</v>
      </c>
      <c r="I20" s="4"/>
      <c r="J20" s="4"/>
      <c r="K20" s="4"/>
      <c r="L20" s="4"/>
      <c r="M20" s="4"/>
      <c r="N20" s="4"/>
      <c r="O20" s="4"/>
      <c r="P20" s="4"/>
    </row>
    <row r="21" spans="1:16" x14ac:dyDescent="0.25">
      <c r="A21" s="6" t="s">
        <v>23</v>
      </c>
      <c r="B21" s="2">
        <v>81754</v>
      </c>
      <c r="C21" s="3">
        <v>1214</v>
      </c>
      <c r="D21" s="1">
        <v>6.4140096875498166E-3</v>
      </c>
      <c r="E21" s="21">
        <v>2.02</v>
      </c>
      <c r="F21" s="29">
        <v>-1.3490529570931581E-2</v>
      </c>
      <c r="G21" s="71">
        <v>0</v>
      </c>
      <c r="H21" s="71">
        <v>0</v>
      </c>
      <c r="I21" s="4"/>
      <c r="J21" s="4"/>
      <c r="K21" s="4"/>
      <c r="L21" s="4"/>
      <c r="M21" s="4"/>
      <c r="N21" s="4"/>
      <c r="O21" s="4"/>
      <c r="P21" s="4"/>
    </row>
    <row r="22" spans="1:16" x14ac:dyDescent="0.25">
      <c r="A22" s="6" t="s">
        <v>24</v>
      </c>
      <c r="B22" s="2">
        <v>85489</v>
      </c>
      <c r="C22" s="3">
        <v>1225</v>
      </c>
      <c r="D22" s="1">
        <v>4.9451275948697729E-3</v>
      </c>
      <c r="E22" s="21">
        <v>2.02</v>
      </c>
      <c r="F22" s="29">
        <v>-7.0943170786349041E-2</v>
      </c>
      <c r="G22" s="71">
        <v>0</v>
      </c>
      <c r="H22" s="71">
        <v>0</v>
      </c>
      <c r="I22" s="4"/>
      <c r="J22" s="4"/>
      <c r="K22" s="4"/>
      <c r="L22" s="4"/>
      <c r="M22" s="4"/>
      <c r="N22" s="4"/>
      <c r="O22" s="4"/>
      <c r="P22" s="4"/>
    </row>
    <row r="23" spans="1:16" x14ac:dyDescent="0.25">
      <c r="A23" s="6" t="s">
        <v>25</v>
      </c>
      <c r="B23" s="2">
        <v>91024</v>
      </c>
      <c r="C23" s="3">
        <v>1267</v>
      </c>
      <c r="D23" s="1">
        <v>7.3154044523973203E-3</v>
      </c>
      <c r="E23" s="21">
        <v>2.04</v>
      </c>
      <c r="F23" s="29">
        <v>-3.5322563689245544E-2</v>
      </c>
      <c r="G23" s="71">
        <v>0</v>
      </c>
      <c r="H23" s="71">
        <v>0</v>
      </c>
      <c r="I23" s="4"/>
      <c r="J23" s="4"/>
      <c r="K23" s="4"/>
      <c r="L23" s="4"/>
      <c r="M23" s="4"/>
      <c r="N23" s="4"/>
      <c r="O23" s="4"/>
      <c r="P23" s="4"/>
    </row>
    <row r="24" spans="1:16" x14ac:dyDescent="0.25">
      <c r="A24" s="6" t="s">
        <v>26</v>
      </c>
      <c r="B24" s="2">
        <v>92629</v>
      </c>
      <c r="C24" s="3">
        <v>1272</v>
      </c>
      <c r="D24" s="1">
        <v>3.2654127481713687E-3</v>
      </c>
      <c r="E24" s="21">
        <v>2.0499999999999998</v>
      </c>
      <c r="F24" s="29">
        <v>8.9546608134988687E-2</v>
      </c>
      <c r="G24" s="71">
        <v>0</v>
      </c>
      <c r="H24" s="71">
        <v>0</v>
      </c>
      <c r="I24" s="4"/>
      <c r="J24" s="4"/>
      <c r="K24" s="4"/>
      <c r="L24" s="4"/>
      <c r="M24" s="4"/>
      <c r="N24" s="4"/>
      <c r="O24" s="4"/>
      <c r="P24" s="4"/>
    </row>
    <row r="25" spans="1:16" x14ac:dyDescent="0.25">
      <c r="A25" s="6" t="s">
        <v>27</v>
      </c>
      <c r="B25" s="2">
        <v>93745</v>
      </c>
      <c r="C25" s="3">
        <v>1269</v>
      </c>
      <c r="D25" s="1">
        <v>8.3843249576877246E-3</v>
      </c>
      <c r="E25" s="21">
        <v>2.08</v>
      </c>
      <c r="F25" s="29">
        <v>4.6203587818105969E-2</v>
      </c>
      <c r="G25" s="71">
        <v>0</v>
      </c>
      <c r="H25" s="71">
        <v>0</v>
      </c>
      <c r="I25" s="4"/>
      <c r="J25" s="4"/>
      <c r="K25" s="4"/>
      <c r="L25" s="4"/>
      <c r="M25" s="4"/>
      <c r="N25" s="4"/>
      <c r="O25" s="4"/>
      <c r="P25" s="4"/>
    </row>
    <row r="26" spans="1:16" x14ac:dyDescent="0.25">
      <c r="A26" s="6" t="s">
        <v>28</v>
      </c>
      <c r="B26" s="2">
        <v>97022</v>
      </c>
      <c r="C26" s="3">
        <v>1270</v>
      </c>
      <c r="D26" s="1">
        <v>2.9695044800785862E-3</v>
      </c>
      <c r="E26" s="21">
        <v>2.06</v>
      </c>
      <c r="F26" s="29">
        <v>2.8001162678035076E-2</v>
      </c>
      <c r="G26" s="71">
        <v>0</v>
      </c>
      <c r="H26" s="71">
        <v>0</v>
      </c>
      <c r="I26" s="4"/>
      <c r="J26" s="4"/>
      <c r="K26" s="4"/>
      <c r="L26" s="4"/>
      <c r="M26" s="4"/>
      <c r="N26" s="4"/>
      <c r="O26" s="4"/>
      <c r="P26" s="4"/>
    </row>
    <row r="27" spans="1:16" x14ac:dyDescent="0.25">
      <c r="A27" s="6" t="s">
        <v>29</v>
      </c>
      <c r="B27" s="2">
        <v>100236</v>
      </c>
      <c r="C27" s="3">
        <v>1276</v>
      </c>
      <c r="D27" s="1">
        <v>2.7547500128726459E-3</v>
      </c>
      <c r="E27" s="21">
        <v>2.0699999999999998</v>
      </c>
      <c r="F27" s="29">
        <v>5.9249837306986929E-2</v>
      </c>
      <c r="G27" s="71">
        <v>0</v>
      </c>
      <c r="H27" s="71">
        <v>0</v>
      </c>
      <c r="I27" s="4"/>
      <c r="J27" s="4"/>
      <c r="K27" s="4"/>
      <c r="L27" s="4"/>
      <c r="M27" s="4"/>
      <c r="N27" s="4"/>
      <c r="O27" s="4"/>
      <c r="P27" s="4"/>
    </row>
    <row r="28" spans="1:16" x14ac:dyDescent="0.25">
      <c r="A28" s="6" t="s">
        <v>30</v>
      </c>
      <c r="B28" s="2">
        <v>100263</v>
      </c>
      <c r="C28" s="3">
        <v>1278</v>
      </c>
      <c r="D28" s="1">
        <v>6.2389278286990851E-3</v>
      </c>
      <c r="E28" s="21">
        <v>2.08</v>
      </c>
      <c r="F28" s="29">
        <v>7.7221936809658359E-2</v>
      </c>
      <c r="G28" s="71">
        <v>0</v>
      </c>
      <c r="H28" s="71">
        <v>0</v>
      </c>
      <c r="I28" s="4"/>
      <c r="J28" s="4"/>
      <c r="K28" s="4"/>
      <c r="L28" s="4"/>
      <c r="M28" s="4"/>
      <c r="N28" s="4"/>
      <c r="O28" s="4"/>
      <c r="P28" s="4"/>
    </row>
    <row r="29" spans="1:16" x14ac:dyDescent="0.25">
      <c r="A29" s="6" t="s">
        <v>31</v>
      </c>
      <c r="B29" s="2">
        <v>110770</v>
      </c>
      <c r="C29" s="3">
        <v>1332</v>
      </c>
      <c r="D29" s="1">
        <v>5.5368442539292691E-3</v>
      </c>
      <c r="E29" s="21">
        <v>2.14</v>
      </c>
      <c r="F29" s="29">
        <v>0.14407811030591358</v>
      </c>
      <c r="G29" s="71">
        <v>0</v>
      </c>
      <c r="H29" s="71">
        <v>0</v>
      </c>
      <c r="I29" s="4"/>
      <c r="J29" s="4"/>
      <c r="K29" s="4"/>
      <c r="L29" s="4"/>
      <c r="M29" s="4"/>
      <c r="N29" s="4"/>
      <c r="O29" s="4"/>
      <c r="P29" s="4"/>
    </row>
    <row r="30" spans="1:16" x14ac:dyDescent="0.25">
      <c r="A30" s="6" t="s">
        <v>32</v>
      </c>
      <c r="B30" s="2">
        <v>106987</v>
      </c>
      <c r="C30" s="3">
        <v>1362</v>
      </c>
      <c r="D30" s="1">
        <v>6.1153543606790968E-3</v>
      </c>
      <c r="E30" s="21">
        <v>2.4</v>
      </c>
      <c r="F30" s="29">
        <v>7.8152204436955905E-2</v>
      </c>
      <c r="G30" s="71">
        <v>0</v>
      </c>
      <c r="H30" s="71">
        <v>0</v>
      </c>
      <c r="I30" s="4"/>
      <c r="J30" s="4"/>
      <c r="K30" s="4"/>
      <c r="L30" s="4"/>
      <c r="M30" s="4"/>
      <c r="N30" s="4"/>
      <c r="O30" s="4"/>
      <c r="P30" s="4"/>
    </row>
    <row r="31" spans="1:16" x14ac:dyDescent="0.25">
      <c r="A31" s="6" t="s">
        <v>33</v>
      </c>
      <c r="B31" s="2">
        <v>110209</v>
      </c>
      <c r="C31" s="3">
        <v>1366</v>
      </c>
      <c r="D31" s="1">
        <v>1.0693568726355634E-2</v>
      </c>
      <c r="E31" s="21">
        <v>2.63</v>
      </c>
      <c r="F31" s="29">
        <v>0.13315733270052207</v>
      </c>
      <c r="G31" s="71">
        <v>0</v>
      </c>
      <c r="H31" s="71">
        <v>0</v>
      </c>
      <c r="I31" s="4"/>
      <c r="J31" s="4"/>
      <c r="K31" s="4"/>
      <c r="L31" s="4"/>
      <c r="M31" s="4"/>
      <c r="N31" s="4"/>
      <c r="O31" s="4"/>
      <c r="P31" s="4"/>
    </row>
    <row r="32" spans="1:16" x14ac:dyDescent="0.25">
      <c r="A32" s="6" t="s">
        <v>34</v>
      </c>
      <c r="B32" s="2">
        <v>103099</v>
      </c>
      <c r="C32" s="3">
        <v>1381</v>
      </c>
      <c r="D32" s="1">
        <v>3.9926136647194728E-4</v>
      </c>
      <c r="E32" s="21">
        <v>2.94</v>
      </c>
      <c r="F32" s="29">
        <v>0.21123275344931014</v>
      </c>
      <c r="G32" s="71">
        <v>0</v>
      </c>
      <c r="H32" s="71">
        <v>0</v>
      </c>
      <c r="I32" s="4"/>
      <c r="J32" s="4"/>
      <c r="K32" s="4"/>
      <c r="L32" s="4"/>
      <c r="M32" s="4"/>
      <c r="N32" s="4"/>
      <c r="O32" s="4"/>
      <c r="P32" s="4"/>
    </row>
    <row r="33" spans="1:16" x14ac:dyDescent="0.25">
      <c r="A33" s="7" t="s">
        <v>35</v>
      </c>
      <c r="B33" s="2">
        <v>101460</v>
      </c>
      <c r="C33" s="5">
        <v>1406</v>
      </c>
      <c r="D33" s="1">
        <v>6.6101272137691052E-3</v>
      </c>
      <c r="E33" s="21">
        <v>3.36</v>
      </c>
      <c r="F33" s="29">
        <v>0.19721634780898048</v>
      </c>
      <c r="G33" s="71">
        <v>0</v>
      </c>
      <c r="H33" s="71">
        <v>0</v>
      </c>
      <c r="I33" s="4"/>
      <c r="J33" s="4"/>
      <c r="K33" s="4"/>
      <c r="L33" s="4"/>
      <c r="M33" s="4"/>
      <c r="N33" s="4"/>
      <c r="O33" s="4"/>
      <c r="P33" s="4"/>
    </row>
    <row r="34" spans="1:16" x14ac:dyDescent="0.25">
      <c r="A34" s="6" t="s">
        <v>36</v>
      </c>
      <c r="B34" s="2">
        <v>99272</v>
      </c>
      <c r="C34" s="3">
        <v>1385</v>
      </c>
      <c r="D34" s="1">
        <v>7.4588031222896567E-3</v>
      </c>
      <c r="E34" s="21">
        <v>3.61</v>
      </c>
      <c r="F34" s="29">
        <v>7.7285180572851803E-2</v>
      </c>
      <c r="G34" s="71">
        <v>0</v>
      </c>
      <c r="H34" s="71">
        <v>0</v>
      </c>
      <c r="I34" s="4"/>
      <c r="J34" s="4"/>
      <c r="K34" s="4"/>
      <c r="L34" s="4"/>
      <c r="M34" s="4"/>
      <c r="N34" s="4"/>
      <c r="O34" s="4"/>
      <c r="P34" s="4"/>
    </row>
    <row r="35" spans="1:16" x14ac:dyDescent="0.25">
      <c r="A35" s="6" t="s">
        <v>37</v>
      </c>
      <c r="B35" s="2">
        <v>108493.24949012365</v>
      </c>
      <c r="C35" s="3">
        <v>1435</v>
      </c>
      <c r="D35" s="1">
        <v>4.0584415584415025E-3</v>
      </c>
      <c r="E35" s="21">
        <v>3.86</v>
      </c>
      <c r="F35" s="29">
        <v>0.13329781566329249</v>
      </c>
      <c r="G35" s="71">
        <v>0</v>
      </c>
      <c r="H35" s="71">
        <v>0</v>
      </c>
      <c r="I35" s="4"/>
      <c r="J35" s="4"/>
      <c r="K35" s="4"/>
      <c r="L35" s="4"/>
      <c r="M35" s="4"/>
      <c r="N35" s="4"/>
      <c r="O35" s="4"/>
      <c r="P35" s="4"/>
    </row>
    <row r="36" spans="1:16" x14ac:dyDescent="0.25">
      <c r="A36" s="6" t="s">
        <v>38</v>
      </c>
      <c r="B36" s="2">
        <v>116097.23965164751</v>
      </c>
      <c r="C36" s="3">
        <v>1443</v>
      </c>
      <c r="D36" s="1">
        <v>6.6877342544279126E-3</v>
      </c>
      <c r="E36" s="21">
        <v>4.05</v>
      </c>
      <c r="F36" s="29">
        <v>0.15403366221706327</v>
      </c>
      <c r="G36" s="71">
        <v>1</v>
      </c>
      <c r="H36" s="71">
        <v>0</v>
      </c>
      <c r="I36" s="4"/>
      <c r="J36" s="4"/>
      <c r="K36" s="4"/>
      <c r="L36" s="4"/>
      <c r="M36" s="4"/>
      <c r="N36" s="4"/>
      <c r="O36" s="4"/>
      <c r="P36" s="4"/>
    </row>
    <row r="37" spans="1:16" x14ac:dyDescent="0.25">
      <c r="A37" s="6" t="s">
        <v>39</v>
      </c>
      <c r="B37" s="2">
        <v>101631.00000000001</v>
      </c>
      <c r="C37" s="5">
        <v>1474</v>
      </c>
      <c r="D37" s="1">
        <v>3.0418065897697961E-3</v>
      </c>
      <c r="E37" s="21">
        <v>3.95</v>
      </c>
      <c r="F37" s="29">
        <v>0.19854260089686099</v>
      </c>
      <c r="G37" s="71">
        <v>0</v>
      </c>
      <c r="H37" s="71">
        <v>0</v>
      </c>
      <c r="I37" s="4"/>
      <c r="J37" s="4"/>
      <c r="K37" s="4"/>
      <c r="L37" s="4"/>
      <c r="M37" s="4"/>
      <c r="N37" s="4"/>
      <c r="O37" s="4"/>
      <c r="P37" s="4"/>
    </row>
    <row r="38" spans="1:16" x14ac:dyDescent="0.25">
      <c r="A38" s="8" t="s">
        <v>40</v>
      </c>
      <c r="B38" s="2">
        <v>87715</v>
      </c>
      <c r="C38" s="3">
        <v>1497</v>
      </c>
      <c r="D38" s="1">
        <v>4.8278706421795992E-3</v>
      </c>
      <c r="E38" s="21">
        <v>4.05</v>
      </c>
      <c r="F38" s="29">
        <v>7.6762909494725154E-2</v>
      </c>
      <c r="G38" s="71">
        <v>0</v>
      </c>
      <c r="H38" s="71">
        <v>0</v>
      </c>
      <c r="I38" s="4"/>
      <c r="J38" s="4"/>
      <c r="K38" s="4"/>
      <c r="L38" s="4"/>
      <c r="M38" s="4"/>
      <c r="N38" s="4"/>
      <c r="O38" s="4"/>
      <c r="P38" s="4"/>
    </row>
    <row r="39" spans="1:16" x14ac:dyDescent="0.25">
      <c r="A39" s="9" t="s">
        <v>41</v>
      </c>
      <c r="B39" s="2">
        <v>77042</v>
      </c>
      <c r="C39" s="3">
        <v>1562</v>
      </c>
      <c r="D39" s="1">
        <v>-4.2735042735042297E-3</v>
      </c>
      <c r="E39" s="21">
        <v>4</v>
      </c>
      <c r="F39" s="29">
        <v>0.22235898921149808</v>
      </c>
      <c r="G39" s="71">
        <v>0</v>
      </c>
      <c r="H39" s="71">
        <v>1</v>
      </c>
      <c r="I39" s="4"/>
      <c r="J39" s="4"/>
      <c r="K39" s="4"/>
      <c r="L39" s="4"/>
      <c r="M39" s="4"/>
      <c r="N39" s="4"/>
      <c r="O39" s="4"/>
      <c r="P39" s="4"/>
    </row>
    <row r="40" spans="1:16" ht="15.75" thickBot="1" x14ac:dyDescent="0.3">
      <c r="A40" s="26" t="s">
        <v>42</v>
      </c>
      <c r="B40" s="27">
        <v>108044</v>
      </c>
      <c r="C40" s="24">
        <v>1594</v>
      </c>
      <c r="D40" s="28">
        <v>-2.4732668945952781E-3</v>
      </c>
      <c r="E40" s="22">
        <v>4.25</v>
      </c>
      <c r="F40" s="29">
        <v>0.23485309966730705</v>
      </c>
      <c r="G40" s="71">
        <v>0</v>
      </c>
      <c r="H40" s="71">
        <v>0</v>
      </c>
      <c r="I40" s="4"/>
      <c r="J40" s="4"/>
      <c r="K40" s="4"/>
      <c r="L40" s="4"/>
      <c r="M40" s="4"/>
      <c r="N40" s="4"/>
      <c r="O40" s="4"/>
      <c r="P40"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base 1</vt:lpstr>
      <vt:lpstr>Graph 1</vt:lpstr>
      <vt:lpstr>Graphiques 2</vt:lpstr>
      <vt:lpstr>Modèle 1</vt:lpstr>
      <vt:lpstr>base 2</vt:lpstr>
      <vt:lpstr>Modèle 2</vt:lpstr>
      <vt:lpstr>Base 3</vt:lpstr>
      <vt:lpstr>Modèle 3</vt:lpstr>
      <vt:lpstr>Base 4</vt:lpstr>
      <vt:lpstr>Modèle 4</vt:lpstr>
      <vt:lpstr>Test de chow sur Modèle 4</vt:lpstr>
      <vt:lpstr>Base 5</vt:lpstr>
      <vt:lpstr>Modèle 5</vt:lpstr>
      <vt:lpstr>Base 6</vt:lpstr>
      <vt:lpstr>Modèle 6</vt:lpstr>
      <vt:lpstr>Base 7</vt:lpstr>
      <vt:lpstr>Modèle7</vt:lpstr>
      <vt:lpstr>Base 8</vt:lpstr>
      <vt:lpstr>Modèle 8</vt:lpstr>
      <vt:lpstr>Base 9</vt:lpstr>
      <vt:lpstr>Modèle 9</vt:lpstr>
      <vt:lpstr>Base 10</vt:lpstr>
      <vt:lpstr>Modèle 10</vt:lpstr>
    </vt:vector>
  </TitlesOfParts>
  <Company>Université de Rennes1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jlecumbe</dc:creator>
  <cp:lastModifiedBy>ANDRIAMIALISOA FITIA</cp:lastModifiedBy>
  <dcterms:created xsi:type="dcterms:W3CDTF">2009-11-24T12:56:44Z</dcterms:created>
  <dcterms:modified xsi:type="dcterms:W3CDTF">2019-03-27T16:44:00Z</dcterms:modified>
</cp:coreProperties>
</file>