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80c8a1762fb21/Documents/"/>
    </mc:Choice>
  </mc:AlternateContent>
  <xr:revisionPtr revIDLastSave="15" documentId="13_ncr:1_{E26D9A4F-812C-444F-850E-7608B9EE5253}" xr6:coauthVersionLast="47" xr6:coauthVersionMax="47" xr10:uidLastSave="{C99C77A9-1837-4DC9-A8B1-3BF57239C020}"/>
  <bookViews>
    <workbookView xWindow="-108" yWindow="-108" windowWidth="23256" windowHeight="12456" activeTab="1" xr2:uid="{3BA937B8-5832-4F96-AC86-37C2A04B57A0}"/>
  </bookViews>
  <sheets>
    <sheet name="Sheet1" sheetId="1" r:id="rId1"/>
    <sheet name="dashboard" sheetId="5" r:id="rId2"/>
    <sheet name="sheet3" sheetId="6" r:id="rId3"/>
  </sheets>
  <definedNames>
    <definedName name="_xlchart.v1.0" hidden="1">dashboard!$E$42:$Z$42</definedName>
    <definedName name="_xlchart.v1.1" hidden="1">dashboard!$E$43:$Z$43</definedName>
    <definedName name="_xlchart.v1.2" hidden="1">dashboard!$E$44:$Z$44</definedName>
    <definedName name="_xlchart.v1.3" hidden="1">dashboard!$E$42:$Z$42</definedName>
    <definedName name="_xlchart.v1.4" hidden="1">dashboard!$E$43:$Z$43</definedName>
    <definedName name="_xlchart.v1.5" hidden="1">dashboard!$E$44:$Z$44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C7" i="1" l="1"/>
  <c r="BD7" i="1"/>
  <c r="BA7" i="1"/>
  <c r="B11" i="1"/>
  <c r="C11" i="1" s="1"/>
  <c r="D11" i="1"/>
  <c r="E11" i="1"/>
  <c r="F11" i="1" s="1"/>
  <c r="G11" i="1"/>
  <c r="H11" i="1" s="1"/>
  <c r="I11" i="1"/>
  <c r="J11" i="1"/>
  <c r="K11" i="1"/>
  <c r="N11" i="1" s="1"/>
  <c r="L11" i="1"/>
  <c r="M11" i="1" s="1"/>
  <c r="B12" i="1"/>
  <c r="C12" i="1" s="1"/>
  <c r="X12" i="1" s="1"/>
  <c r="D12" i="1"/>
  <c r="E12" i="1"/>
  <c r="F12" i="1" s="1"/>
  <c r="G12" i="1"/>
  <c r="H12" i="1" s="1"/>
  <c r="I12" i="1"/>
  <c r="J12" i="1"/>
  <c r="K12" i="1"/>
  <c r="N12" i="1" s="1"/>
  <c r="O12" i="1" s="1"/>
  <c r="BC11" i="1" s="1"/>
  <c r="BD11" i="1" s="1"/>
  <c r="L12" i="1"/>
  <c r="M12" i="1" s="1"/>
  <c r="B13" i="1"/>
  <c r="C13" i="1" s="1"/>
  <c r="Y13" i="1" s="1"/>
  <c r="D13" i="1"/>
  <c r="E13" i="1"/>
  <c r="F13" i="1" s="1"/>
  <c r="G13" i="1"/>
  <c r="H13" i="1" s="1"/>
  <c r="I13" i="1"/>
  <c r="J13" i="1"/>
  <c r="K13" i="1"/>
  <c r="L13" i="1"/>
  <c r="M13" i="1" s="1"/>
  <c r="B14" i="1"/>
  <c r="C14" i="1" s="1"/>
  <c r="X14" i="1" s="1"/>
  <c r="D14" i="1"/>
  <c r="E14" i="1"/>
  <c r="F14" i="1" s="1"/>
  <c r="G14" i="1"/>
  <c r="H14" i="1" s="1"/>
  <c r="I14" i="1"/>
  <c r="J14" i="1"/>
  <c r="K14" i="1"/>
  <c r="S14" i="1" s="1"/>
  <c r="L14" i="1"/>
  <c r="M14" i="1" s="1"/>
  <c r="B15" i="1"/>
  <c r="C15" i="1" s="1"/>
  <c r="D15" i="1"/>
  <c r="E15" i="1"/>
  <c r="F15" i="1" s="1"/>
  <c r="G15" i="1"/>
  <c r="H15" i="1" s="1"/>
  <c r="I15" i="1"/>
  <c r="J15" i="1"/>
  <c r="K15" i="1"/>
  <c r="L15" i="1"/>
  <c r="M15" i="1" s="1"/>
  <c r="B16" i="1"/>
  <c r="C16" i="1" s="1"/>
  <c r="X16" i="1" s="1"/>
  <c r="D16" i="1"/>
  <c r="E16" i="1"/>
  <c r="F16" i="1" s="1"/>
  <c r="G16" i="1"/>
  <c r="H16" i="1" s="1"/>
  <c r="I16" i="1"/>
  <c r="J16" i="1"/>
  <c r="K16" i="1"/>
  <c r="S16" i="1" s="1"/>
  <c r="L16" i="1"/>
  <c r="M16" i="1" s="1"/>
  <c r="B17" i="1"/>
  <c r="C17" i="1" s="1"/>
  <c r="Y17" i="1" s="1"/>
  <c r="D17" i="1"/>
  <c r="E17" i="1"/>
  <c r="F17" i="1" s="1"/>
  <c r="G17" i="1"/>
  <c r="H17" i="1" s="1"/>
  <c r="I17" i="1"/>
  <c r="J17" i="1"/>
  <c r="K17" i="1"/>
  <c r="S17" i="1" s="1"/>
  <c r="L17" i="1"/>
  <c r="M17" i="1" s="1"/>
  <c r="B18" i="1"/>
  <c r="C18" i="1" s="1"/>
  <c r="X18" i="1" s="1"/>
  <c r="D18" i="1"/>
  <c r="E18" i="1"/>
  <c r="F18" i="1" s="1"/>
  <c r="G18" i="1"/>
  <c r="H18" i="1" s="1"/>
  <c r="I18" i="1"/>
  <c r="J18" i="1"/>
  <c r="K18" i="1"/>
  <c r="S18" i="1" s="1"/>
  <c r="L18" i="1"/>
  <c r="M18" i="1" s="1"/>
  <c r="B19" i="1"/>
  <c r="C19" i="1" s="1"/>
  <c r="D19" i="1"/>
  <c r="E19" i="1"/>
  <c r="F19" i="1" s="1"/>
  <c r="G19" i="1"/>
  <c r="H19" i="1" s="1"/>
  <c r="I19" i="1"/>
  <c r="J19" i="1"/>
  <c r="K19" i="1"/>
  <c r="R19" i="1" s="1"/>
  <c r="L19" i="1"/>
  <c r="M19" i="1" s="1"/>
  <c r="B20" i="1"/>
  <c r="C20" i="1" s="1"/>
  <c r="X20" i="1" s="1"/>
  <c r="D20" i="1"/>
  <c r="E20" i="1"/>
  <c r="F20" i="1" s="1"/>
  <c r="G20" i="1"/>
  <c r="H20" i="1" s="1"/>
  <c r="I20" i="1"/>
  <c r="J20" i="1"/>
  <c r="K20" i="1"/>
  <c r="R20" i="1" s="1"/>
  <c r="L20" i="1"/>
  <c r="M20" i="1" s="1"/>
  <c r="B21" i="1"/>
  <c r="C21" i="1" s="1"/>
  <c r="Y21" i="1" s="1"/>
  <c r="D21" i="1"/>
  <c r="E21" i="1"/>
  <c r="F21" i="1" s="1"/>
  <c r="G21" i="1"/>
  <c r="H21" i="1" s="1"/>
  <c r="I21" i="1"/>
  <c r="J21" i="1"/>
  <c r="K21" i="1"/>
  <c r="S21" i="1" s="1"/>
  <c r="L21" i="1"/>
  <c r="M21" i="1" s="1"/>
  <c r="B22" i="1"/>
  <c r="C22" i="1" s="1"/>
  <c r="X22" i="1" s="1"/>
  <c r="D22" i="1"/>
  <c r="E22" i="1"/>
  <c r="F22" i="1" s="1"/>
  <c r="G22" i="1"/>
  <c r="H22" i="1" s="1"/>
  <c r="I22" i="1"/>
  <c r="J22" i="1"/>
  <c r="K22" i="1"/>
  <c r="R22" i="1" s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N23" i="1" s="1"/>
  <c r="L23" i="1"/>
  <c r="M23" i="1" s="1"/>
  <c r="B24" i="1"/>
  <c r="C24" i="1" s="1"/>
  <c r="X24" i="1" s="1"/>
  <c r="D24" i="1"/>
  <c r="E24" i="1"/>
  <c r="F24" i="1" s="1"/>
  <c r="G24" i="1"/>
  <c r="H24" i="1" s="1"/>
  <c r="I24" i="1"/>
  <c r="J24" i="1"/>
  <c r="K24" i="1"/>
  <c r="R24" i="1" s="1"/>
  <c r="L24" i="1"/>
  <c r="M24" i="1" s="1"/>
  <c r="B25" i="1"/>
  <c r="C25" i="1" s="1"/>
  <c r="Y25" i="1" s="1"/>
  <c r="D25" i="1"/>
  <c r="E25" i="1"/>
  <c r="F25" i="1" s="1"/>
  <c r="G25" i="1"/>
  <c r="H25" i="1" s="1"/>
  <c r="I25" i="1"/>
  <c r="J25" i="1"/>
  <c r="K25" i="1"/>
  <c r="L25" i="1"/>
  <c r="M25" i="1" s="1"/>
  <c r="B26" i="1"/>
  <c r="C26" i="1" s="1"/>
  <c r="X26" i="1" s="1"/>
  <c r="D26" i="1"/>
  <c r="E26" i="1"/>
  <c r="F26" i="1" s="1"/>
  <c r="G26" i="1"/>
  <c r="H26" i="1" s="1"/>
  <c r="I26" i="1"/>
  <c r="J26" i="1"/>
  <c r="K26" i="1"/>
  <c r="S26" i="1" s="1"/>
  <c r="L26" i="1"/>
  <c r="M26" i="1" s="1"/>
  <c r="B27" i="1"/>
  <c r="C27" i="1" s="1"/>
  <c r="D27" i="1"/>
  <c r="E27" i="1"/>
  <c r="F27" i="1" s="1"/>
  <c r="G27" i="1"/>
  <c r="H27" i="1" s="1"/>
  <c r="I27" i="1"/>
  <c r="J27" i="1"/>
  <c r="K27" i="1"/>
  <c r="R27" i="1" s="1"/>
  <c r="L27" i="1"/>
  <c r="M27" i="1" s="1"/>
  <c r="B28" i="1"/>
  <c r="C28" i="1" s="1"/>
  <c r="X28" i="1" s="1"/>
  <c r="D28" i="1"/>
  <c r="E28" i="1"/>
  <c r="F28" i="1" s="1"/>
  <c r="G28" i="1"/>
  <c r="H28" i="1" s="1"/>
  <c r="I28" i="1"/>
  <c r="J28" i="1"/>
  <c r="K28" i="1"/>
  <c r="R28" i="1" s="1"/>
  <c r="L28" i="1"/>
  <c r="M28" i="1" s="1"/>
  <c r="B29" i="1"/>
  <c r="C29" i="1" s="1"/>
  <c r="Y29" i="1" s="1"/>
  <c r="D29" i="1"/>
  <c r="E29" i="1"/>
  <c r="F29" i="1" s="1"/>
  <c r="G29" i="1"/>
  <c r="H29" i="1" s="1"/>
  <c r="I29" i="1"/>
  <c r="J29" i="1"/>
  <c r="K29" i="1"/>
  <c r="S29" i="1" s="1"/>
  <c r="L29" i="1"/>
  <c r="M29" i="1" s="1"/>
  <c r="B30" i="1"/>
  <c r="C30" i="1" s="1"/>
  <c r="X30" i="1" s="1"/>
  <c r="D30" i="1"/>
  <c r="E30" i="1"/>
  <c r="F30" i="1" s="1"/>
  <c r="G30" i="1"/>
  <c r="H30" i="1" s="1"/>
  <c r="I30" i="1"/>
  <c r="J30" i="1"/>
  <c r="K30" i="1"/>
  <c r="R30" i="1" s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N31" i="1" s="1"/>
  <c r="O31" i="1" s="1"/>
  <c r="BC30" i="1" s="1"/>
  <c r="BD30" i="1" s="1"/>
  <c r="L31" i="1"/>
  <c r="M31" i="1" s="1"/>
  <c r="B32" i="1"/>
  <c r="C32" i="1" s="1"/>
  <c r="X32" i="1" s="1"/>
  <c r="D32" i="1"/>
  <c r="E32" i="1"/>
  <c r="F32" i="1" s="1"/>
  <c r="G32" i="1"/>
  <c r="H32" i="1" s="1"/>
  <c r="I32" i="1"/>
  <c r="J32" i="1"/>
  <c r="K32" i="1"/>
  <c r="L32" i="1"/>
  <c r="M32" i="1" s="1"/>
  <c r="B33" i="1"/>
  <c r="C33" i="1" s="1"/>
  <c r="Y33" i="1" s="1"/>
  <c r="D33" i="1"/>
  <c r="E33" i="1"/>
  <c r="F33" i="1" s="1"/>
  <c r="G33" i="1"/>
  <c r="H33" i="1" s="1"/>
  <c r="I33" i="1"/>
  <c r="J33" i="1"/>
  <c r="K33" i="1"/>
  <c r="L33" i="1"/>
  <c r="M33" i="1" s="1"/>
  <c r="B34" i="1"/>
  <c r="C34" i="1" s="1"/>
  <c r="X34" i="1" s="1"/>
  <c r="D34" i="1"/>
  <c r="E34" i="1"/>
  <c r="F34" i="1" s="1"/>
  <c r="G34" i="1"/>
  <c r="H34" i="1" s="1"/>
  <c r="I34" i="1"/>
  <c r="J34" i="1"/>
  <c r="K34" i="1"/>
  <c r="L34" i="1"/>
  <c r="M34" i="1" s="1"/>
  <c r="B35" i="1"/>
  <c r="C35" i="1" s="1"/>
  <c r="D35" i="1"/>
  <c r="E35" i="1"/>
  <c r="F35" i="1" s="1"/>
  <c r="G35" i="1"/>
  <c r="H35" i="1" s="1"/>
  <c r="I35" i="1"/>
  <c r="J35" i="1"/>
  <c r="K35" i="1"/>
  <c r="L35" i="1"/>
  <c r="M35" i="1" s="1"/>
  <c r="B36" i="1"/>
  <c r="C36" i="1" s="1"/>
  <c r="X36" i="1" s="1"/>
  <c r="D36" i="1"/>
  <c r="E36" i="1"/>
  <c r="F36" i="1" s="1"/>
  <c r="G36" i="1"/>
  <c r="H36" i="1" s="1"/>
  <c r="I36" i="1"/>
  <c r="J36" i="1"/>
  <c r="K36" i="1"/>
  <c r="R36" i="1" s="1"/>
  <c r="L36" i="1"/>
  <c r="M36" i="1" s="1"/>
  <c r="B37" i="1"/>
  <c r="C37" i="1" s="1"/>
  <c r="Y37" i="1" s="1"/>
  <c r="D37" i="1"/>
  <c r="E37" i="1"/>
  <c r="F37" i="1" s="1"/>
  <c r="G37" i="1"/>
  <c r="H37" i="1" s="1"/>
  <c r="I37" i="1"/>
  <c r="J37" i="1"/>
  <c r="K37" i="1"/>
  <c r="S37" i="1" s="1"/>
  <c r="L37" i="1"/>
  <c r="M37" i="1" s="1"/>
  <c r="B38" i="1"/>
  <c r="C38" i="1" s="1"/>
  <c r="X38" i="1" s="1"/>
  <c r="D38" i="1"/>
  <c r="E38" i="1"/>
  <c r="F38" i="1" s="1"/>
  <c r="G38" i="1"/>
  <c r="H38" i="1" s="1"/>
  <c r="I38" i="1"/>
  <c r="J38" i="1"/>
  <c r="K38" i="1"/>
  <c r="L38" i="1"/>
  <c r="M38" i="1" s="1"/>
  <c r="B39" i="1"/>
  <c r="C39" i="1" s="1"/>
  <c r="D39" i="1"/>
  <c r="E39" i="1"/>
  <c r="F39" i="1" s="1"/>
  <c r="G39" i="1"/>
  <c r="H39" i="1" s="1"/>
  <c r="I39" i="1"/>
  <c r="J39" i="1"/>
  <c r="K39" i="1"/>
  <c r="R39" i="1" s="1"/>
  <c r="L39" i="1"/>
  <c r="M39" i="1" s="1"/>
  <c r="B40" i="1"/>
  <c r="C40" i="1" s="1"/>
  <c r="X40" i="1" s="1"/>
  <c r="D40" i="1"/>
  <c r="E40" i="1"/>
  <c r="F40" i="1" s="1"/>
  <c r="G40" i="1"/>
  <c r="H40" i="1" s="1"/>
  <c r="I40" i="1"/>
  <c r="J40" i="1"/>
  <c r="K40" i="1"/>
  <c r="R40" i="1" s="1"/>
  <c r="L40" i="1"/>
  <c r="M40" i="1" s="1"/>
  <c r="B41" i="1"/>
  <c r="C41" i="1" s="1"/>
  <c r="Y41" i="1" s="1"/>
  <c r="D41" i="1"/>
  <c r="E41" i="1"/>
  <c r="F41" i="1" s="1"/>
  <c r="G41" i="1"/>
  <c r="H41" i="1" s="1"/>
  <c r="I41" i="1"/>
  <c r="J41" i="1"/>
  <c r="K41" i="1"/>
  <c r="L41" i="1"/>
  <c r="M41" i="1" s="1"/>
  <c r="B42" i="1"/>
  <c r="C42" i="1" s="1"/>
  <c r="X42" i="1" s="1"/>
  <c r="D42" i="1"/>
  <c r="E42" i="1"/>
  <c r="F42" i="1" s="1"/>
  <c r="G42" i="1"/>
  <c r="H42" i="1" s="1"/>
  <c r="I42" i="1"/>
  <c r="J42" i="1"/>
  <c r="K42" i="1"/>
  <c r="L42" i="1"/>
  <c r="M42" i="1" s="1"/>
  <c r="B43" i="1"/>
  <c r="C43" i="1" s="1"/>
  <c r="X43" i="1" s="1"/>
  <c r="D43" i="1"/>
  <c r="E43" i="1"/>
  <c r="F43" i="1" s="1"/>
  <c r="G43" i="1"/>
  <c r="H43" i="1" s="1"/>
  <c r="I43" i="1"/>
  <c r="J43" i="1"/>
  <c r="K43" i="1"/>
  <c r="R43" i="1" s="1"/>
  <c r="L43" i="1"/>
  <c r="M43" i="1" s="1"/>
  <c r="B44" i="1"/>
  <c r="C44" i="1" s="1"/>
  <c r="X44" i="1" s="1"/>
  <c r="D44" i="1"/>
  <c r="E44" i="1"/>
  <c r="F44" i="1" s="1"/>
  <c r="G44" i="1"/>
  <c r="H44" i="1" s="1"/>
  <c r="I44" i="1"/>
  <c r="J44" i="1"/>
  <c r="K44" i="1"/>
  <c r="L44" i="1"/>
  <c r="M44" i="1" s="1"/>
  <c r="B45" i="1"/>
  <c r="C45" i="1" s="1"/>
  <c r="Y45" i="1" s="1"/>
  <c r="D45" i="1"/>
  <c r="E45" i="1"/>
  <c r="F45" i="1" s="1"/>
  <c r="G45" i="1"/>
  <c r="H45" i="1" s="1"/>
  <c r="I45" i="1"/>
  <c r="J45" i="1"/>
  <c r="K45" i="1"/>
  <c r="L45" i="1"/>
  <c r="M45" i="1" s="1"/>
  <c r="B46" i="1"/>
  <c r="C46" i="1" s="1"/>
  <c r="X46" i="1" s="1"/>
  <c r="D46" i="1"/>
  <c r="E46" i="1"/>
  <c r="F46" i="1" s="1"/>
  <c r="G46" i="1"/>
  <c r="H46" i="1" s="1"/>
  <c r="I46" i="1"/>
  <c r="J46" i="1"/>
  <c r="K46" i="1"/>
  <c r="L46" i="1"/>
  <c r="M46" i="1" s="1"/>
  <c r="B47" i="1"/>
  <c r="C47" i="1" s="1"/>
  <c r="X47" i="1" s="1"/>
  <c r="D47" i="1"/>
  <c r="E47" i="1"/>
  <c r="F47" i="1" s="1"/>
  <c r="G47" i="1"/>
  <c r="H47" i="1" s="1"/>
  <c r="I47" i="1"/>
  <c r="J47" i="1"/>
  <c r="K47" i="1"/>
  <c r="L47" i="1"/>
  <c r="M47" i="1" s="1"/>
  <c r="B48" i="1"/>
  <c r="C48" i="1" s="1"/>
  <c r="X48" i="1" s="1"/>
  <c r="D48" i="1"/>
  <c r="E48" i="1"/>
  <c r="F48" i="1" s="1"/>
  <c r="G48" i="1"/>
  <c r="H48" i="1" s="1"/>
  <c r="I48" i="1"/>
  <c r="J48" i="1"/>
  <c r="K48" i="1"/>
  <c r="R48" i="1" s="1"/>
  <c r="L48" i="1"/>
  <c r="M48" i="1" s="1"/>
  <c r="B49" i="1"/>
  <c r="C49" i="1" s="1"/>
  <c r="Y49" i="1" s="1"/>
  <c r="D49" i="1"/>
  <c r="E49" i="1"/>
  <c r="F49" i="1" s="1"/>
  <c r="G49" i="1"/>
  <c r="H49" i="1" s="1"/>
  <c r="I49" i="1"/>
  <c r="J49" i="1"/>
  <c r="K49" i="1"/>
  <c r="N49" i="1" s="1"/>
  <c r="O49" i="1" s="1"/>
  <c r="BC48" i="1" s="1"/>
  <c r="BD48" i="1" s="1"/>
  <c r="L49" i="1"/>
  <c r="M49" i="1" s="1"/>
  <c r="B50" i="1"/>
  <c r="C50" i="1" s="1"/>
  <c r="X50" i="1" s="1"/>
  <c r="D50" i="1"/>
  <c r="E50" i="1"/>
  <c r="F50" i="1" s="1"/>
  <c r="G50" i="1"/>
  <c r="H50" i="1" s="1"/>
  <c r="I50" i="1"/>
  <c r="J50" i="1"/>
  <c r="K50" i="1"/>
  <c r="R50" i="1" s="1"/>
  <c r="L50" i="1"/>
  <c r="M50" i="1" s="1"/>
  <c r="B51" i="1"/>
  <c r="C51" i="1" s="1"/>
  <c r="X51" i="1" s="1"/>
  <c r="D51" i="1"/>
  <c r="E51" i="1"/>
  <c r="F51" i="1" s="1"/>
  <c r="G51" i="1"/>
  <c r="H51" i="1" s="1"/>
  <c r="I51" i="1"/>
  <c r="J51" i="1"/>
  <c r="K51" i="1"/>
  <c r="N51" i="1" s="1"/>
  <c r="L51" i="1"/>
  <c r="M51" i="1" s="1"/>
  <c r="B52" i="1"/>
  <c r="C52" i="1" s="1"/>
  <c r="X52" i="1" s="1"/>
  <c r="D52" i="1"/>
  <c r="E52" i="1"/>
  <c r="F52" i="1" s="1"/>
  <c r="G52" i="1"/>
  <c r="H52" i="1" s="1"/>
  <c r="I52" i="1"/>
  <c r="J52" i="1"/>
  <c r="K52" i="1"/>
  <c r="R52" i="1" s="1"/>
  <c r="L52" i="1"/>
  <c r="M52" i="1" s="1"/>
  <c r="B53" i="1"/>
  <c r="C53" i="1" s="1"/>
  <c r="Y53" i="1" s="1"/>
  <c r="D53" i="1"/>
  <c r="E53" i="1"/>
  <c r="F53" i="1" s="1"/>
  <c r="G53" i="1"/>
  <c r="H53" i="1" s="1"/>
  <c r="I53" i="1"/>
  <c r="J53" i="1"/>
  <c r="K53" i="1"/>
  <c r="L53" i="1"/>
  <c r="M53" i="1" s="1"/>
  <c r="B54" i="1"/>
  <c r="C54" i="1" s="1"/>
  <c r="X54" i="1" s="1"/>
  <c r="D54" i="1"/>
  <c r="E54" i="1"/>
  <c r="F54" i="1" s="1"/>
  <c r="G54" i="1"/>
  <c r="H54" i="1" s="1"/>
  <c r="I54" i="1"/>
  <c r="J54" i="1"/>
  <c r="K54" i="1"/>
  <c r="L54" i="1"/>
  <c r="M54" i="1" s="1"/>
  <c r="B55" i="1"/>
  <c r="C55" i="1" s="1"/>
  <c r="X55" i="1" s="1"/>
  <c r="D55" i="1"/>
  <c r="E55" i="1"/>
  <c r="F55" i="1" s="1"/>
  <c r="G55" i="1"/>
  <c r="H55" i="1" s="1"/>
  <c r="I55" i="1"/>
  <c r="J55" i="1"/>
  <c r="K55" i="1"/>
  <c r="R55" i="1" s="1"/>
  <c r="L55" i="1"/>
  <c r="M55" i="1" s="1"/>
  <c r="B56" i="1"/>
  <c r="C56" i="1" s="1"/>
  <c r="X56" i="1" s="1"/>
  <c r="D56" i="1"/>
  <c r="E56" i="1"/>
  <c r="F56" i="1" s="1"/>
  <c r="G56" i="1"/>
  <c r="H56" i="1" s="1"/>
  <c r="I56" i="1"/>
  <c r="J56" i="1"/>
  <c r="K56" i="1"/>
  <c r="R56" i="1" s="1"/>
  <c r="L56" i="1"/>
  <c r="M56" i="1" s="1"/>
  <c r="B57" i="1"/>
  <c r="C57" i="1" s="1"/>
  <c r="Y57" i="1" s="1"/>
  <c r="D57" i="1"/>
  <c r="E57" i="1"/>
  <c r="F57" i="1" s="1"/>
  <c r="G57" i="1"/>
  <c r="H57" i="1" s="1"/>
  <c r="I57" i="1"/>
  <c r="J57" i="1"/>
  <c r="K57" i="1"/>
  <c r="N57" i="1" s="1"/>
  <c r="O57" i="1" s="1"/>
  <c r="BC56" i="1" s="1"/>
  <c r="BD56" i="1" s="1"/>
  <c r="L57" i="1"/>
  <c r="M57" i="1" s="1"/>
  <c r="B58" i="1"/>
  <c r="C58" i="1" s="1"/>
  <c r="X58" i="1" s="1"/>
  <c r="D58" i="1"/>
  <c r="E58" i="1"/>
  <c r="F58" i="1" s="1"/>
  <c r="G58" i="1"/>
  <c r="H58" i="1" s="1"/>
  <c r="I58" i="1"/>
  <c r="J58" i="1"/>
  <c r="K58" i="1"/>
  <c r="L58" i="1"/>
  <c r="M58" i="1" s="1"/>
  <c r="B59" i="1"/>
  <c r="C59" i="1" s="1"/>
  <c r="X59" i="1" s="1"/>
  <c r="D59" i="1"/>
  <c r="E59" i="1"/>
  <c r="F59" i="1" s="1"/>
  <c r="G59" i="1"/>
  <c r="H59" i="1" s="1"/>
  <c r="I59" i="1"/>
  <c r="J59" i="1"/>
  <c r="K59" i="1"/>
  <c r="S59" i="1" s="1"/>
  <c r="L59" i="1"/>
  <c r="M59" i="1" s="1"/>
  <c r="B60" i="1"/>
  <c r="C60" i="1" s="1"/>
  <c r="X60" i="1" s="1"/>
  <c r="D60" i="1"/>
  <c r="E60" i="1"/>
  <c r="F60" i="1" s="1"/>
  <c r="G60" i="1"/>
  <c r="H60" i="1" s="1"/>
  <c r="I60" i="1"/>
  <c r="J60" i="1"/>
  <c r="K60" i="1"/>
  <c r="R60" i="1" s="1"/>
  <c r="L60" i="1"/>
  <c r="M60" i="1" s="1"/>
  <c r="B61" i="1"/>
  <c r="C61" i="1" s="1"/>
  <c r="Y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Y62" i="1" s="1"/>
  <c r="D62" i="1"/>
  <c r="E62" i="1"/>
  <c r="F62" i="1" s="1"/>
  <c r="G62" i="1"/>
  <c r="H62" i="1" s="1"/>
  <c r="I62" i="1"/>
  <c r="J62" i="1"/>
  <c r="K62" i="1"/>
  <c r="L62" i="1"/>
  <c r="M62" i="1" s="1"/>
  <c r="B63" i="1"/>
  <c r="C63" i="1" s="1"/>
  <c r="X63" i="1" s="1"/>
  <c r="D63" i="1"/>
  <c r="E63" i="1"/>
  <c r="F63" i="1" s="1"/>
  <c r="G63" i="1"/>
  <c r="H63" i="1" s="1"/>
  <c r="I63" i="1"/>
  <c r="J63" i="1"/>
  <c r="K63" i="1"/>
  <c r="N63" i="1" s="1"/>
  <c r="O63" i="1" s="1"/>
  <c r="BC62" i="1" s="1"/>
  <c r="BD62" i="1" s="1"/>
  <c r="L63" i="1"/>
  <c r="M63" i="1" s="1"/>
  <c r="B64" i="1"/>
  <c r="C64" i="1" s="1"/>
  <c r="X64" i="1" s="1"/>
  <c r="D64" i="1"/>
  <c r="E64" i="1"/>
  <c r="F64" i="1" s="1"/>
  <c r="G64" i="1"/>
  <c r="H64" i="1" s="1"/>
  <c r="I64" i="1"/>
  <c r="J64" i="1"/>
  <c r="K64" i="1"/>
  <c r="R64" i="1" s="1"/>
  <c r="L64" i="1"/>
  <c r="M64" i="1" s="1"/>
  <c r="B65" i="1"/>
  <c r="C65" i="1" s="1"/>
  <c r="X65" i="1" s="1"/>
  <c r="D65" i="1"/>
  <c r="E65" i="1"/>
  <c r="F65" i="1" s="1"/>
  <c r="G65" i="1"/>
  <c r="H65" i="1" s="1"/>
  <c r="I65" i="1"/>
  <c r="J65" i="1"/>
  <c r="K65" i="1"/>
  <c r="N65" i="1" s="1"/>
  <c r="L65" i="1"/>
  <c r="M65" i="1" s="1"/>
  <c r="B66" i="1"/>
  <c r="C66" i="1" s="1"/>
  <c r="X66" i="1" s="1"/>
  <c r="D66" i="1"/>
  <c r="E66" i="1"/>
  <c r="F66" i="1" s="1"/>
  <c r="G66" i="1"/>
  <c r="H66" i="1" s="1"/>
  <c r="I66" i="1"/>
  <c r="J66" i="1"/>
  <c r="K66" i="1"/>
  <c r="L66" i="1"/>
  <c r="M66" i="1" s="1"/>
  <c r="B67" i="1"/>
  <c r="C67" i="1" s="1"/>
  <c r="X67" i="1" s="1"/>
  <c r="D67" i="1"/>
  <c r="E67" i="1"/>
  <c r="F67" i="1" s="1"/>
  <c r="G67" i="1"/>
  <c r="H67" i="1" s="1"/>
  <c r="I67" i="1"/>
  <c r="J67" i="1"/>
  <c r="K67" i="1"/>
  <c r="R67" i="1" s="1"/>
  <c r="L67" i="1"/>
  <c r="M67" i="1" s="1"/>
  <c r="B68" i="1"/>
  <c r="C68" i="1" s="1"/>
  <c r="X68" i="1" s="1"/>
  <c r="D68" i="1"/>
  <c r="E68" i="1"/>
  <c r="F68" i="1" s="1"/>
  <c r="G68" i="1"/>
  <c r="H68" i="1" s="1"/>
  <c r="I68" i="1"/>
  <c r="J68" i="1"/>
  <c r="K68" i="1"/>
  <c r="S68" i="1" s="1"/>
  <c r="L68" i="1"/>
  <c r="M68" i="1" s="1"/>
  <c r="B69" i="1"/>
  <c r="C69" i="1" s="1"/>
  <c r="X69" i="1" s="1"/>
  <c r="D69" i="1"/>
  <c r="E69" i="1"/>
  <c r="F69" i="1" s="1"/>
  <c r="G69" i="1"/>
  <c r="H69" i="1" s="1"/>
  <c r="I69" i="1"/>
  <c r="J69" i="1"/>
  <c r="K69" i="1"/>
  <c r="N69" i="1" s="1"/>
  <c r="O69" i="1" s="1"/>
  <c r="BC68" i="1" s="1"/>
  <c r="BD68" i="1" s="1"/>
  <c r="L69" i="1"/>
  <c r="M69" i="1" s="1"/>
  <c r="B70" i="1"/>
  <c r="C70" i="1" s="1"/>
  <c r="X70" i="1" s="1"/>
  <c r="D70" i="1"/>
  <c r="E70" i="1"/>
  <c r="F70" i="1" s="1"/>
  <c r="G70" i="1"/>
  <c r="H70" i="1" s="1"/>
  <c r="I70" i="1"/>
  <c r="J70" i="1"/>
  <c r="K70" i="1"/>
  <c r="L70" i="1"/>
  <c r="M70" i="1" s="1"/>
  <c r="B71" i="1"/>
  <c r="C71" i="1" s="1"/>
  <c r="X71" i="1" s="1"/>
  <c r="D71" i="1"/>
  <c r="E71" i="1"/>
  <c r="F71" i="1" s="1"/>
  <c r="G71" i="1"/>
  <c r="H71" i="1" s="1"/>
  <c r="I71" i="1"/>
  <c r="J71" i="1"/>
  <c r="K71" i="1"/>
  <c r="R71" i="1" s="1"/>
  <c r="L71" i="1"/>
  <c r="M71" i="1" s="1"/>
  <c r="B72" i="1"/>
  <c r="C72" i="1" s="1"/>
  <c r="X72" i="1" s="1"/>
  <c r="D72" i="1"/>
  <c r="E72" i="1"/>
  <c r="F72" i="1" s="1"/>
  <c r="G72" i="1"/>
  <c r="H72" i="1" s="1"/>
  <c r="I72" i="1"/>
  <c r="J72" i="1"/>
  <c r="K72" i="1"/>
  <c r="L72" i="1"/>
  <c r="M72" i="1" s="1"/>
  <c r="B73" i="1"/>
  <c r="C73" i="1" s="1"/>
  <c r="Y73" i="1" s="1"/>
  <c r="D73" i="1"/>
  <c r="E73" i="1"/>
  <c r="F73" i="1" s="1"/>
  <c r="G73" i="1"/>
  <c r="H73" i="1" s="1"/>
  <c r="I73" i="1"/>
  <c r="J73" i="1"/>
  <c r="K73" i="1"/>
  <c r="N73" i="1" s="1"/>
  <c r="L73" i="1"/>
  <c r="M73" i="1" s="1"/>
  <c r="B74" i="1"/>
  <c r="C74" i="1" s="1"/>
  <c r="X74" i="1" s="1"/>
  <c r="D74" i="1"/>
  <c r="E74" i="1"/>
  <c r="F74" i="1" s="1"/>
  <c r="G74" i="1"/>
  <c r="H74" i="1" s="1"/>
  <c r="I74" i="1"/>
  <c r="J74" i="1"/>
  <c r="K74" i="1"/>
  <c r="R74" i="1" s="1"/>
  <c r="L74" i="1"/>
  <c r="M74" i="1" s="1"/>
  <c r="B75" i="1"/>
  <c r="C75" i="1" s="1"/>
  <c r="X75" i="1" s="1"/>
  <c r="D75" i="1"/>
  <c r="E75" i="1"/>
  <c r="F75" i="1" s="1"/>
  <c r="G75" i="1"/>
  <c r="H75" i="1" s="1"/>
  <c r="I75" i="1"/>
  <c r="J75" i="1"/>
  <c r="K75" i="1"/>
  <c r="L75" i="1"/>
  <c r="M75" i="1" s="1"/>
  <c r="B76" i="1"/>
  <c r="C76" i="1" s="1"/>
  <c r="X76" i="1" s="1"/>
  <c r="D76" i="1"/>
  <c r="E76" i="1"/>
  <c r="F76" i="1" s="1"/>
  <c r="G76" i="1"/>
  <c r="H76" i="1" s="1"/>
  <c r="I76" i="1"/>
  <c r="J76" i="1"/>
  <c r="K76" i="1"/>
  <c r="L76" i="1"/>
  <c r="M76" i="1" s="1"/>
  <c r="B77" i="1"/>
  <c r="C77" i="1" s="1"/>
  <c r="X77" i="1" s="1"/>
  <c r="D77" i="1"/>
  <c r="E77" i="1"/>
  <c r="F77" i="1" s="1"/>
  <c r="G77" i="1"/>
  <c r="H77" i="1" s="1"/>
  <c r="I77" i="1"/>
  <c r="J77" i="1"/>
  <c r="K77" i="1"/>
  <c r="N77" i="1" s="1"/>
  <c r="O77" i="1" s="1"/>
  <c r="BC76" i="1" s="1"/>
  <c r="BD76" i="1" s="1"/>
  <c r="L77" i="1"/>
  <c r="M77" i="1" s="1"/>
  <c r="B78" i="1"/>
  <c r="C78" i="1" s="1"/>
  <c r="Y78" i="1" s="1"/>
  <c r="D78" i="1"/>
  <c r="E78" i="1"/>
  <c r="F78" i="1" s="1"/>
  <c r="G78" i="1"/>
  <c r="H78" i="1" s="1"/>
  <c r="I78" i="1"/>
  <c r="J78" i="1"/>
  <c r="K78" i="1"/>
  <c r="N78" i="1" s="1"/>
  <c r="O78" i="1" s="1"/>
  <c r="BC77" i="1" s="1"/>
  <c r="BD77" i="1" s="1"/>
  <c r="L78" i="1"/>
  <c r="M78" i="1" s="1"/>
  <c r="B79" i="1"/>
  <c r="C79" i="1" s="1"/>
  <c r="X79" i="1" s="1"/>
  <c r="D79" i="1"/>
  <c r="E79" i="1"/>
  <c r="F79" i="1" s="1"/>
  <c r="G79" i="1"/>
  <c r="H79" i="1" s="1"/>
  <c r="I79" i="1"/>
  <c r="J79" i="1"/>
  <c r="K79" i="1"/>
  <c r="N79" i="1" s="1"/>
  <c r="O79" i="1" s="1"/>
  <c r="BC78" i="1" s="1"/>
  <c r="BD78" i="1" s="1"/>
  <c r="L79" i="1"/>
  <c r="M79" i="1" s="1"/>
  <c r="B80" i="1"/>
  <c r="C80" i="1" s="1"/>
  <c r="X80" i="1" s="1"/>
  <c r="D80" i="1"/>
  <c r="E80" i="1"/>
  <c r="F80" i="1" s="1"/>
  <c r="G80" i="1"/>
  <c r="H80" i="1" s="1"/>
  <c r="I80" i="1"/>
  <c r="J80" i="1"/>
  <c r="K80" i="1"/>
  <c r="L80" i="1"/>
  <c r="M80" i="1" s="1"/>
  <c r="B81" i="1"/>
  <c r="C81" i="1" s="1"/>
  <c r="X81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X82" i="1" s="1"/>
  <c r="D82" i="1"/>
  <c r="E82" i="1"/>
  <c r="F82" i="1" s="1"/>
  <c r="G82" i="1"/>
  <c r="H82" i="1" s="1"/>
  <c r="I82" i="1"/>
  <c r="J82" i="1"/>
  <c r="K82" i="1"/>
  <c r="R82" i="1" s="1"/>
  <c r="L82" i="1"/>
  <c r="M82" i="1" s="1"/>
  <c r="B83" i="1"/>
  <c r="C83" i="1" s="1"/>
  <c r="X83" i="1" s="1"/>
  <c r="D83" i="1"/>
  <c r="E83" i="1"/>
  <c r="F83" i="1" s="1"/>
  <c r="G83" i="1"/>
  <c r="H83" i="1" s="1"/>
  <c r="I83" i="1"/>
  <c r="J83" i="1"/>
  <c r="K83" i="1"/>
  <c r="R83" i="1" s="1"/>
  <c r="L83" i="1"/>
  <c r="M83" i="1" s="1"/>
  <c r="B84" i="1"/>
  <c r="C84" i="1" s="1"/>
  <c r="X84" i="1" s="1"/>
  <c r="D84" i="1"/>
  <c r="E84" i="1"/>
  <c r="F84" i="1" s="1"/>
  <c r="G84" i="1"/>
  <c r="H84" i="1" s="1"/>
  <c r="I84" i="1"/>
  <c r="J84" i="1"/>
  <c r="K84" i="1"/>
  <c r="L84" i="1"/>
  <c r="M84" i="1" s="1"/>
  <c r="B85" i="1"/>
  <c r="C85" i="1" s="1"/>
  <c r="X85" i="1" s="1"/>
  <c r="D85" i="1"/>
  <c r="E85" i="1"/>
  <c r="F85" i="1" s="1"/>
  <c r="G85" i="1"/>
  <c r="H85" i="1" s="1"/>
  <c r="I85" i="1"/>
  <c r="J85" i="1"/>
  <c r="K85" i="1"/>
  <c r="R85" i="1" s="1"/>
  <c r="L85" i="1"/>
  <c r="M85" i="1" s="1"/>
  <c r="B86" i="1"/>
  <c r="C86" i="1" s="1"/>
  <c r="X86" i="1" s="1"/>
  <c r="D86" i="1"/>
  <c r="E86" i="1"/>
  <c r="F86" i="1" s="1"/>
  <c r="G86" i="1"/>
  <c r="H86" i="1" s="1"/>
  <c r="I86" i="1"/>
  <c r="J86" i="1"/>
  <c r="K86" i="1"/>
  <c r="S86" i="1" s="1"/>
  <c r="L86" i="1"/>
  <c r="M86" i="1" s="1"/>
  <c r="B87" i="1"/>
  <c r="C87" i="1" s="1"/>
  <c r="X87" i="1" s="1"/>
  <c r="D87" i="1"/>
  <c r="E87" i="1"/>
  <c r="F87" i="1" s="1"/>
  <c r="G87" i="1"/>
  <c r="H87" i="1" s="1"/>
  <c r="I87" i="1"/>
  <c r="J87" i="1"/>
  <c r="K87" i="1"/>
  <c r="L87" i="1"/>
  <c r="M87" i="1" s="1"/>
  <c r="B88" i="1"/>
  <c r="C88" i="1" s="1"/>
  <c r="X88" i="1" s="1"/>
  <c r="D88" i="1"/>
  <c r="E88" i="1"/>
  <c r="F88" i="1" s="1"/>
  <c r="G88" i="1"/>
  <c r="H88" i="1" s="1"/>
  <c r="I88" i="1"/>
  <c r="J88" i="1"/>
  <c r="K88" i="1"/>
  <c r="L88" i="1"/>
  <c r="M88" i="1" s="1"/>
  <c r="B89" i="1"/>
  <c r="C89" i="1" s="1"/>
  <c r="Y89" i="1" s="1"/>
  <c r="D89" i="1"/>
  <c r="E89" i="1"/>
  <c r="F89" i="1" s="1"/>
  <c r="G89" i="1"/>
  <c r="H89" i="1" s="1"/>
  <c r="I89" i="1"/>
  <c r="J89" i="1"/>
  <c r="K89" i="1"/>
  <c r="S89" i="1" s="1"/>
  <c r="L89" i="1"/>
  <c r="M89" i="1" s="1"/>
  <c r="B90" i="1"/>
  <c r="C90" i="1" s="1"/>
  <c r="X90" i="1" s="1"/>
  <c r="D90" i="1"/>
  <c r="E90" i="1"/>
  <c r="F90" i="1" s="1"/>
  <c r="G90" i="1"/>
  <c r="H90" i="1" s="1"/>
  <c r="I90" i="1"/>
  <c r="J90" i="1"/>
  <c r="K90" i="1"/>
  <c r="L90" i="1"/>
  <c r="M90" i="1" s="1"/>
  <c r="B91" i="1"/>
  <c r="C91" i="1" s="1"/>
  <c r="X91" i="1" s="1"/>
  <c r="D91" i="1"/>
  <c r="E91" i="1"/>
  <c r="F91" i="1" s="1"/>
  <c r="G91" i="1"/>
  <c r="H91" i="1" s="1"/>
  <c r="I91" i="1"/>
  <c r="J91" i="1"/>
  <c r="K91" i="1"/>
  <c r="R91" i="1" s="1"/>
  <c r="L91" i="1"/>
  <c r="M91" i="1" s="1"/>
  <c r="B92" i="1"/>
  <c r="C92" i="1" s="1"/>
  <c r="X92" i="1" s="1"/>
  <c r="D92" i="1"/>
  <c r="E92" i="1"/>
  <c r="F92" i="1" s="1"/>
  <c r="G92" i="1"/>
  <c r="H92" i="1" s="1"/>
  <c r="I92" i="1"/>
  <c r="J92" i="1"/>
  <c r="K92" i="1"/>
  <c r="S92" i="1" s="1"/>
  <c r="L92" i="1"/>
  <c r="M92" i="1" s="1"/>
  <c r="B93" i="1"/>
  <c r="C93" i="1" s="1"/>
  <c r="X93" i="1" s="1"/>
  <c r="D93" i="1"/>
  <c r="E93" i="1"/>
  <c r="F93" i="1" s="1"/>
  <c r="G93" i="1"/>
  <c r="H93" i="1" s="1"/>
  <c r="I93" i="1"/>
  <c r="J93" i="1"/>
  <c r="K93" i="1"/>
  <c r="L93" i="1"/>
  <c r="M93" i="1" s="1"/>
  <c r="B94" i="1"/>
  <c r="C94" i="1" s="1"/>
  <c r="Y94" i="1" s="1"/>
  <c r="D94" i="1"/>
  <c r="E94" i="1"/>
  <c r="F94" i="1" s="1"/>
  <c r="G94" i="1"/>
  <c r="H94" i="1" s="1"/>
  <c r="I94" i="1"/>
  <c r="J94" i="1"/>
  <c r="K94" i="1"/>
  <c r="N94" i="1" s="1"/>
  <c r="O94" i="1" s="1"/>
  <c r="BC93" i="1" s="1"/>
  <c r="BD93" i="1" s="1"/>
  <c r="L94" i="1"/>
  <c r="M94" i="1" s="1"/>
  <c r="B95" i="1"/>
  <c r="C95" i="1" s="1"/>
  <c r="X95" i="1" s="1"/>
  <c r="D95" i="1"/>
  <c r="E95" i="1"/>
  <c r="F95" i="1" s="1"/>
  <c r="G95" i="1"/>
  <c r="H95" i="1" s="1"/>
  <c r="I95" i="1"/>
  <c r="J95" i="1"/>
  <c r="K95" i="1"/>
  <c r="S95" i="1" s="1"/>
  <c r="L95" i="1"/>
  <c r="M95" i="1" s="1"/>
  <c r="B96" i="1"/>
  <c r="C96" i="1" s="1"/>
  <c r="X96" i="1" s="1"/>
  <c r="D96" i="1"/>
  <c r="E96" i="1"/>
  <c r="F96" i="1" s="1"/>
  <c r="G96" i="1"/>
  <c r="H96" i="1" s="1"/>
  <c r="I96" i="1"/>
  <c r="J96" i="1"/>
  <c r="K96" i="1"/>
  <c r="L96" i="1"/>
  <c r="M96" i="1" s="1"/>
  <c r="B97" i="1"/>
  <c r="C97" i="1" s="1"/>
  <c r="X97" i="1" s="1"/>
  <c r="D97" i="1"/>
  <c r="E97" i="1"/>
  <c r="F97" i="1" s="1"/>
  <c r="G97" i="1"/>
  <c r="H97" i="1" s="1"/>
  <c r="I97" i="1"/>
  <c r="J97" i="1"/>
  <c r="K97" i="1"/>
  <c r="R97" i="1" s="1"/>
  <c r="L97" i="1"/>
  <c r="M97" i="1" s="1"/>
  <c r="B98" i="1"/>
  <c r="C98" i="1" s="1"/>
  <c r="X98" i="1" s="1"/>
  <c r="D98" i="1"/>
  <c r="E98" i="1"/>
  <c r="F98" i="1" s="1"/>
  <c r="G98" i="1"/>
  <c r="H98" i="1" s="1"/>
  <c r="I98" i="1"/>
  <c r="J98" i="1"/>
  <c r="K98" i="1"/>
  <c r="L98" i="1"/>
  <c r="M98" i="1" s="1"/>
  <c r="B99" i="1"/>
  <c r="C99" i="1" s="1"/>
  <c r="X99" i="1" s="1"/>
  <c r="D99" i="1"/>
  <c r="E99" i="1"/>
  <c r="F99" i="1" s="1"/>
  <c r="G99" i="1"/>
  <c r="H99" i="1" s="1"/>
  <c r="I99" i="1"/>
  <c r="J99" i="1"/>
  <c r="K99" i="1"/>
  <c r="S99" i="1" s="1"/>
  <c r="L99" i="1"/>
  <c r="M99" i="1" s="1"/>
  <c r="B100" i="1"/>
  <c r="C100" i="1" s="1"/>
  <c r="X100" i="1" s="1"/>
  <c r="D100" i="1"/>
  <c r="E100" i="1"/>
  <c r="F100" i="1" s="1"/>
  <c r="G100" i="1"/>
  <c r="H100" i="1" s="1"/>
  <c r="I100" i="1"/>
  <c r="J100" i="1"/>
  <c r="K100" i="1"/>
  <c r="L100" i="1"/>
  <c r="M100" i="1" s="1"/>
  <c r="B101" i="1"/>
  <c r="C101" i="1" s="1"/>
  <c r="X101" i="1" s="1"/>
  <c r="D101" i="1"/>
  <c r="E101" i="1"/>
  <c r="F101" i="1" s="1"/>
  <c r="G101" i="1"/>
  <c r="H101" i="1" s="1"/>
  <c r="I101" i="1"/>
  <c r="J101" i="1"/>
  <c r="K101" i="1"/>
  <c r="N101" i="1" s="1"/>
  <c r="O101" i="1" s="1"/>
  <c r="BC100" i="1" s="1"/>
  <c r="BD100" i="1" s="1"/>
  <c r="L101" i="1"/>
  <c r="M101" i="1" s="1"/>
  <c r="B102" i="1"/>
  <c r="C102" i="1" s="1"/>
  <c r="X102" i="1" s="1"/>
  <c r="D102" i="1"/>
  <c r="E102" i="1"/>
  <c r="F102" i="1" s="1"/>
  <c r="G102" i="1"/>
  <c r="H102" i="1" s="1"/>
  <c r="I102" i="1"/>
  <c r="J102" i="1"/>
  <c r="K102" i="1"/>
  <c r="L102" i="1"/>
  <c r="M102" i="1" s="1"/>
  <c r="B103" i="1"/>
  <c r="C103" i="1" s="1"/>
  <c r="X103" i="1" s="1"/>
  <c r="D103" i="1"/>
  <c r="E103" i="1"/>
  <c r="F103" i="1" s="1"/>
  <c r="G103" i="1"/>
  <c r="H103" i="1" s="1"/>
  <c r="I103" i="1"/>
  <c r="J103" i="1"/>
  <c r="K103" i="1"/>
  <c r="N103" i="1" s="1"/>
  <c r="L103" i="1"/>
  <c r="M103" i="1" s="1"/>
  <c r="B104" i="1"/>
  <c r="C104" i="1" s="1"/>
  <c r="X104" i="1" s="1"/>
  <c r="D104" i="1"/>
  <c r="E104" i="1"/>
  <c r="F104" i="1" s="1"/>
  <c r="G104" i="1"/>
  <c r="H104" i="1" s="1"/>
  <c r="I104" i="1"/>
  <c r="J104" i="1"/>
  <c r="K104" i="1"/>
  <c r="N104" i="1" s="1"/>
  <c r="L104" i="1"/>
  <c r="M104" i="1" s="1"/>
  <c r="B105" i="1"/>
  <c r="C105" i="1" s="1"/>
  <c r="Y105" i="1" s="1"/>
  <c r="D105" i="1"/>
  <c r="E105" i="1"/>
  <c r="F105" i="1" s="1"/>
  <c r="G105" i="1"/>
  <c r="H105" i="1" s="1"/>
  <c r="I105" i="1"/>
  <c r="J105" i="1"/>
  <c r="K105" i="1"/>
  <c r="L105" i="1"/>
  <c r="M105" i="1" s="1"/>
  <c r="B106" i="1"/>
  <c r="C106" i="1" s="1"/>
  <c r="X106" i="1" s="1"/>
  <c r="D106" i="1"/>
  <c r="E106" i="1"/>
  <c r="F106" i="1" s="1"/>
  <c r="G106" i="1"/>
  <c r="H106" i="1" s="1"/>
  <c r="I106" i="1"/>
  <c r="J106" i="1"/>
  <c r="K106" i="1"/>
  <c r="N106" i="1" s="1"/>
  <c r="O106" i="1" s="1"/>
  <c r="BC105" i="1" s="1"/>
  <c r="BD105" i="1" s="1"/>
  <c r="L106" i="1"/>
  <c r="M106" i="1" s="1"/>
  <c r="B107" i="1"/>
  <c r="C107" i="1" s="1"/>
  <c r="X107" i="1" s="1"/>
  <c r="D107" i="1"/>
  <c r="E107" i="1"/>
  <c r="F107" i="1" s="1"/>
  <c r="G107" i="1"/>
  <c r="H107" i="1" s="1"/>
  <c r="I107" i="1"/>
  <c r="J107" i="1"/>
  <c r="K107" i="1"/>
  <c r="S107" i="1" s="1"/>
  <c r="L107" i="1"/>
  <c r="M107" i="1" s="1"/>
  <c r="B108" i="1"/>
  <c r="C108" i="1" s="1"/>
  <c r="X108" i="1" s="1"/>
  <c r="D108" i="1"/>
  <c r="E108" i="1"/>
  <c r="F108" i="1" s="1"/>
  <c r="G108" i="1"/>
  <c r="H108" i="1" s="1"/>
  <c r="I108" i="1"/>
  <c r="J108" i="1"/>
  <c r="K108" i="1"/>
  <c r="R108" i="1" s="1"/>
  <c r="L108" i="1"/>
  <c r="M108" i="1" s="1"/>
  <c r="B109" i="1"/>
  <c r="C109" i="1" s="1"/>
  <c r="X109" i="1" s="1"/>
  <c r="D109" i="1"/>
  <c r="E109" i="1"/>
  <c r="F109" i="1" s="1"/>
  <c r="G109" i="1"/>
  <c r="H109" i="1" s="1"/>
  <c r="I109" i="1"/>
  <c r="J109" i="1"/>
  <c r="K109" i="1"/>
  <c r="L109" i="1"/>
  <c r="M109" i="1" s="1"/>
  <c r="B110" i="1"/>
  <c r="C110" i="1" s="1"/>
  <c r="Y110" i="1" s="1"/>
  <c r="D110" i="1"/>
  <c r="E110" i="1"/>
  <c r="F110" i="1" s="1"/>
  <c r="G110" i="1"/>
  <c r="H110" i="1" s="1"/>
  <c r="I110" i="1"/>
  <c r="J110" i="1"/>
  <c r="K110" i="1"/>
  <c r="R110" i="1" s="1"/>
  <c r="L110" i="1"/>
  <c r="M110" i="1" s="1"/>
  <c r="B111" i="1"/>
  <c r="C111" i="1" s="1"/>
  <c r="X111" i="1" s="1"/>
  <c r="D111" i="1"/>
  <c r="E111" i="1"/>
  <c r="F111" i="1" s="1"/>
  <c r="G111" i="1"/>
  <c r="H111" i="1" s="1"/>
  <c r="I111" i="1"/>
  <c r="J111" i="1"/>
  <c r="K111" i="1"/>
  <c r="N111" i="1" s="1"/>
  <c r="L111" i="1"/>
  <c r="M111" i="1" s="1"/>
  <c r="B112" i="1"/>
  <c r="C112" i="1" s="1"/>
  <c r="X112" i="1" s="1"/>
  <c r="D112" i="1"/>
  <c r="E112" i="1"/>
  <c r="F112" i="1" s="1"/>
  <c r="G112" i="1"/>
  <c r="H112" i="1" s="1"/>
  <c r="I112" i="1"/>
  <c r="J112" i="1"/>
  <c r="K112" i="1"/>
  <c r="N112" i="1" s="1"/>
  <c r="L112" i="1"/>
  <c r="M112" i="1" s="1"/>
  <c r="B113" i="1"/>
  <c r="C113" i="1" s="1"/>
  <c r="X113" i="1" s="1"/>
  <c r="D113" i="1"/>
  <c r="E113" i="1"/>
  <c r="F113" i="1" s="1"/>
  <c r="G113" i="1"/>
  <c r="H113" i="1" s="1"/>
  <c r="I113" i="1"/>
  <c r="J113" i="1"/>
  <c r="K113" i="1"/>
  <c r="L113" i="1"/>
  <c r="M113" i="1" s="1"/>
  <c r="B114" i="1"/>
  <c r="C114" i="1" s="1"/>
  <c r="X114" i="1" s="1"/>
  <c r="D114" i="1"/>
  <c r="E114" i="1"/>
  <c r="F114" i="1" s="1"/>
  <c r="G114" i="1"/>
  <c r="H114" i="1" s="1"/>
  <c r="I114" i="1"/>
  <c r="J114" i="1"/>
  <c r="K114" i="1"/>
  <c r="R114" i="1" s="1"/>
  <c r="L114" i="1"/>
  <c r="M114" i="1" s="1"/>
  <c r="B115" i="1"/>
  <c r="C115" i="1" s="1"/>
  <c r="X115" i="1" s="1"/>
  <c r="D115" i="1"/>
  <c r="E115" i="1"/>
  <c r="F115" i="1" s="1"/>
  <c r="G115" i="1"/>
  <c r="H115" i="1" s="1"/>
  <c r="I115" i="1"/>
  <c r="J115" i="1"/>
  <c r="K115" i="1"/>
  <c r="R115" i="1" s="1"/>
  <c r="L115" i="1"/>
  <c r="M115" i="1" s="1"/>
  <c r="B116" i="1"/>
  <c r="C116" i="1" s="1"/>
  <c r="X116" i="1" s="1"/>
  <c r="D116" i="1"/>
  <c r="E116" i="1"/>
  <c r="F116" i="1" s="1"/>
  <c r="G116" i="1"/>
  <c r="H116" i="1" s="1"/>
  <c r="I116" i="1"/>
  <c r="J116" i="1"/>
  <c r="K116" i="1"/>
  <c r="N116" i="1" s="1"/>
  <c r="L116" i="1"/>
  <c r="M116" i="1" s="1"/>
  <c r="B117" i="1"/>
  <c r="C117" i="1" s="1"/>
  <c r="X117" i="1" s="1"/>
  <c r="D117" i="1"/>
  <c r="E117" i="1"/>
  <c r="F117" i="1" s="1"/>
  <c r="G117" i="1"/>
  <c r="H117" i="1" s="1"/>
  <c r="I117" i="1"/>
  <c r="J117" i="1"/>
  <c r="K117" i="1"/>
  <c r="S117" i="1" s="1"/>
  <c r="L117" i="1"/>
  <c r="M117" i="1" s="1"/>
  <c r="B118" i="1"/>
  <c r="C118" i="1" s="1"/>
  <c r="X118" i="1" s="1"/>
  <c r="D118" i="1"/>
  <c r="E118" i="1"/>
  <c r="F118" i="1" s="1"/>
  <c r="G118" i="1"/>
  <c r="H118" i="1" s="1"/>
  <c r="I118" i="1"/>
  <c r="J118" i="1"/>
  <c r="K118" i="1"/>
  <c r="N118" i="1" s="1"/>
  <c r="O118" i="1" s="1"/>
  <c r="BC117" i="1" s="1"/>
  <c r="BD117" i="1" s="1"/>
  <c r="L118" i="1"/>
  <c r="M118" i="1" s="1"/>
  <c r="B119" i="1"/>
  <c r="C119" i="1" s="1"/>
  <c r="X119" i="1" s="1"/>
  <c r="D119" i="1"/>
  <c r="E119" i="1"/>
  <c r="F119" i="1" s="1"/>
  <c r="G119" i="1"/>
  <c r="H119" i="1" s="1"/>
  <c r="I119" i="1"/>
  <c r="J119" i="1"/>
  <c r="K119" i="1"/>
  <c r="N119" i="1" s="1"/>
  <c r="L119" i="1"/>
  <c r="M119" i="1" s="1"/>
  <c r="B120" i="1"/>
  <c r="C120" i="1" s="1"/>
  <c r="X120" i="1" s="1"/>
  <c r="D120" i="1"/>
  <c r="E120" i="1"/>
  <c r="F120" i="1" s="1"/>
  <c r="G120" i="1"/>
  <c r="H120" i="1" s="1"/>
  <c r="I120" i="1"/>
  <c r="J120" i="1"/>
  <c r="K120" i="1"/>
  <c r="N120" i="1" s="1"/>
  <c r="L120" i="1"/>
  <c r="M120" i="1" s="1"/>
  <c r="B121" i="1"/>
  <c r="C121" i="1" s="1"/>
  <c r="Y121" i="1" s="1"/>
  <c r="D121" i="1"/>
  <c r="E121" i="1"/>
  <c r="F121" i="1" s="1"/>
  <c r="G121" i="1"/>
  <c r="H121" i="1" s="1"/>
  <c r="I121" i="1"/>
  <c r="J121" i="1"/>
  <c r="K121" i="1"/>
  <c r="R121" i="1" s="1"/>
  <c r="L121" i="1"/>
  <c r="M121" i="1" s="1"/>
  <c r="B122" i="1"/>
  <c r="C122" i="1" s="1"/>
  <c r="X122" i="1" s="1"/>
  <c r="D122" i="1"/>
  <c r="E122" i="1"/>
  <c r="F122" i="1" s="1"/>
  <c r="G122" i="1"/>
  <c r="H122" i="1" s="1"/>
  <c r="I122" i="1"/>
  <c r="J122" i="1"/>
  <c r="K122" i="1"/>
  <c r="L122" i="1"/>
  <c r="M122" i="1" s="1"/>
  <c r="B123" i="1"/>
  <c r="C123" i="1" s="1"/>
  <c r="X123" i="1" s="1"/>
  <c r="D123" i="1"/>
  <c r="E123" i="1"/>
  <c r="F123" i="1" s="1"/>
  <c r="G123" i="1"/>
  <c r="H123" i="1" s="1"/>
  <c r="I123" i="1"/>
  <c r="J123" i="1"/>
  <c r="K123" i="1"/>
  <c r="L123" i="1"/>
  <c r="M123" i="1" s="1"/>
  <c r="B124" i="1"/>
  <c r="C124" i="1" s="1"/>
  <c r="X124" i="1" s="1"/>
  <c r="D124" i="1"/>
  <c r="E124" i="1"/>
  <c r="F124" i="1" s="1"/>
  <c r="G124" i="1"/>
  <c r="H124" i="1" s="1"/>
  <c r="I124" i="1"/>
  <c r="J124" i="1"/>
  <c r="K124" i="1"/>
  <c r="N124" i="1" s="1"/>
  <c r="O124" i="1" s="1"/>
  <c r="BC123" i="1" s="1"/>
  <c r="BD123" i="1" s="1"/>
  <c r="L124" i="1"/>
  <c r="M124" i="1" s="1"/>
  <c r="B125" i="1"/>
  <c r="C125" i="1" s="1"/>
  <c r="X125" i="1" s="1"/>
  <c r="D125" i="1"/>
  <c r="E125" i="1"/>
  <c r="F125" i="1" s="1"/>
  <c r="G125" i="1"/>
  <c r="H125" i="1" s="1"/>
  <c r="I125" i="1"/>
  <c r="J125" i="1"/>
  <c r="K125" i="1"/>
  <c r="S125" i="1" s="1"/>
  <c r="L125" i="1"/>
  <c r="M125" i="1" s="1"/>
  <c r="B126" i="1"/>
  <c r="C126" i="1" s="1"/>
  <c r="Y126" i="1" s="1"/>
  <c r="D126" i="1"/>
  <c r="E126" i="1"/>
  <c r="F126" i="1" s="1"/>
  <c r="G126" i="1"/>
  <c r="H126" i="1" s="1"/>
  <c r="I126" i="1"/>
  <c r="J126" i="1"/>
  <c r="K126" i="1"/>
  <c r="L126" i="1"/>
  <c r="M126" i="1" s="1"/>
  <c r="B127" i="1"/>
  <c r="C127" i="1" s="1"/>
  <c r="X127" i="1" s="1"/>
  <c r="D127" i="1"/>
  <c r="E127" i="1"/>
  <c r="F127" i="1" s="1"/>
  <c r="G127" i="1"/>
  <c r="H127" i="1" s="1"/>
  <c r="I127" i="1"/>
  <c r="J127" i="1"/>
  <c r="K127" i="1"/>
  <c r="L127" i="1"/>
  <c r="M127" i="1" s="1"/>
  <c r="B128" i="1"/>
  <c r="C128" i="1" s="1"/>
  <c r="X128" i="1" s="1"/>
  <c r="D128" i="1"/>
  <c r="E128" i="1"/>
  <c r="F128" i="1" s="1"/>
  <c r="G128" i="1"/>
  <c r="H128" i="1" s="1"/>
  <c r="I128" i="1"/>
  <c r="J128" i="1"/>
  <c r="K128" i="1"/>
  <c r="N128" i="1" s="1"/>
  <c r="L128" i="1"/>
  <c r="M128" i="1" s="1"/>
  <c r="B129" i="1"/>
  <c r="C129" i="1" s="1"/>
  <c r="X129" i="1" s="1"/>
  <c r="D129" i="1"/>
  <c r="E129" i="1"/>
  <c r="F129" i="1" s="1"/>
  <c r="G129" i="1"/>
  <c r="H129" i="1" s="1"/>
  <c r="I129" i="1"/>
  <c r="J129" i="1"/>
  <c r="K129" i="1"/>
  <c r="L129" i="1"/>
  <c r="M129" i="1" s="1"/>
  <c r="B130" i="1"/>
  <c r="C130" i="1" s="1"/>
  <c r="X130" i="1" s="1"/>
  <c r="D130" i="1"/>
  <c r="E130" i="1"/>
  <c r="F130" i="1" s="1"/>
  <c r="G130" i="1"/>
  <c r="H130" i="1" s="1"/>
  <c r="I130" i="1"/>
  <c r="J130" i="1"/>
  <c r="K130" i="1"/>
  <c r="R130" i="1" s="1"/>
  <c r="L130" i="1"/>
  <c r="M130" i="1" s="1"/>
  <c r="B131" i="1"/>
  <c r="C131" i="1" s="1"/>
  <c r="X131" i="1" s="1"/>
  <c r="D131" i="1"/>
  <c r="E131" i="1"/>
  <c r="F131" i="1" s="1"/>
  <c r="G131" i="1"/>
  <c r="H131" i="1" s="1"/>
  <c r="I131" i="1"/>
  <c r="J131" i="1"/>
  <c r="K131" i="1"/>
  <c r="L131" i="1"/>
  <c r="M131" i="1" s="1"/>
  <c r="B132" i="1"/>
  <c r="C132" i="1" s="1"/>
  <c r="X132" i="1" s="1"/>
  <c r="D132" i="1"/>
  <c r="E132" i="1"/>
  <c r="F132" i="1" s="1"/>
  <c r="G132" i="1"/>
  <c r="H132" i="1" s="1"/>
  <c r="I132" i="1"/>
  <c r="J132" i="1"/>
  <c r="K132" i="1"/>
  <c r="N132" i="1" s="1"/>
  <c r="O132" i="1" s="1"/>
  <c r="BC131" i="1" s="1"/>
  <c r="BD131" i="1" s="1"/>
  <c r="L132" i="1"/>
  <c r="M132" i="1" s="1"/>
  <c r="B133" i="1"/>
  <c r="C133" i="1" s="1"/>
  <c r="X133" i="1" s="1"/>
  <c r="D133" i="1"/>
  <c r="E133" i="1"/>
  <c r="F133" i="1" s="1"/>
  <c r="G133" i="1"/>
  <c r="H133" i="1" s="1"/>
  <c r="I133" i="1"/>
  <c r="J133" i="1"/>
  <c r="K133" i="1"/>
  <c r="N133" i="1" s="1"/>
  <c r="O133" i="1" s="1"/>
  <c r="BC132" i="1" s="1"/>
  <c r="BD132" i="1" s="1"/>
  <c r="L133" i="1"/>
  <c r="M133" i="1" s="1"/>
  <c r="B134" i="1"/>
  <c r="C134" i="1" s="1"/>
  <c r="X134" i="1" s="1"/>
  <c r="D134" i="1"/>
  <c r="E134" i="1"/>
  <c r="F134" i="1" s="1"/>
  <c r="G134" i="1"/>
  <c r="H134" i="1" s="1"/>
  <c r="I134" i="1"/>
  <c r="J134" i="1"/>
  <c r="K134" i="1"/>
  <c r="R134" i="1" s="1"/>
  <c r="L134" i="1"/>
  <c r="M134" i="1" s="1"/>
  <c r="B135" i="1"/>
  <c r="C135" i="1" s="1"/>
  <c r="X135" i="1" s="1"/>
  <c r="D135" i="1"/>
  <c r="E135" i="1"/>
  <c r="F135" i="1" s="1"/>
  <c r="G135" i="1"/>
  <c r="H135" i="1" s="1"/>
  <c r="I135" i="1"/>
  <c r="J135" i="1"/>
  <c r="K135" i="1"/>
  <c r="L135" i="1"/>
  <c r="M135" i="1" s="1"/>
  <c r="B136" i="1"/>
  <c r="C136" i="1" s="1"/>
  <c r="X136" i="1" s="1"/>
  <c r="D136" i="1"/>
  <c r="E136" i="1"/>
  <c r="F136" i="1" s="1"/>
  <c r="G136" i="1"/>
  <c r="H136" i="1" s="1"/>
  <c r="I136" i="1"/>
  <c r="J136" i="1"/>
  <c r="K136" i="1"/>
  <c r="N136" i="1" s="1"/>
  <c r="O136" i="1" s="1"/>
  <c r="BC135" i="1" s="1"/>
  <c r="BD135" i="1" s="1"/>
  <c r="L136" i="1"/>
  <c r="M136" i="1" s="1"/>
  <c r="B137" i="1"/>
  <c r="C137" i="1" s="1"/>
  <c r="Y137" i="1" s="1"/>
  <c r="D137" i="1"/>
  <c r="E137" i="1"/>
  <c r="F137" i="1" s="1"/>
  <c r="G137" i="1"/>
  <c r="H137" i="1" s="1"/>
  <c r="I137" i="1"/>
  <c r="J137" i="1"/>
  <c r="K137" i="1"/>
  <c r="L137" i="1"/>
  <c r="M137" i="1" s="1"/>
  <c r="B138" i="1"/>
  <c r="C138" i="1" s="1"/>
  <c r="X138" i="1" s="1"/>
  <c r="D138" i="1"/>
  <c r="E138" i="1"/>
  <c r="F138" i="1" s="1"/>
  <c r="G138" i="1"/>
  <c r="H138" i="1" s="1"/>
  <c r="I138" i="1"/>
  <c r="J138" i="1"/>
  <c r="K138" i="1"/>
  <c r="S138" i="1" s="1"/>
  <c r="L138" i="1"/>
  <c r="M138" i="1" s="1"/>
  <c r="B139" i="1"/>
  <c r="C139" i="1" s="1"/>
  <c r="X139" i="1" s="1"/>
  <c r="D139" i="1"/>
  <c r="E139" i="1"/>
  <c r="F139" i="1" s="1"/>
  <c r="G139" i="1"/>
  <c r="H139" i="1" s="1"/>
  <c r="I139" i="1"/>
  <c r="J139" i="1"/>
  <c r="K139" i="1"/>
  <c r="N139" i="1" s="1"/>
  <c r="O139" i="1" s="1"/>
  <c r="BC138" i="1" s="1"/>
  <c r="BD138" i="1" s="1"/>
  <c r="L139" i="1"/>
  <c r="M139" i="1" s="1"/>
  <c r="B140" i="1"/>
  <c r="C140" i="1" s="1"/>
  <c r="X140" i="1" s="1"/>
  <c r="D140" i="1"/>
  <c r="E140" i="1"/>
  <c r="F140" i="1" s="1"/>
  <c r="G140" i="1"/>
  <c r="H140" i="1" s="1"/>
  <c r="I140" i="1"/>
  <c r="J140" i="1"/>
  <c r="K140" i="1"/>
  <c r="N140" i="1" s="1"/>
  <c r="L140" i="1"/>
  <c r="M140" i="1" s="1"/>
  <c r="B141" i="1"/>
  <c r="C141" i="1" s="1"/>
  <c r="X141" i="1" s="1"/>
  <c r="D141" i="1"/>
  <c r="E141" i="1"/>
  <c r="F141" i="1" s="1"/>
  <c r="G141" i="1"/>
  <c r="H141" i="1" s="1"/>
  <c r="I141" i="1"/>
  <c r="J141" i="1"/>
  <c r="K141" i="1"/>
  <c r="N141" i="1" s="1"/>
  <c r="L141" i="1"/>
  <c r="M141" i="1" s="1"/>
  <c r="B142" i="1"/>
  <c r="C142" i="1" s="1"/>
  <c r="Y142" i="1" s="1"/>
  <c r="D142" i="1"/>
  <c r="E142" i="1"/>
  <c r="F142" i="1" s="1"/>
  <c r="G142" i="1"/>
  <c r="H142" i="1" s="1"/>
  <c r="I142" i="1"/>
  <c r="J142" i="1"/>
  <c r="K142" i="1"/>
  <c r="N142" i="1" s="1"/>
  <c r="L142" i="1"/>
  <c r="M142" i="1" s="1"/>
  <c r="B143" i="1"/>
  <c r="C143" i="1" s="1"/>
  <c r="X143" i="1" s="1"/>
  <c r="D143" i="1"/>
  <c r="E143" i="1"/>
  <c r="F143" i="1" s="1"/>
  <c r="G143" i="1"/>
  <c r="H143" i="1" s="1"/>
  <c r="I143" i="1"/>
  <c r="J143" i="1"/>
  <c r="K143" i="1"/>
  <c r="R143" i="1" s="1"/>
  <c r="L143" i="1"/>
  <c r="M143" i="1" s="1"/>
  <c r="B144" i="1"/>
  <c r="C144" i="1" s="1"/>
  <c r="X144" i="1" s="1"/>
  <c r="D144" i="1"/>
  <c r="E144" i="1"/>
  <c r="F144" i="1" s="1"/>
  <c r="G144" i="1"/>
  <c r="H144" i="1" s="1"/>
  <c r="I144" i="1"/>
  <c r="J144" i="1"/>
  <c r="K144" i="1"/>
  <c r="L144" i="1"/>
  <c r="M144" i="1" s="1"/>
  <c r="B145" i="1"/>
  <c r="C145" i="1" s="1"/>
  <c r="X145" i="1" s="1"/>
  <c r="D145" i="1"/>
  <c r="E145" i="1"/>
  <c r="F145" i="1" s="1"/>
  <c r="G145" i="1"/>
  <c r="H145" i="1" s="1"/>
  <c r="I145" i="1"/>
  <c r="J145" i="1"/>
  <c r="K145" i="1"/>
  <c r="S145" i="1" s="1"/>
  <c r="L145" i="1"/>
  <c r="M145" i="1" s="1"/>
  <c r="B146" i="1"/>
  <c r="C146" i="1" s="1"/>
  <c r="X146" i="1" s="1"/>
  <c r="D146" i="1"/>
  <c r="E146" i="1"/>
  <c r="F146" i="1" s="1"/>
  <c r="G146" i="1"/>
  <c r="H146" i="1" s="1"/>
  <c r="I146" i="1"/>
  <c r="J146" i="1"/>
  <c r="K146" i="1"/>
  <c r="S146" i="1" s="1"/>
  <c r="L146" i="1"/>
  <c r="M146" i="1" s="1"/>
  <c r="B147" i="1"/>
  <c r="C147" i="1" s="1"/>
  <c r="X147" i="1" s="1"/>
  <c r="D147" i="1"/>
  <c r="E147" i="1"/>
  <c r="F147" i="1" s="1"/>
  <c r="G147" i="1"/>
  <c r="H147" i="1" s="1"/>
  <c r="I147" i="1"/>
  <c r="J147" i="1"/>
  <c r="K147" i="1"/>
  <c r="N147" i="1" s="1"/>
  <c r="O147" i="1" s="1"/>
  <c r="BC146" i="1" s="1"/>
  <c r="BD146" i="1" s="1"/>
  <c r="L147" i="1"/>
  <c r="M147" i="1" s="1"/>
  <c r="B148" i="1"/>
  <c r="C148" i="1" s="1"/>
  <c r="X148" i="1" s="1"/>
  <c r="D148" i="1"/>
  <c r="E148" i="1"/>
  <c r="F148" i="1" s="1"/>
  <c r="G148" i="1"/>
  <c r="H148" i="1" s="1"/>
  <c r="I148" i="1"/>
  <c r="J148" i="1"/>
  <c r="K148" i="1"/>
  <c r="N148" i="1" s="1"/>
  <c r="O148" i="1" s="1"/>
  <c r="BC147" i="1" s="1"/>
  <c r="BD147" i="1" s="1"/>
  <c r="L148" i="1"/>
  <c r="M148" i="1" s="1"/>
  <c r="B149" i="1"/>
  <c r="C149" i="1" s="1"/>
  <c r="X149" i="1" s="1"/>
  <c r="D149" i="1"/>
  <c r="E149" i="1"/>
  <c r="F149" i="1" s="1"/>
  <c r="G149" i="1"/>
  <c r="H149" i="1" s="1"/>
  <c r="I149" i="1"/>
  <c r="J149" i="1"/>
  <c r="K149" i="1"/>
  <c r="L149" i="1"/>
  <c r="M149" i="1" s="1"/>
  <c r="B150" i="1"/>
  <c r="C150" i="1" s="1"/>
  <c r="X150" i="1" s="1"/>
  <c r="D150" i="1"/>
  <c r="E150" i="1"/>
  <c r="F150" i="1" s="1"/>
  <c r="G150" i="1"/>
  <c r="H150" i="1" s="1"/>
  <c r="I150" i="1"/>
  <c r="J150" i="1"/>
  <c r="K150" i="1"/>
  <c r="L150" i="1"/>
  <c r="M150" i="1" s="1"/>
  <c r="B151" i="1"/>
  <c r="C151" i="1" s="1"/>
  <c r="X151" i="1" s="1"/>
  <c r="D151" i="1"/>
  <c r="E151" i="1"/>
  <c r="F151" i="1" s="1"/>
  <c r="G151" i="1"/>
  <c r="H151" i="1" s="1"/>
  <c r="I151" i="1"/>
  <c r="J151" i="1"/>
  <c r="K151" i="1"/>
  <c r="L151" i="1"/>
  <c r="M151" i="1" s="1"/>
  <c r="B152" i="1"/>
  <c r="C152" i="1" s="1"/>
  <c r="X152" i="1" s="1"/>
  <c r="D152" i="1"/>
  <c r="E152" i="1"/>
  <c r="F152" i="1" s="1"/>
  <c r="G152" i="1"/>
  <c r="H152" i="1" s="1"/>
  <c r="I152" i="1"/>
  <c r="J152" i="1"/>
  <c r="K152" i="1"/>
  <c r="R152" i="1" s="1"/>
  <c r="L152" i="1"/>
  <c r="M152" i="1" s="1"/>
  <c r="B153" i="1"/>
  <c r="C153" i="1" s="1"/>
  <c r="Y153" i="1" s="1"/>
  <c r="D153" i="1"/>
  <c r="E153" i="1"/>
  <c r="F153" i="1" s="1"/>
  <c r="G153" i="1"/>
  <c r="H153" i="1" s="1"/>
  <c r="I153" i="1"/>
  <c r="J153" i="1"/>
  <c r="K153" i="1"/>
  <c r="S153" i="1" s="1"/>
  <c r="L153" i="1"/>
  <c r="M153" i="1" s="1"/>
  <c r="B154" i="1"/>
  <c r="C154" i="1" s="1"/>
  <c r="X154" i="1" s="1"/>
  <c r="D154" i="1"/>
  <c r="E154" i="1"/>
  <c r="F154" i="1" s="1"/>
  <c r="G154" i="1"/>
  <c r="H154" i="1" s="1"/>
  <c r="I154" i="1"/>
  <c r="J154" i="1"/>
  <c r="K154" i="1"/>
  <c r="L154" i="1"/>
  <c r="M154" i="1" s="1"/>
  <c r="B155" i="1"/>
  <c r="C155" i="1" s="1"/>
  <c r="X155" i="1" s="1"/>
  <c r="D155" i="1"/>
  <c r="E155" i="1"/>
  <c r="F155" i="1" s="1"/>
  <c r="G155" i="1"/>
  <c r="H155" i="1" s="1"/>
  <c r="I155" i="1"/>
  <c r="J155" i="1"/>
  <c r="K155" i="1"/>
  <c r="N155" i="1" s="1"/>
  <c r="O155" i="1" s="1"/>
  <c r="BC154" i="1" s="1"/>
  <c r="BD154" i="1" s="1"/>
  <c r="L155" i="1"/>
  <c r="M155" i="1" s="1"/>
  <c r="B156" i="1"/>
  <c r="C156" i="1" s="1"/>
  <c r="X156" i="1" s="1"/>
  <c r="D156" i="1"/>
  <c r="E156" i="1"/>
  <c r="F156" i="1" s="1"/>
  <c r="G156" i="1"/>
  <c r="H156" i="1" s="1"/>
  <c r="I156" i="1"/>
  <c r="J156" i="1"/>
  <c r="K156" i="1"/>
  <c r="L156" i="1"/>
  <c r="M156" i="1" s="1"/>
  <c r="B157" i="1"/>
  <c r="C157" i="1" s="1"/>
  <c r="X157" i="1" s="1"/>
  <c r="D157" i="1"/>
  <c r="E157" i="1"/>
  <c r="F157" i="1" s="1"/>
  <c r="G157" i="1"/>
  <c r="H157" i="1" s="1"/>
  <c r="I157" i="1"/>
  <c r="J157" i="1"/>
  <c r="K157" i="1"/>
  <c r="N157" i="1" s="1"/>
  <c r="O157" i="1" s="1"/>
  <c r="BC156" i="1" s="1"/>
  <c r="BD156" i="1" s="1"/>
  <c r="L157" i="1"/>
  <c r="M157" i="1" s="1"/>
  <c r="B158" i="1"/>
  <c r="C158" i="1" s="1"/>
  <c r="Y158" i="1" s="1"/>
  <c r="D158" i="1"/>
  <c r="E158" i="1"/>
  <c r="F158" i="1" s="1"/>
  <c r="G158" i="1"/>
  <c r="H158" i="1" s="1"/>
  <c r="I158" i="1"/>
  <c r="J158" i="1"/>
  <c r="K158" i="1"/>
  <c r="N158" i="1" s="1"/>
  <c r="L158" i="1"/>
  <c r="M158" i="1" s="1"/>
  <c r="B159" i="1"/>
  <c r="C159" i="1" s="1"/>
  <c r="X159" i="1" s="1"/>
  <c r="D159" i="1"/>
  <c r="E159" i="1"/>
  <c r="F159" i="1" s="1"/>
  <c r="G159" i="1"/>
  <c r="H159" i="1" s="1"/>
  <c r="I159" i="1"/>
  <c r="J159" i="1"/>
  <c r="K159" i="1"/>
  <c r="R159" i="1" s="1"/>
  <c r="L159" i="1"/>
  <c r="M159" i="1" s="1"/>
  <c r="B160" i="1"/>
  <c r="C160" i="1" s="1"/>
  <c r="X160" i="1" s="1"/>
  <c r="D160" i="1"/>
  <c r="E160" i="1"/>
  <c r="F160" i="1" s="1"/>
  <c r="G160" i="1"/>
  <c r="H160" i="1" s="1"/>
  <c r="I160" i="1"/>
  <c r="J160" i="1"/>
  <c r="K160" i="1"/>
  <c r="L160" i="1"/>
  <c r="M160" i="1" s="1"/>
  <c r="B161" i="1"/>
  <c r="C161" i="1" s="1"/>
  <c r="X161" i="1" s="1"/>
  <c r="D161" i="1"/>
  <c r="E161" i="1"/>
  <c r="F161" i="1" s="1"/>
  <c r="G161" i="1"/>
  <c r="H161" i="1" s="1"/>
  <c r="I161" i="1"/>
  <c r="J161" i="1"/>
  <c r="K161" i="1"/>
  <c r="S161" i="1" s="1"/>
  <c r="L161" i="1"/>
  <c r="M161" i="1" s="1"/>
  <c r="B162" i="1"/>
  <c r="C162" i="1" s="1"/>
  <c r="X162" i="1" s="1"/>
  <c r="D162" i="1"/>
  <c r="E162" i="1"/>
  <c r="F162" i="1" s="1"/>
  <c r="G162" i="1"/>
  <c r="H162" i="1" s="1"/>
  <c r="I162" i="1"/>
  <c r="J162" i="1"/>
  <c r="K162" i="1"/>
  <c r="S162" i="1" s="1"/>
  <c r="L162" i="1"/>
  <c r="M162" i="1" s="1"/>
  <c r="B163" i="1"/>
  <c r="C163" i="1" s="1"/>
  <c r="X163" i="1" s="1"/>
  <c r="D163" i="1"/>
  <c r="E163" i="1"/>
  <c r="F163" i="1" s="1"/>
  <c r="G163" i="1"/>
  <c r="H163" i="1" s="1"/>
  <c r="I163" i="1"/>
  <c r="J163" i="1"/>
  <c r="K163" i="1"/>
  <c r="L163" i="1"/>
  <c r="M163" i="1" s="1"/>
  <c r="B164" i="1"/>
  <c r="C164" i="1" s="1"/>
  <c r="X164" i="1" s="1"/>
  <c r="D164" i="1"/>
  <c r="E164" i="1"/>
  <c r="F164" i="1" s="1"/>
  <c r="G164" i="1"/>
  <c r="H164" i="1" s="1"/>
  <c r="I164" i="1"/>
  <c r="J164" i="1"/>
  <c r="K164" i="1"/>
  <c r="R164" i="1" s="1"/>
  <c r="L164" i="1"/>
  <c r="M164" i="1" s="1"/>
  <c r="B165" i="1"/>
  <c r="C165" i="1" s="1"/>
  <c r="X165" i="1" s="1"/>
  <c r="D165" i="1"/>
  <c r="E165" i="1"/>
  <c r="F165" i="1" s="1"/>
  <c r="G165" i="1"/>
  <c r="H165" i="1" s="1"/>
  <c r="I165" i="1"/>
  <c r="J165" i="1"/>
  <c r="K165" i="1"/>
  <c r="L165" i="1"/>
  <c r="M165" i="1" s="1"/>
  <c r="B166" i="1"/>
  <c r="C166" i="1" s="1"/>
  <c r="X166" i="1" s="1"/>
  <c r="D166" i="1"/>
  <c r="E166" i="1"/>
  <c r="F166" i="1" s="1"/>
  <c r="G166" i="1"/>
  <c r="H166" i="1" s="1"/>
  <c r="I166" i="1"/>
  <c r="J166" i="1"/>
  <c r="K166" i="1"/>
  <c r="N166" i="1" s="1"/>
  <c r="L166" i="1"/>
  <c r="M166" i="1" s="1"/>
  <c r="B167" i="1"/>
  <c r="C167" i="1" s="1"/>
  <c r="X167" i="1" s="1"/>
  <c r="D167" i="1"/>
  <c r="E167" i="1"/>
  <c r="F167" i="1" s="1"/>
  <c r="G167" i="1"/>
  <c r="H167" i="1" s="1"/>
  <c r="I167" i="1"/>
  <c r="J167" i="1"/>
  <c r="K167" i="1"/>
  <c r="R167" i="1" s="1"/>
  <c r="L167" i="1"/>
  <c r="M167" i="1" s="1"/>
  <c r="B168" i="1"/>
  <c r="C168" i="1" s="1"/>
  <c r="X168" i="1" s="1"/>
  <c r="D168" i="1"/>
  <c r="E168" i="1"/>
  <c r="F168" i="1" s="1"/>
  <c r="G168" i="1"/>
  <c r="H168" i="1" s="1"/>
  <c r="I168" i="1"/>
  <c r="J168" i="1"/>
  <c r="K168" i="1"/>
  <c r="L168" i="1"/>
  <c r="M168" i="1" s="1"/>
  <c r="B169" i="1"/>
  <c r="C169" i="1" s="1"/>
  <c r="Y169" i="1" s="1"/>
  <c r="D169" i="1"/>
  <c r="E169" i="1"/>
  <c r="F169" i="1" s="1"/>
  <c r="G169" i="1"/>
  <c r="H169" i="1" s="1"/>
  <c r="I169" i="1"/>
  <c r="J169" i="1"/>
  <c r="K169" i="1"/>
  <c r="S169" i="1" s="1"/>
  <c r="L169" i="1"/>
  <c r="M169" i="1" s="1"/>
  <c r="B170" i="1"/>
  <c r="C170" i="1" s="1"/>
  <c r="X170" i="1" s="1"/>
  <c r="D170" i="1"/>
  <c r="E170" i="1"/>
  <c r="F170" i="1" s="1"/>
  <c r="G170" i="1"/>
  <c r="H170" i="1" s="1"/>
  <c r="I170" i="1"/>
  <c r="J170" i="1"/>
  <c r="K170" i="1"/>
  <c r="L170" i="1"/>
  <c r="M170" i="1" s="1"/>
  <c r="B171" i="1"/>
  <c r="C171" i="1" s="1"/>
  <c r="X171" i="1" s="1"/>
  <c r="D171" i="1"/>
  <c r="E171" i="1"/>
  <c r="F171" i="1" s="1"/>
  <c r="G171" i="1"/>
  <c r="H171" i="1" s="1"/>
  <c r="I171" i="1"/>
  <c r="J171" i="1"/>
  <c r="K171" i="1"/>
  <c r="L171" i="1"/>
  <c r="M171" i="1" s="1"/>
  <c r="B172" i="1"/>
  <c r="C172" i="1" s="1"/>
  <c r="X172" i="1" s="1"/>
  <c r="D172" i="1"/>
  <c r="E172" i="1"/>
  <c r="F172" i="1" s="1"/>
  <c r="G172" i="1"/>
  <c r="H172" i="1" s="1"/>
  <c r="I172" i="1"/>
  <c r="J172" i="1"/>
  <c r="K172" i="1"/>
  <c r="N172" i="1" s="1"/>
  <c r="L172" i="1"/>
  <c r="M172" i="1" s="1"/>
  <c r="B173" i="1"/>
  <c r="C173" i="1" s="1"/>
  <c r="X173" i="1" s="1"/>
  <c r="D173" i="1"/>
  <c r="E173" i="1"/>
  <c r="F173" i="1" s="1"/>
  <c r="G173" i="1"/>
  <c r="H173" i="1" s="1"/>
  <c r="I173" i="1"/>
  <c r="J173" i="1"/>
  <c r="K173" i="1"/>
  <c r="R173" i="1" s="1"/>
  <c r="L173" i="1"/>
  <c r="M173" i="1" s="1"/>
  <c r="B174" i="1"/>
  <c r="C174" i="1" s="1"/>
  <c r="Y174" i="1" s="1"/>
  <c r="D174" i="1"/>
  <c r="E174" i="1"/>
  <c r="F174" i="1" s="1"/>
  <c r="G174" i="1"/>
  <c r="H174" i="1" s="1"/>
  <c r="I174" i="1"/>
  <c r="J174" i="1"/>
  <c r="K174" i="1"/>
  <c r="N174" i="1" s="1"/>
  <c r="L174" i="1"/>
  <c r="M174" i="1" s="1"/>
  <c r="B175" i="1"/>
  <c r="C175" i="1" s="1"/>
  <c r="X175" i="1" s="1"/>
  <c r="D175" i="1"/>
  <c r="E175" i="1"/>
  <c r="F175" i="1" s="1"/>
  <c r="G175" i="1"/>
  <c r="H175" i="1" s="1"/>
  <c r="I175" i="1"/>
  <c r="J175" i="1"/>
  <c r="K175" i="1"/>
  <c r="R175" i="1" s="1"/>
  <c r="L175" i="1"/>
  <c r="M175" i="1" s="1"/>
  <c r="B176" i="1"/>
  <c r="C176" i="1" s="1"/>
  <c r="X176" i="1" s="1"/>
  <c r="D176" i="1"/>
  <c r="E176" i="1"/>
  <c r="F176" i="1" s="1"/>
  <c r="G176" i="1"/>
  <c r="H176" i="1" s="1"/>
  <c r="I176" i="1"/>
  <c r="J176" i="1"/>
  <c r="K176" i="1"/>
  <c r="L176" i="1"/>
  <c r="M176" i="1" s="1"/>
  <c r="B177" i="1"/>
  <c r="C177" i="1" s="1"/>
  <c r="X177" i="1" s="1"/>
  <c r="D177" i="1"/>
  <c r="E177" i="1"/>
  <c r="F177" i="1" s="1"/>
  <c r="G177" i="1"/>
  <c r="H177" i="1" s="1"/>
  <c r="I177" i="1"/>
  <c r="J177" i="1"/>
  <c r="K177" i="1"/>
  <c r="L177" i="1"/>
  <c r="M177" i="1" s="1"/>
  <c r="B178" i="1"/>
  <c r="C178" i="1" s="1"/>
  <c r="X178" i="1" s="1"/>
  <c r="D178" i="1"/>
  <c r="E178" i="1"/>
  <c r="F178" i="1" s="1"/>
  <c r="G178" i="1"/>
  <c r="H178" i="1" s="1"/>
  <c r="I178" i="1"/>
  <c r="J178" i="1"/>
  <c r="K178" i="1"/>
  <c r="L178" i="1"/>
  <c r="M178" i="1" s="1"/>
  <c r="B179" i="1"/>
  <c r="C179" i="1" s="1"/>
  <c r="X179" i="1" s="1"/>
  <c r="D179" i="1"/>
  <c r="E179" i="1"/>
  <c r="F179" i="1" s="1"/>
  <c r="G179" i="1"/>
  <c r="H179" i="1" s="1"/>
  <c r="I179" i="1"/>
  <c r="J179" i="1"/>
  <c r="K179" i="1"/>
  <c r="R179" i="1" s="1"/>
  <c r="L179" i="1"/>
  <c r="M179" i="1" s="1"/>
  <c r="B180" i="1"/>
  <c r="C180" i="1" s="1"/>
  <c r="X180" i="1" s="1"/>
  <c r="D180" i="1"/>
  <c r="E180" i="1"/>
  <c r="F180" i="1" s="1"/>
  <c r="G180" i="1"/>
  <c r="H180" i="1" s="1"/>
  <c r="I180" i="1"/>
  <c r="J180" i="1"/>
  <c r="K180" i="1"/>
  <c r="S180" i="1" s="1"/>
  <c r="L180" i="1"/>
  <c r="M180" i="1" s="1"/>
  <c r="B181" i="1"/>
  <c r="C181" i="1" s="1"/>
  <c r="X181" i="1" s="1"/>
  <c r="D181" i="1"/>
  <c r="E181" i="1"/>
  <c r="F181" i="1" s="1"/>
  <c r="G181" i="1"/>
  <c r="H181" i="1" s="1"/>
  <c r="I181" i="1"/>
  <c r="J181" i="1"/>
  <c r="K181" i="1"/>
  <c r="L181" i="1"/>
  <c r="M181" i="1" s="1"/>
  <c r="B182" i="1"/>
  <c r="C182" i="1" s="1"/>
  <c r="X182" i="1" s="1"/>
  <c r="D182" i="1"/>
  <c r="E182" i="1"/>
  <c r="F182" i="1" s="1"/>
  <c r="G182" i="1"/>
  <c r="H182" i="1" s="1"/>
  <c r="I182" i="1"/>
  <c r="J182" i="1"/>
  <c r="K182" i="1"/>
  <c r="L182" i="1"/>
  <c r="M182" i="1" s="1"/>
  <c r="B183" i="1"/>
  <c r="C183" i="1" s="1"/>
  <c r="X183" i="1" s="1"/>
  <c r="D183" i="1"/>
  <c r="E183" i="1"/>
  <c r="F183" i="1" s="1"/>
  <c r="G183" i="1"/>
  <c r="H183" i="1" s="1"/>
  <c r="I183" i="1"/>
  <c r="J183" i="1"/>
  <c r="K183" i="1"/>
  <c r="L183" i="1"/>
  <c r="M183" i="1" s="1"/>
  <c r="B184" i="1"/>
  <c r="C184" i="1" s="1"/>
  <c r="X184" i="1" s="1"/>
  <c r="D184" i="1"/>
  <c r="E184" i="1"/>
  <c r="F184" i="1" s="1"/>
  <c r="G184" i="1"/>
  <c r="H184" i="1" s="1"/>
  <c r="I184" i="1"/>
  <c r="J184" i="1"/>
  <c r="K184" i="1"/>
  <c r="L184" i="1"/>
  <c r="M184" i="1" s="1"/>
  <c r="B185" i="1"/>
  <c r="C185" i="1" s="1"/>
  <c r="Y185" i="1" s="1"/>
  <c r="D185" i="1"/>
  <c r="E185" i="1"/>
  <c r="F185" i="1" s="1"/>
  <c r="G185" i="1"/>
  <c r="H185" i="1" s="1"/>
  <c r="I185" i="1"/>
  <c r="J185" i="1"/>
  <c r="K185" i="1"/>
  <c r="N185" i="1" s="1"/>
  <c r="O185" i="1" s="1"/>
  <c r="BC184" i="1" s="1"/>
  <c r="BD184" i="1" s="1"/>
  <c r="L185" i="1"/>
  <c r="M185" i="1" s="1"/>
  <c r="B186" i="1"/>
  <c r="C186" i="1" s="1"/>
  <c r="X186" i="1" s="1"/>
  <c r="D186" i="1"/>
  <c r="E186" i="1"/>
  <c r="F186" i="1" s="1"/>
  <c r="G186" i="1"/>
  <c r="H186" i="1" s="1"/>
  <c r="I186" i="1"/>
  <c r="J186" i="1"/>
  <c r="K186" i="1"/>
  <c r="S186" i="1" s="1"/>
  <c r="L186" i="1"/>
  <c r="M186" i="1" s="1"/>
  <c r="B187" i="1"/>
  <c r="C187" i="1" s="1"/>
  <c r="X187" i="1" s="1"/>
  <c r="D187" i="1"/>
  <c r="E187" i="1"/>
  <c r="F187" i="1" s="1"/>
  <c r="G187" i="1"/>
  <c r="H187" i="1" s="1"/>
  <c r="I187" i="1"/>
  <c r="J187" i="1"/>
  <c r="K187" i="1"/>
  <c r="N187" i="1" s="1"/>
  <c r="O187" i="1" s="1"/>
  <c r="BC186" i="1" s="1"/>
  <c r="BD186" i="1" s="1"/>
  <c r="L187" i="1"/>
  <c r="M187" i="1" s="1"/>
  <c r="B188" i="1"/>
  <c r="C188" i="1" s="1"/>
  <c r="X188" i="1" s="1"/>
  <c r="D188" i="1"/>
  <c r="E188" i="1"/>
  <c r="F188" i="1" s="1"/>
  <c r="G188" i="1"/>
  <c r="H188" i="1" s="1"/>
  <c r="I188" i="1"/>
  <c r="J188" i="1"/>
  <c r="K188" i="1"/>
  <c r="N188" i="1" s="1"/>
  <c r="L188" i="1"/>
  <c r="M188" i="1" s="1"/>
  <c r="B189" i="1"/>
  <c r="C189" i="1" s="1"/>
  <c r="X189" i="1" s="1"/>
  <c r="D189" i="1"/>
  <c r="E189" i="1"/>
  <c r="F189" i="1" s="1"/>
  <c r="G189" i="1"/>
  <c r="H189" i="1" s="1"/>
  <c r="I189" i="1"/>
  <c r="J189" i="1"/>
  <c r="K189" i="1"/>
  <c r="R189" i="1" s="1"/>
  <c r="L189" i="1"/>
  <c r="M189" i="1" s="1"/>
  <c r="B190" i="1"/>
  <c r="C190" i="1" s="1"/>
  <c r="Y190" i="1" s="1"/>
  <c r="D190" i="1"/>
  <c r="E190" i="1"/>
  <c r="F190" i="1" s="1"/>
  <c r="G190" i="1"/>
  <c r="H190" i="1" s="1"/>
  <c r="I190" i="1"/>
  <c r="J190" i="1"/>
  <c r="K190" i="1"/>
  <c r="N190" i="1" s="1"/>
  <c r="L190" i="1"/>
  <c r="M190" i="1" s="1"/>
  <c r="B191" i="1"/>
  <c r="C191" i="1" s="1"/>
  <c r="X191" i="1" s="1"/>
  <c r="D191" i="1"/>
  <c r="E191" i="1"/>
  <c r="F191" i="1" s="1"/>
  <c r="G191" i="1"/>
  <c r="H191" i="1" s="1"/>
  <c r="I191" i="1"/>
  <c r="J191" i="1"/>
  <c r="K191" i="1"/>
  <c r="R191" i="1" s="1"/>
  <c r="L191" i="1"/>
  <c r="M191" i="1" s="1"/>
  <c r="B192" i="1"/>
  <c r="C192" i="1" s="1"/>
  <c r="X192" i="1" s="1"/>
  <c r="D192" i="1"/>
  <c r="E192" i="1"/>
  <c r="F192" i="1" s="1"/>
  <c r="G192" i="1"/>
  <c r="H192" i="1" s="1"/>
  <c r="I192" i="1"/>
  <c r="J192" i="1"/>
  <c r="K192" i="1"/>
  <c r="R192" i="1" s="1"/>
  <c r="L192" i="1"/>
  <c r="M192" i="1" s="1"/>
  <c r="B193" i="1"/>
  <c r="C193" i="1" s="1"/>
  <c r="X193" i="1" s="1"/>
  <c r="D193" i="1"/>
  <c r="E193" i="1"/>
  <c r="F193" i="1" s="1"/>
  <c r="G193" i="1"/>
  <c r="H193" i="1" s="1"/>
  <c r="I193" i="1"/>
  <c r="J193" i="1"/>
  <c r="K193" i="1"/>
  <c r="L193" i="1"/>
  <c r="M193" i="1" s="1"/>
  <c r="B194" i="1"/>
  <c r="C194" i="1" s="1"/>
  <c r="X194" i="1" s="1"/>
  <c r="D194" i="1"/>
  <c r="E194" i="1"/>
  <c r="F194" i="1" s="1"/>
  <c r="G194" i="1"/>
  <c r="H194" i="1" s="1"/>
  <c r="I194" i="1"/>
  <c r="J194" i="1"/>
  <c r="K194" i="1"/>
  <c r="L194" i="1"/>
  <c r="M194" i="1" s="1"/>
  <c r="B195" i="1"/>
  <c r="C195" i="1" s="1"/>
  <c r="X195" i="1" s="1"/>
  <c r="D195" i="1"/>
  <c r="E195" i="1"/>
  <c r="F195" i="1" s="1"/>
  <c r="G195" i="1"/>
  <c r="H195" i="1" s="1"/>
  <c r="I195" i="1"/>
  <c r="J195" i="1"/>
  <c r="K195" i="1"/>
  <c r="N195" i="1" s="1"/>
  <c r="L195" i="1"/>
  <c r="M195" i="1" s="1"/>
  <c r="B196" i="1"/>
  <c r="C196" i="1" s="1"/>
  <c r="X196" i="1" s="1"/>
  <c r="D196" i="1"/>
  <c r="E196" i="1"/>
  <c r="F196" i="1" s="1"/>
  <c r="G196" i="1"/>
  <c r="H196" i="1" s="1"/>
  <c r="I196" i="1"/>
  <c r="J196" i="1"/>
  <c r="K196" i="1"/>
  <c r="R196" i="1" s="1"/>
  <c r="L196" i="1"/>
  <c r="M196" i="1" s="1"/>
  <c r="B197" i="1"/>
  <c r="C197" i="1" s="1"/>
  <c r="X197" i="1" s="1"/>
  <c r="D197" i="1"/>
  <c r="E197" i="1"/>
  <c r="F197" i="1" s="1"/>
  <c r="G197" i="1"/>
  <c r="H197" i="1" s="1"/>
  <c r="I197" i="1"/>
  <c r="J197" i="1"/>
  <c r="K197" i="1"/>
  <c r="N197" i="1" s="1"/>
  <c r="O197" i="1" s="1"/>
  <c r="BC196" i="1" s="1"/>
  <c r="BD196" i="1" s="1"/>
  <c r="L197" i="1"/>
  <c r="M197" i="1" s="1"/>
  <c r="B198" i="1"/>
  <c r="C198" i="1" s="1"/>
  <c r="X198" i="1" s="1"/>
  <c r="D198" i="1"/>
  <c r="E198" i="1"/>
  <c r="F198" i="1" s="1"/>
  <c r="G198" i="1"/>
  <c r="H198" i="1" s="1"/>
  <c r="I198" i="1"/>
  <c r="J198" i="1"/>
  <c r="K198" i="1"/>
  <c r="N198" i="1" s="1"/>
  <c r="O198" i="1" s="1"/>
  <c r="BC197" i="1" s="1"/>
  <c r="BD197" i="1" s="1"/>
  <c r="L198" i="1"/>
  <c r="M198" i="1" s="1"/>
  <c r="B199" i="1"/>
  <c r="C199" i="1" s="1"/>
  <c r="X199" i="1" s="1"/>
  <c r="D199" i="1"/>
  <c r="E199" i="1"/>
  <c r="F199" i="1" s="1"/>
  <c r="G199" i="1"/>
  <c r="H199" i="1" s="1"/>
  <c r="I199" i="1"/>
  <c r="J199" i="1"/>
  <c r="K199" i="1"/>
  <c r="L199" i="1"/>
  <c r="M199" i="1" s="1"/>
  <c r="B200" i="1"/>
  <c r="C200" i="1" s="1"/>
  <c r="X200" i="1" s="1"/>
  <c r="D200" i="1"/>
  <c r="E200" i="1"/>
  <c r="F200" i="1" s="1"/>
  <c r="G200" i="1"/>
  <c r="H200" i="1" s="1"/>
  <c r="I200" i="1"/>
  <c r="J200" i="1"/>
  <c r="K200" i="1"/>
  <c r="R200" i="1" s="1"/>
  <c r="L200" i="1"/>
  <c r="M200" i="1" s="1"/>
  <c r="B201" i="1"/>
  <c r="C201" i="1" s="1"/>
  <c r="Y201" i="1" s="1"/>
  <c r="D201" i="1"/>
  <c r="E201" i="1"/>
  <c r="F201" i="1" s="1"/>
  <c r="G201" i="1"/>
  <c r="H201" i="1" s="1"/>
  <c r="I201" i="1"/>
  <c r="J201" i="1"/>
  <c r="K201" i="1"/>
  <c r="S201" i="1" s="1"/>
  <c r="L201" i="1"/>
  <c r="M201" i="1" s="1"/>
  <c r="B202" i="1"/>
  <c r="C202" i="1" s="1"/>
  <c r="X202" i="1" s="1"/>
  <c r="D202" i="1"/>
  <c r="E202" i="1"/>
  <c r="F202" i="1" s="1"/>
  <c r="G202" i="1"/>
  <c r="H202" i="1" s="1"/>
  <c r="I202" i="1"/>
  <c r="J202" i="1"/>
  <c r="K202" i="1"/>
  <c r="L202" i="1"/>
  <c r="M202" i="1" s="1"/>
  <c r="B203" i="1"/>
  <c r="C203" i="1" s="1"/>
  <c r="X203" i="1" s="1"/>
  <c r="D203" i="1"/>
  <c r="E203" i="1"/>
  <c r="F203" i="1" s="1"/>
  <c r="G203" i="1"/>
  <c r="H203" i="1" s="1"/>
  <c r="I203" i="1"/>
  <c r="J203" i="1"/>
  <c r="K203" i="1"/>
  <c r="N203" i="1" s="1"/>
  <c r="O203" i="1" s="1"/>
  <c r="BC202" i="1" s="1"/>
  <c r="BD202" i="1" s="1"/>
  <c r="L203" i="1"/>
  <c r="M203" i="1" s="1"/>
  <c r="B204" i="1"/>
  <c r="C204" i="1" s="1"/>
  <c r="X204" i="1" s="1"/>
  <c r="D204" i="1"/>
  <c r="E204" i="1"/>
  <c r="F204" i="1" s="1"/>
  <c r="G204" i="1"/>
  <c r="H204" i="1" s="1"/>
  <c r="I204" i="1"/>
  <c r="J204" i="1"/>
  <c r="K204" i="1"/>
  <c r="R204" i="1" s="1"/>
  <c r="L204" i="1"/>
  <c r="M204" i="1" s="1"/>
  <c r="B205" i="1"/>
  <c r="C205" i="1" s="1"/>
  <c r="X205" i="1" s="1"/>
  <c r="D205" i="1"/>
  <c r="E205" i="1"/>
  <c r="F205" i="1" s="1"/>
  <c r="G205" i="1"/>
  <c r="H205" i="1" s="1"/>
  <c r="I205" i="1"/>
  <c r="J205" i="1"/>
  <c r="K205" i="1"/>
  <c r="S205" i="1" s="1"/>
  <c r="L205" i="1"/>
  <c r="M205" i="1" s="1"/>
  <c r="B206" i="1"/>
  <c r="C206" i="1" s="1"/>
  <c r="Y206" i="1" s="1"/>
  <c r="D206" i="1"/>
  <c r="E206" i="1"/>
  <c r="F206" i="1" s="1"/>
  <c r="G206" i="1"/>
  <c r="H206" i="1" s="1"/>
  <c r="I206" i="1"/>
  <c r="J206" i="1"/>
  <c r="K206" i="1"/>
  <c r="R206" i="1" s="1"/>
  <c r="L206" i="1"/>
  <c r="M206" i="1" s="1"/>
  <c r="B207" i="1"/>
  <c r="C207" i="1" s="1"/>
  <c r="X207" i="1" s="1"/>
  <c r="D207" i="1"/>
  <c r="E207" i="1"/>
  <c r="F207" i="1" s="1"/>
  <c r="G207" i="1"/>
  <c r="H207" i="1" s="1"/>
  <c r="I207" i="1"/>
  <c r="J207" i="1"/>
  <c r="K207" i="1"/>
  <c r="S207" i="1" s="1"/>
  <c r="L207" i="1"/>
  <c r="M207" i="1" s="1"/>
  <c r="B208" i="1"/>
  <c r="C208" i="1" s="1"/>
  <c r="X208" i="1" s="1"/>
  <c r="D208" i="1"/>
  <c r="E208" i="1"/>
  <c r="F208" i="1" s="1"/>
  <c r="G208" i="1"/>
  <c r="H208" i="1" s="1"/>
  <c r="I208" i="1"/>
  <c r="J208" i="1"/>
  <c r="K208" i="1"/>
  <c r="R208" i="1" s="1"/>
  <c r="L208" i="1"/>
  <c r="M208" i="1" s="1"/>
  <c r="B209" i="1"/>
  <c r="C209" i="1" s="1"/>
  <c r="X209" i="1" s="1"/>
  <c r="D209" i="1"/>
  <c r="E209" i="1"/>
  <c r="F209" i="1" s="1"/>
  <c r="G209" i="1"/>
  <c r="H209" i="1" s="1"/>
  <c r="I209" i="1"/>
  <c r="J209" i="1"/>
  <c r="K209" i="1"/>
  <c r="L209" i="1"/>
  <c r="M209" i="1" s="1"/>
  <c r="B210" i="1"/>
  <c r="C210" i="1" s="1"/>
  <c r="X210" i="1" s="1"/>
  <c r="D210" i="1"/>
  <c r="E210" i="1"/>
  <c r="F210" i="1" s="1"/>
  <c r="G210" i="1"/>
  <c r="H210" i="1" s="1"/>
  <c r="I210" i="1"/>
  <c r="J210" i="1"/>
  <c r="K210" i="1"/>
  <c r="L210" i="1"/>
  <c r="M210" i="1" s="1"/>
  <c r="B211" i="1"/>
  <c r="C211" i="1" s="1"/>
  <c r="X211" i="1" s="1"/>
  <c r="D211" i="1"/>
  <c r="E211" i="1"/>
  <c r="F211" i="1" s="1"/>
  <c r="G211" i="1"/>
  <c r="H211" i="1" s="1"/>
  <c r="I211" i="1"/>
  <c r="J211" i="1"/>
  <c r="K211" i="1"/>
  <c r="S211" i="1" s="1"/>
  <c r="L211" i="1"/>
  <c r="M211" i="1" s="1"/>
  <c r="B212" i="1"/>
  <c r="C212" i="1" s="1"/>
  <c r="X212" i="1" s="1"/>
  <c r="D212" i="1"/>
  <c r="E212" i="1"/>
  <c r="F212" i="1" s="1"/>
  <c r="G212" i="1"/>
  <c r="H212" i="1" s="1"/>
  <c r="I212" i="1"/>
  <c r="J212" i="1"/>
  <c r="K212" i="1"/>
  <c r="S212" i="1" s="1"/>
  <c r="L212" i="1"/>
  <c r="M212" i="1" s="1"/>
  <c r="B213" i="1"/>
  <c r="C213" i="1" s="1"/>
  <c r="X213" i="1" s="1"/>
  <c r="D213" i="1"/>
  <c r="E213" i="1"/>
  <c r="F213" i="1" s="1"/>
  <c r="G213" i="1"/>
  <c r="H213" i="1" s="1"/>
  <c r="I213" i="1"/>
  <c r="J213" i="1"/>
  <c r="K213" i="1"/>
  <c r="N213" i="1" s="1"/>
  <c r="L213" i="1"/>
  <c r="M213" i="1" s="1"/>
  <c r="B214" i="1"/>
  <c r="C214" i="1" s="1"/>
  <c r="X214" i="1" s="1"/>
  <c r="D214" i="1"/>
  <c r="E214" i="1"/>
  <c r="F214" i="1" s="1"/>
  <c r="G214" i="1"/>
  <c r="H214" i="1" s="1"/>
  <c r="I214" i="1"/>
  <c r="J214" i="1"/>
  <c r="K214" i="1"/>
  <c r="L214" i="1"/>
  <c r="M214" i="1" s="1"/>
  <c r="B215" i="1"/>
  <c r="C215" i="1" s="1"/>
  <c r="X215" i="1" s="1"/>
  <c r="D215" i="1"/>
  <c r="E215" i="1"/>
  <c r="F215" i="1" s="1"/>
  <c r="G215" i="1"/>
  <c r="H215" i="1" s="1"/>
  <c r="I215" i="1"/>
  <c r="J215" i="1"/>
  <c r="K215" i="1"/>
  <c r="N215" i="1" s="1"/>
  <c r="L215" i="1"/>
  <c r="M215" i="1" s="1"/>
  <c r="B216" i="1"/>
  <c r="C216" i="1" s="1"/>
  <c r="X216" i="1" s="1"/>
  <c r="D216" i="1"/>
  <c r="E216" i="1"/>
  <c r="F216" i="1" s="1"/>
  <c r="G216" i="1"/>
  <c r="H216" i="1" s="1"/>
  <c r="I216" i="1"/>
  <c r="J216" i="1"/>
  <c r="K216" i="1"/>
  <c r="L216" i="1"/>
  <c r="M216" i="1" s="1"/>
  <c r="B217" i="1"/>
  <c r="C217" i="1" s="1"/>
  <c r="Y217" i="1" s="1"/>
  <c r="D217" i="1"/>
  <c r="E217" i="1"/>
  <c r="F217" i="1" s="1"/>
  <c r="G217" i="1"/>
  <c r="H217" i="1" s="1"/>
  <c r="I217" i="1"/>
  <c r="J217" i="1"/>
  <c r="K217" i="1"/>
  <c r="S217" i="1" s="1"/>
  <c r="L217" i="1"/>
  <c r="M217" i="1" s="1"/>
  <c r="B218" i="1"/>
  <c r="C218" i="1" s="1"/>
  <c r="X218" i="1" s="1"/>
  <c r="D218" i="1"/>
  <c r="E218" i="1"/>
  <c r="F218" i="1" s="1"/>
  <c r="G218" i="1"/>
  <c r="H218" i="1" s="1"/>
  <c r="I218" i="1"/>
  <c r="J218" i="1"/>
  <c r="K218" i="1"/>
  <c r="S218" i="1" s="1"/>
  <c r="L218" i="1"/>
  <c r="M218" i="1" s="1"/>
  <c r="B219" i="1"/>
  <c r="C219" i="1" s="1"/>
  <c r="X219" i="1" s="1"/>
  <c r="D219" i="1"/>
  <c r="E219" i="1"/>
  <c r="F219" i="1" s="1"/>
  <c r="G219" i="1"/>
  <c r="H219" i="1" s="1"/>
  <c r="I219" i="1"/>
  <c r="J219" i="1"/>
  <c r="K219" i="1"/>
  <c r="R219" i="1" s="1"/>
  <c r="L219" i="1"/>
  <c r="M219" i="1" s="1"/>
  <c r="B220" i="1"/>
  <c r="C220" i="1" s="1"/>
  <c r="X220" i="1" s="1"/>
  <c r="D220" i="1"/>
  <c r="E220" i="1"/>
  <c r="F220" i="1" s="1"/>
  <c r="G220" i="1"/>
  <c r="H220" i="1" s="1"/>
  <c r="I220" i="1"/>
  <c r="J220" i="1"/>
  <c r="K220" i="1"/>
  <c r="N220" i="1" s="1"/>
  <c r="L220" i="1"/>
  <c r="M220" i="1" s="1"/>
  <c r="B221" i="1"/>
  <c r="C221" i="1" s="1"/>
  <c r="X221" i="1" s="1"/>
  <c r="D221" i="1"/>
  <c r="E221" i="1"/>
  <c r="F221" i="1" s="1"/>
  <c r="G221" i="1"/>
  <c r="H221" i="1" s="1"/>
  <c r="I221" i="1"/>
  <c r="J221" i="1"/>
  <c r="K221" i="1"/>
  <c r="R221" i="1" s="1"/>
  <c r="L221" i="1"/>
  <c r="M221" i="1" s="1"/>
  <c r="B222" i="1"/>
  <c r="C222" i="1" s="1"/>
  <c r="Y222" i="1" s="1"/>
  <c r="D222" i="1"/>
  <c r="E222" i="1"/>
  <c r="F222" i="1" s="1"/>
  <c r="G222" i="1"/>
  <c r="H222" i="1" s="1"/>
  <c r="I222" i="1"/>
  <c r="J222" i="1"/>
  <c r="K222" i="1"/>
  <c r="S222" i="1" s="1"/>
  <c r="L222" i="1"/>
  <c r="M222" i="1" s="1"/>
  <c r="B223" i="1"/>
  <c r="C223" i="1" s="1"/>
  <c r="X223" i="1" s="1"/>
  <c r="D223" i="1"/>
  <c r="E223" i="1"/>
  <c r="F223" i="1" s="1"/>
  <c r="G223" i="1"/>
  <c r="H223" i="1" s="1"/>
  <c r="I223" i="1"/>
  <c r="J223" i="1"/>
  <c r="K223" i="1"/>
  <c r="N223" i="1" s="1"/>
  <c r="O223" i="1" s="1"/>
  <c r="BC222" i="1" s="1"/>
  <c r="BD222" i="1" s="1"/>
  <c r="L223" i="1"/>
  <c r="M223" i="1" s="1"/>
  <c r="B224" i="1"/>
  <c r="C224" i="1" s="1"/>
  <c r="X224" i="1" s="1"/>
  <c r="D224" i="1"/>
  <c r="E224" i="1"/>
  <c r="F224" i="1" s="1"/>
  <c r="G224" i="1"/>
  <c r="H224" i="1" s="1"/>
  <c r="I224" i="1"/>
  <c r="J224" i="1"/>
  <c r="K224" i="1"/>
  <c r="L224" i="1"/>
  <c r="M224" i="1" s="1"/>
  <c r="B225" i="1"/>
  <c r="C225" i="1" s="1"/>
  <c r="X225" i="1" s="1"/>
  <c r="D225" i="1"/>
  <c r="E225" i="1"/>
  <c r="F225" i="1" s="1"/>
  <c r="G225" i="1"/>
  <c r="H225" i="1" s="1"/>
  <c r="I225" i="1"/>
  <c r="J225" i="1"/>
  <c r="K225" i="1"/>
  <c r="L225" i="1"/>
  <c r="M225" i="1" s="1"/>
  <c r="B226" i="1"/>
  <c r="C226" i="1" s="1"/>
  <c r="X226" i="1" s="1"/>
  <c r="D226" i="1"/>
  <c r="E226" i="1"/>
  <c r="F226" i="1" s="1"/>
  <c r="G226" i="1"/>
  <c r="H226" i="1" s="1"/>
  <c r="I226" i="1"/>
  <c r="J226" i="1"/>
  <c r="K226" i="1"/>
  <c r="N226" i="1" s="1"/>
  <c r="L226" i="1"/>
  <c r="M226" i="1" s="1"/>
  <c r="B227" i="1"/>
  <c r="C227" i="1" s="1"/>
  <c r="X227" i="1" s="1"/>
  <c r="D227" i="1"/>
  <c r="E227" i="1"/>
  <c r="F227" i="1" s="1"/>
  <c r="G227" i="1"/>
  <c r="H227" i="1" s="1"/>
  <c r="I227" i="1"/>
  <c r="J227" i="1"/>
  <c r="K227" i="1"/>
  <c r="N227" i="1" s="1"/>
  <c r="L227" i="1"/>
  <c r="M227" i="1" s="1"/>
  <c r="B228" i="1"/>
  <c r="C228" i="1" s="1"/>
  <c r="X228" i="1" s="1"/>
  <c r="D228" i="1"/>
  <c r="E228" i="1"/>
  <c r="F228" i="1" s="1"/>
  <c r="G228" i="1"/>
  <c r="H228" i="1" s="1"/>
  <c r="I228" i="1"/>
  <c r="J228" i="1"/>
  <c r="K228" i="1"/>
  <c r="S228" i="1" s="1"/>
  <c r="L228" i="1"/>
  <c r="M228" i="1" s="1"/>
  <c r="B229" i="1"/>
  <c r="C229" i="1" s="1"/>
  <c r="X229" i="1" s="1"/>
  <c r="D229" i="1"/>
  <c r="E229" i="1"/>
  <c r="F229" i="1" s="1"/>
  <c r="G229" i="1"/>
  <c r="H229" i="1" s="1"/>
  <c r="I229" i="1"/>
  <c r="J229" i="1"/>
  <c r="K229" i="1"/>
  <c r="N229" i="1" s="1"/>
  <c r="O229" i="1" s="1"/>
  <c r="BC228" i="1" s="1"/>
  <c r="BD228" i="1" s="1"/>
  <c r="L229" i="1"/>
  <c r="M229" i="1" s="1"/>
  <c r="B230" i="1"/>
  <c r="C230" i="1" s="1"/>
  <c r="X230" i="1" s="1"/>
  <c r="D230" i="1"/>
  <c r="E230" i="1"/>
  <c r="F230" i="1" s="1"/>
  <c r="G230" i="1"/>
  <c r="H230" i="1" s="1"/>
  <c r="I230" i="1"/>
  <c r="J230" i="1"/>
  <c r="K230" i="1"/>
  <c r="R230" i="1" s="1"/>
  <c r="L230" i="1"/>
  <c r="M230" i="1" s="1"/>
  <c r="B231" i="1"/>
  <c r="C231" i="1" s="1"/>
  <c r="X231" i="1" s="1"/>
  <c r="D231" i="1"/>
  <c r="E231" i="1"/>
  <c r="F231" i="1" s="1"/>
  <c r="G231" i="1"/>
  <c r="H231" i="1" s="1"/>
  <c r="I231" i="1"/>
  <c r="J231" i="1"/>
  <c r="K231" i="1"/>
  <c r="L231" i="1"/>
  <c r="M231" i="1" s="1"/>
  <c r="B232" i="1"/>
  <c r="C232" i="1" s="1"/>
  <c r="X232" i="1" s="1"/>
  <c r="D232" i="1"/>
  <c r="E232" i="1"/>
  <c r="F232" i="1" s="1"/>
  <c r="G232" i="1"/>
  <c r="H232" i="1" s="1"/>
  <c r="I232" i="1"/>
  <c r="J232" i="1"/>
  <c r="K232" i="1"/>
  <c r="R232" i="1" s="1"/>
  <c r="L232" i="1"/>
  <c r="M232" i="1" s="1"/>
  <c r="B233" i="1"/>
  <c r="C233" i="1" s="1"/>
  <c r="Y233" i="1" s="1"/>
  <c r="D233" i="1"/>
  <c r="E233" i="1"/>
  <c r="F233" i="1" s="1"/>
  <c r="G233" i="1"/>
  <c r="H233" i="1" s="1"/>
  <c r="I233" i="1"/>
  <c r="J233" i="1"/>
  <c r="K233" i="1"/>
  <c r="S233" i="1" s="1"/>
  <c r="L233" i="1"/>
  <c r="M233" i="1" s="1"/>
  <c r="B234" i="1"/>
  <c r="C234" i="1" s="1"/>
  <c r="X234" i="1" s="1"/>
  <c r="D234" i="1"/>
  <c r="E234" i="1"/>
  <c r="F234" i="1" s="1"/>
  <c r="G234" i="1"/>
  <c r="H234" i="1" s="1"/>
  <c r="I234" i="1"/>
  <c r="J234" i="1"/>
  <c r="K234" i="1"/>
  <c r="L234" i="1"/>
  <c r="M234" i="1" s="1"/>
  <c r="B235" i="1"/>
  <c r="C235" i="1" s="1"/>
  <c r="X235" i="1" s="1"/>
  <c r="D235" i="1"/>
  <c r="E235" i="1"/>
  <c r="F235" i="1" s="1"/>
  <c r="G235" i="1"/>
  <c r="H235" i="1" s="1"/>
  <c r="I235" i="1"/>
  <c r="J235" i="1"/>
  <c r="K235" i="1"/>
  <c r="N235" i="1" s="1"/>
  <c r="O235" i="1" s="1"/>
  <c r="BC234" i="1" s="1"/>
  <c r="BD234" i="1" s="1"/>
  <c r="L235" i="1"/>
  <c r="M235" i="1" s="1"/>
  <c r="B236" i="1"/>
  <c r="C236" i="1" s="1"/>
  <c r="X236" i="1" s="1"/>
  <c r="D236" i="1"/>
  <c r="E236" i="1"/>
  <c r="F236" i="1" s="1"/>
  <c r="G236" i="1"/>
  <c r="H236" i="1" s="1"/>
  <c r="I236" i="1"/>
  <c r="J236" i="1"/>
  <c r="K236" i="1"/>
  <c r="N236" i="1" s="1"/>
  <c r="L236" i="1"/>
  <c r="M236" i="1" s="1"/>
  <c r="B237" i="1"/>
  <c r="C237" i="1" s="1"/>
  <c r="X237" i="1" s="1"/>
  <c r="D237" i="1"/>
  <c r="E237" i="1"/>
  <c r="F237" i="1" s="1"/>
  <c r="G237" i="1"/>
  <c r="H237" i="1" s="1"/>
  <c r="I237" i="1"/>
  <c r="J237" i="1"/>
  <c r="K237" i="1"/>
  <c r="N237" i="1" s="1"/>
  <c r="O237" i="1" s="1"/>
  <c r="BC236" i="1" s="1"/>
  <c r="BD236" i="1" s="1"/>
  <c r="L237" i="1"/>
  <c r="M237" i="1" s="1"/>
  <c r="B238" i="1"/>
  <c r="C238" i="1" s="1"/>
  <c r="Y238" i="1" s="1"/>
  <c r="D238" i="1"/>
  <c r="E238" i="1"/>
  <c r="F238" i="1" s="1"/>
  <c r="G238" i="1"/>
  <c r="H238" i="1" s="1"/>
  <c r="I238" i="1"/>
  <c r="J238" i="1"/>
  <c r="K238" i="1"/>
  <c r="N238" i="1" s="1"/>
  <c r="L238" i="1"/>
  <c r="M238" i="1" s="1"/>
  <c r="B239" i="1"/>
  <c r="C239" i="1" s="1"/>
  <c r="X239" i="1" s="1"/>
  <c r="D239" i="1"/>
  <c r="E239" i="1"/>
  <c r="F239" i="1" s="1"/>
  <c r="G239" i="1"/>
  <c r="H239" i="1" s="1"/>
  <c r="I239" i="1"/>
  <c r="J239" i="1"/>
  <c r="K239" i="1"/>
  <c r="R239" i="1" s="1"/>
  <c r="L239" i="1"/>
  <c r="M239" i="1" s="1"/>
  <c r="B240" i="1"/>
  <c r="C240" i="1" s="1"/>
  <c r="X240" i="1" s="1"/>
  <c r="D240" i="1"/>
  <c r="E240" i="1"/>
  <c r="F240" i="1" s="1"/>
  <c r="G240" i="1"/>
  <c r="H240" i="1" s="1"/>
  <c r="I240" i="1"/>
  <c r="J240" i="1"/>
  <c r="K240" i="1"/>
  <c r="L240" i="1"/>
  <c r="M240" i="1" s="1"/>
  <c r="B241" i="1"/>
  <c r="C241" i="1" s="1"/>
  <c r="X241" i="1" s="1"/>
  <c r="D241" i="1"/>
  <c r="E241" i="1"/>
  <c r="F241" i="1" s="1"/>
  <c r="G241" i="1"/>
  <c r="H241" i="1" s="1"/>
  <c r="I241" i="1"/>
  <c r="J241" i="1"/>
  <c r="K241" i="1"/>
  <c r="L241" i="1"/>
  <c r="M241" i="1" s="1"/>
  <c r="B242" i="1"/>
  <c r="C242" i="1" s="1"/>
  <c r="X242" i="1" s="1"/>
  <c r="D242" i="1"/>
  <c r="E242" i="1"/>
  <c r="F242" i="1" s="1"/>
  <c r="G242" i="1"/>
  <c r="H242" i="1" s="1"/>
  <c r="I242" i="1"/>
  <c r="J242" i="1"/>
  <c r="K242" i="1"/>
  <c r="N242" i="1" s="1"/>
  <c r="L242" i="1"/>
  <c r="M242" i="1" s="1"/>
  <c r="B243" i="1"/>
  <c r="C243" i="1" s="1"/>
  <c r="X243" i="1" s="1"/>
  <c r="D243" i="1"/>
  <c r="E243" i="1"/>
  <c r="F243" i="1" s="1"/>
  <c r="G243" i="1"/>
  <c r="H243" i="1" s="1"/>
  <c r="I243" i="1"/>
  <c r="J243" i="1"/>
  <c r="K243" i="1"/>
  <c r="L243" i="1"/>
  <c r="M243" i="1" s="1"/>
  <c r="B244" i="1"/>
  <c r="C244" i="1" s="1"/>
  <c r="X244" i="1" s="1"/>
  <c r="D244" i="1"/>
  <c r="E244" i="1"/>
  <c r="F244" i="1" s="1"/>
  <c r="G244" i="1"/>
  <c r="H244" i="1" s="1"/>
  <c r="I244" i="1"/>
  <c r="J244" i="1"/>
  <c r="K244" i="1"/>
  <c r="N244" i="1" s="1"/>
  <c r="L244" i="1"/>
  <c r="M244" i="1" s="1"/>
  <c r="B245" i="1"/>
  <c r="C245" i="1" s="1"/>
  <c r="X245" i="1" s="1"/>
  <c r="D245" i="1"/>
  <c r="E245" i="1"/>
  <c r="F245" i="1" s="1"/>
  <c r="G245" i="1"/>
  <c r="H245" i="1" s="1"/>
  <c r="I245" i="1"/>
  <c r="J245" i="1"/>
  <c r="K245" i="1"/>
  <c r="R245" i="1" s="1"/>
  <c r="L245" i="1"/>
  <c r="M245" i="1" s="1"/>
  <c r="B246" i="1"/>
  <c r="C246" i="1" s="1"/>
  <c r="X246" i="1" s="1"/>
  <c r="D246" i="1"/>
  <c r="E246" i="1"/>
  <c r="F246" i="1" s="1"/>
  <c r="G246" i="1"/>
  <c r="H246" i="1" s="1"/>
  <c r="I246" i="1"/>
  <c r="J246" i="1"/>
  <c r="K246" i="1"/>
  <c r="S246" i="1" s="1"/>
  <c r="L246" i="1"/>
  <c r="M246" i="1" s="1"/>
  <c r="B247" i="1"/>
  <c r="C247" i="1" s="1"/>
  <c r="X247" i="1" s="1"/>
  <c r="D247" i="1"/>
  <c r="E247" i="1"/>
  <c r="F247" i="1" s="1"/>
  <c r="G247" i="1"/>
  <c r="H247" i="1" s="1"/>
  <c r="I247" i="1"/>
  <c r="J247" i="1"/>
  <c r="K247" i="1"/>
  <c r="S247" i="1" s="1"/>
  <c r="L247" i="1"/>
  <c r="M247" i="1" s="1"/>
  <c r="B248" i="1"/>
  <c r="C248" i="1" s="1"/>
  <c r="X248" i="1" s="1"/>
  <c r="D248" i="1"/>
  <c r="E248" i="1"/>
  <c r="F248" i="1" s="1"/>
  <c r="G248" i="1"/>
  <c r="H248" i="1" s="1"/>
  <c r="I248" i="1"/>
  <c r="J248" i="1"/>
  <c r="K248" i="1"/>
  <c r="S248" i="1" s="1"/>
  <c r="L248" i="1"/>
  <c r="M248" i="1" s="1"/>
  <c r="B249" i="1"/>
  <c r="C249" i="1" s="1"/>
  <c r="Y249" i="1" s="1"/>
  <c r="D249" i="1"/>
  <c r="E249" i="1"/>
  <c r="F249" i="1" s="1"/>
  <c r="G249" i="1"/>
  <c r="H249" i="1" s="1"/>
  <c r="I249" i="1"/>
  <c r="J249" i="1"/>
  <c r="K249" i="1"/>
  <c r="L249" i="1"/>
  <c r="M249" i="1" s="1"/>
  <c r="B250" i="1"/>
  <c r="C250" i="1" s="1"/>
  <c r="X250" i="1" s="1"/>
  <c r="D250" i="1"/>
  <c r="E250" i="1"/>
  <c r="F250" i="1" s="1"/>
  <c r="G250" i="1"/>
  <c r="H250" i="1" s="1"/>
  <c r="I250" i="1"/>
  <c r="J250" i="1"/>
  <c r="K250" i="1"/>
  <c r="L250" i="1"/>
  <c r="M250" i="1" s="1"/>
  <c r="B251" i="1"/>
  <c r="C251" i="1" s="1"/>
  <c r="X251" i="1" s="1"/>
  <c r="D251" i="1"/>
  <c r="E251" i="1"/>
  <c r="F251" i="1" s="1"/>
  <c r="G251" i="1"/>
  <c r="H251" i="1" s="1"/>
  <c r="I251" i="1"/>
  <c r="J251" i="1"/>
  <c r="K251" i="1"/>
  <c r="R251" i="1" s="1"/>
  <c r="L251" i="1"/>
  <c r="M251" i="1" s="1"/>
  <c r="B252" i="1"/>
  <c r="C252" i="1" s="1"/>
  <c r="X252" i="1" s="1"/>
  <c r="D252" i="1"/>
  <c r="E252" i="1"/>
  <c r="F252" i="1" s="1"/>
  <c r="G252" i="1"/>
  <c r="H252" i="1" s="1"/>
  <c r="I252" i="1"/>
  <c r="J252" i="1"/>
  <c r="K252" i="1"/>
  <c r="L252" i="1"/>
  <c r="M252" i="1" s="1"/>
  <c r="B253" i="1"/>
  <c r="C253" i="1" s="1"/>
  <c r="X253" i="1" s="1"/>
  <c r="D253" i="1"/>
  <c r="E253" i="1"/>
  <c r="F253" i="1" s="1"/>
  <c r="G253" i="1"/>
  <c r="H253" i="1" s="1"/>
  <c r="I253" i="1"/>
  <c r="J253" i="1"/>
  <c r="K253" i="1"/>
  <c r="N253" i="1" s="1"/>
  <c r="O253" i="1" s="1"/>
  <c r="BC252" i="1" s="1"/>
  <c r="BD252" i="1" s="1"/>
  <c r="L253" i="1"/>
  <c r="M253" i="1" s="1"/>
  <c r="B254" i="1"/>
  <c r="C254" i="1" s="1"/>
  <c r="Y254" i="1" s="1"/>
  <c r="D254" i="1"/>
  <c r="E254" i="1"/>
  <c r="F254" i="1" s="1"/>
  <c r="G254" i="1"/>
  <c r="H254" i="1" s="1"/>
  <c r="I254" i="1"/>
  <c r="J254" i="1"/>
  <c r="K254" i="1"/>
  <c r="S254" i="1" s="1"/>
  <c r="L254" i="1"/>
  <c r="M254" i="1" s="1"/>
  <c r="B255" i="1"/>
  <c r="C255" i="1" s="1"/>
  <c r="X255" i="1" s="1"/>
  <c r="D255" i="1"/>
  <c r="E255" i="1"/>
  <c r="F255" i="1" s="1"/>
  <c r="G255" i="1"/>
  <c r="H255" i="1" s="1"/>
  <c r="I255" i="1"/>
  <c r="J255" i="1"/>
  <c r="K255" i="1"/>
  <c r="L255" i="1"/>
  <c r="M255" i="1" s="1"/>
  <c r="B256" i="1"/>
  <c r="C256" i="1" s="1"/>
  <c r="X256" i="1" s="1"/>
  <c r="D256" i="1"/>
  <c r="E256" i="1"/>
  <c r="F256" i="1" s="1"/>
  <c r="G256" i="1"/>
  <c r="H256" i="1" s="1"/>
  <c r="I256" i="1"/>
  <c r="J256" i="1"/>
  <c r="K256" i="1"/>
  <c r="N256" i="1" s="1"/>
  <c r="L256" i="1"/>
  <c r="M256" i="1" s="1"/>
  <c r="B257" i="1"/>
  <c r="C257" i="1" s="1"/>
  <c r="X257" i="1" s="1"/>
  <c r="D257" i="1"/>
  <c r="E257" i="1"/>
  <c r="F257" i="1" s="1"/>
  <c r="G257" i="1"/>
  <c r="H257" i="1" s="1"/>
  <c r="I257" i="1"/>
  <c r="J257" i="1"/>
  <c r="K257" i="1"/>
  <c r="S257" i="1" s="1"/>
  <c r="L257" i="1"/>
  <c r="M257" i="1" s="1"/>
  <c r="B258" i="1"/>
  <c r="C258" i="1" s="1"/>
  <c r="X258" i="1" s="1"/>
  <c r="D258" i="1"/>
  <c r="E258" i="1"/>
  <c r="F258" i="1" s="1"/>
  <c r="G258" i="1"/>
  <c r="H258" i="1" s="1"/>
  <c r="I258" i="1"/>
  <c r="J258" i="1"/>
  <c r="K258" i="1"/>
  <c r="L258" i="1"/>
  <c r="M258" i="1" s="1"/>
  <c r="B259" i="1"/>
  <c r="C259" i="1" s="1"/>
  <c r="X259" i="1" s="1"/>
  <c r="D259" i="1"/>
  <c r="E259" i="1"/>
  <c r="F259" i="1" s="1"/>
  <c r="G259" i="1"/>
  <c r="H259" i="1" s="1"/>
  <c r="I259" i="1"/>
  <c r="J259" i="1"/>
  <c r="K259" i="1"/>
  <c r="L259" i="1"/>
  <c r="M259" i="1" s="1"/>
  <c r="B260" i="1"/>
  <c r="C260" i="1" s="1"/>
  <c r="X260" i="1" s="1"/>
  <c r="D260" i="1"/>
  <c r="E260" i="1"/>
  <c r="F260" i="1" s="1"/>
  <c r="G260" i="1"/>
  <c r="H260" i="1" s="1"/>
  <c r="I260" i="1"/>
  <c r="J260" i="1"/>
  <c r="K260" i="1"/>
  <c r="L260" i="1"/>
  <c r="M260" i="1" s="1"/>
  <c r="B261" i="1"/>
  <c r="C261" i="1" s="1"/>
  <c r="X261" i="1" s="1"/>
  <c r="D261" i="1"/>
  <c r="E261" i="1"/>
  <c r="F261" i="1" s="1"/>
  <c r="G261" i="1"/>
  <c r="H261" i="1" s="1"/>
  <c r="I261" i="1"/>
  <c r="J261" i="1"/>
  <c r="K261" i="1"/>
  <c r="N261" i="1" s="1"/>
  <c r="O261" i="1" s="1"/>
  <c r="BC260" i="1" s="1"/>
  <c r="BD260" i="1" s="1"/>
  <c r="L261" i="1"/>
  <c r="M261" i="1" s="1"/>
  <c r="B262" i="1"/>
  <c r="C262" i="1" s="1"/>
  <c r="X262" i="1" s="1"/>
  <c r="D262" i="1"/>
  <c r="E262" i="1"/>
  <c r="F262" i="1" s="1"/>
  <c r="G262" i="1"/>
  <c r="H262" i="1" s="1"/>
  <c r="I262" i="1"/>
  <c r="J262" i="1"/>
  <c r="K262" i="1"/>
  <c r="S262" i="1" s="1"/>
  <c r="L262" i="1"/>
  <c r="M262" i="1" s="1"/>
  <c r="B263" i="1"/>
  <c r="C263" i="1" s="1"/>
  <c r="X263" i="1" s="1"/>
  <c r="D263" i="1"/>
  <c r="E263" i="1"/>
  <c r="F263" i="1" s="1"/>
  <c r="G263" i="1"/>
  <c r="H263" i="1" s="1"/>
  <c r="I263" i="1"/>
  <c r="J263" i="1"/>
  <c r="K263" i="1"/>
  <c r="R263" i="1" s="1"/>
  <c r="L263" i="1"/>
  <c r="M263" i="1" s="1"/>
  <c r="B264" i="1"/>
  <c r="C264" i="1" s="1"/>
  <c r="X264" i="1" s="1"/>
  <c r="D264" i="1"/>
  <c r="E264" i="1"/>
  <c r="F264" i="1" s="1"/>
  <c r="G264" i="1"/>
  <c r="H264" i="1" s="1"/>
  <c r="I264" i="1"/>
  <c r="J264" i="1"/>
  <c r="K264" i="1"/>
  <c r="S264" i="1" s="1"/>
  <c r="L264" i="1"/>
  <c r="M264" i="1" s="1"/>
  <c r="B265" i="1"/>
  <c r="C265" i="1" s="1"/>
  <c r="Y265" i="1" s="1"/>
  <c r="D265" i="1"/>
  <c r="E265" i="1"/>
  <c r="F265" i="1" s="1"/>
  <c r="G265" i="1"/>
  <c r="H265" i="1" s="1"/>
  <c r="I265" i="1"/>
  <c r="J265" i="1"/>
  <c r="K265" i="1"/>
  <c r="R265" i="1" s="1"/>
  <c r="L265" i="1"/>
  <c r="M265" i="1" s="1"/>
  <c r="B266" i="1"/>
  <c r="C266" i="1" s="1"/>
  <c r="X266" i="1" s="1"/>
  <c r="D266" i="1"/>
  <c r="E266" i="1"/>
  <c r="F266" i="1" s="1"/>
  <c r="G266" i="1"/>
  <c r="H266" i="1" s="1"/>
  <c r="I266" i="1"/>
  <c r="J266" i="1"/>
  <c r="K266" i="1"/>
  <c r="L266" i="1"/>
  <c r="M266" i="1" s="1"/>
  <c r="B267" i="1"/>
  <c r="C267" i="1" s="1"/>
  <c r="X267" i="1" s="1"/>
  <c r="D267" i="1"/>
  <c r="E267" i="1"/>
  <c r="F267" i="1" s="1"/>
  <c r="G267" i="1"/>
  <c r="H267" i="1" s="1"/>
  <c r="I267" i="1"/>
  <c r="J267" i="1"/>
  <c r="K267" i="1"/>
  <c r="L267" i="1"/>
  <c r="M267" i="1" s="1"/>
  <c r="B268" i="1"/>
  <c r="C268" i="1" s="1"/>
  <c r="X268" i="1" s="1"/>
  <c r="D268" i="1"/>
  <c r="E268" i="1"/>
  <c r="F268" i="1" s="1"/>
  <c r="G268" i="1"/>
  <c r="H268" i="1" s="1"/>
  <c r="I268" i="1"/>
  <c r="J268" i="1"/>
  <c r="K268" i="1"/>
  <c r="S268" i="1" s="1"/>
  <c r="L268" i="1"/>
  <c r="M268" i="1" s="1"/>
  <c r="B269" i="1"/>
  <c r="C269" i="1" s="1"/>
  <c r="X269" i="1" s="1"/>
  <c r="D269" i="1"/>
  <c r="E269" i="1"/>
  <c r="F269" i="1" s="1"/>
  <c r="G269" i="1"/>
  <c r="H269" i="1" s="1"/>
  <c r="I269" i="1"/>
  <c r="J269" i="1"/>
  <c r="K269" i="1"/>
  <c r="N269" i="1" s="1"/>
  <c r="O269" i="1" s="1"/>
  <c r="BC268" i="1" s="1"/>
  <c r="BD268" i="1" s="1"/>
  <c r="L269" i="1"/>
  <c r="M269" i="1" s="1"/>
  <c r="B270" i="1"/>
  <c r="C270" i="1" s="1"/>
  <c r="Y270" i="1" s="1"/>
  <c r="D270" i="1"/>
  <c r="E270" i="1"/>
  <c r="F270" i="1" s="1"/>
  <c r="G270" i="1"/>
  <c r="H270" i="1" s="1"/>
  <c r="I270" i="1"/>
  <c r="J270" i="1"/>
  <c r="K270" i="1"/>
  <c r="S270" i="1" s="1"/>
  <c r="L270" i="1"/>
  <c r="M270" i="1" s="1"/>
  <c r="B271" i="1"/>
  <c r="C271" i="1" s="1"/>
  <c r="X271" i="1" s="1"/>
  <c r="D271" i="1"/>
  <c r="E271" i="1"/>
  <c r="F271" i="1" s="1"/>
  <c r="G271" i="1"/>
  <c r="H271" i="1" s="1"/>
  <c r="I271" i="1"/>
  <c r="J271" i="1"/>
  <c r="K271" i="1"/>
  <c r="L271" i="1"/>
  <c r="M271" i="1" s="1"/>
  <c r="B272" i="1"/>
  <c r="C272" i="1" s="1"/>
  <c r="X272" i="1" s="1"/>
  <c r="D272" i="1"/>
  <c r="E272" i="1"/>
  <c r="F272" i="1" s="1"/>
  <c r="G272" i="1"/>
  <c r="H272" i="1" s="1"/>
  <c r="I272" i="1"/>
  <c r="J272" i="1"/>
  <c r="K272" i="1"/>
  <c r="L272" i="1"/>
  <c r="M272" i="1" s="1"/>
  <c r="B273" i="1"/>
  <c r="C273" i="1" s="1"/>
  <c r="X273" i="1" s="1"/>
  <c r="D273" i="1"/>
  <c r="E273" i="1"/>
  <c r="F273" i="1" s="1"/>
  <c r="G273" i="1"/>
  <c r="H273" i="1" s="1"/>
  <c r="I273" i="1"/>
  <c r="J273" i="1"/>
  <c r="K273" i="1"/>
  <c r="N273" i="1" s="1"/>
  <c r="O273" i="1" s="1"/>
  <c r="BC272" i="1" s="1"/>
  <c r="BD272" i="1" s="1"/>
  <c r="L273" i="1"/>
  <c r="M273" i="1" s="1"/>
  <c r="B274" i="1"/>
  <c r="C274" i="1" s="1"/>
  <c r="X274" i="1" s="1"/>
  <c r="D274" i="1"/>
  <c r="E274" i="1"/>
  <c r="F274" i="1" s="1"/>
  <c r="G274" i="1"/>
  <c r="H274" i="1" s="1"/>
  <c r="I274" i="1"/>
  <c r="J274" i="1"/>
  <c r="K274" i="1"/>
  <c r="L274" i="1"/>
  <c r="M274" i="1" s="1"/>
  <c r="B275" i="1"/>
  <c r="C275" i="1" s="1"/>
  <c r="X275" i="1" s="1"/>
  <c r="D275" i="1"/>
  <c r="E275" i="1"/>
  <c r="F275" i="1" s="1"/>
  <c r="G275" i="1"/>
  <c r="H275" i="1" s="1"/>
  <c r="I275" i="1"/>
  <c r="J275" i="1"/>
  <c r="K275" i="1"/>
  <c r="L275" i="1"/>
  <c r="M275" i="1" s="1"/>
  <c r="B276" i="1"/>
  <c r="C276" i="1" s="1"/>
  <c r="X276" i="1" s="1"/>
  <c r="D276" i="1"/>
  <c r="E276" i="1"/>
  <c r="F276" i="1" s="1"/>
  <c r="G276" i="1"/>
  <c r="H276" i="1" s="1"/>
  <c r="I276" i="1"/>
  <c r="J276" i="1"/>
  <c r="K276" i="1"/>
  <c r="L276" i="1"/>
  <c r="M276" i="1" s="1"/>
  <c r="B277" i="1"/>
  <c r="C277" i="1" s="1"/>
  <c r="X277" i="1" s="1"/>
  <c r="D277" i="1"/>
  <c r="E277" i="1"/>
  <c r="F277" i="1" s="1"/>
  <c r="G277" i="1"/>
  <c r="H277" i="1" s="1"/>
  <c r="I277" i="1"/>
  <c r="J277" i="1"/>
  <c r="K277" i="1"/>
  <c r="L277" i="1"/>
  <c r="M277" i="1" s="1"/>
  <c r="B278" i="1"/>
  <c r="C278" i="1" s="1"/>
  <c r="X278" i="1" s="1"/>
  <c r="D278" i="1"/>
  <c r="E278" i="1"/>
  <c r="F278" i="1" s="1"/>
  <c r="G278" i="1"/>
  <c r="H278" i="1" s="1"/>
  <c r="I278" i="1"/>
  <c r="J278" i="1"/>
  <c r="K278" i="1"/>
  <c r="S278" i="1" s="1"/>
  <c r="L278" i="1"/>
  <c r="M278" i="1" s="1"/>
  <c r="B279" i="1"/>
  <c r="C279" i="1" s="1"/>
  <c r="X279" i="1" s="1"/>
  <c r="D279" i="1"/>
  <c r="E279" i="1"/>
  <c r="F279" i="1" s="1"/>
  <c r="G279" i="1"/>
  <c r="H279" i="1" s="1"/>
  <c r="I279" i="1"/>
  <c r="J279" i="1"/>
  <c r="K279" i="1"/>
  <c r="L279" i="1"/>
  <c r="M279" i="1" s="1"/>
  <c r="B280" i="1"/>
  <c r="C280" i="1" s="1"/>
  <c r="X280" i="1" s="1"/>
  <c r="D280" i="1"/>
  <c r="E280" i="1"/>
  <c r="F280" i="1" s="1"/>
  <c r="G280" i="1"/>
  <c r="H280" i="1" s="1"/>
  <c r="I280" i="1"/>
  <c r="J280" i="1"/>
  <c r="K280" i="1"/>
  <c r="L280" i="1"/>
  <c r="M280" i="1" s="1"/>
  <c r="B281" i="1"/>
  <c r="C281" i="1" s="1"/>
  <c r="Y281" i="1" s="1"/>
  <c r="D281" i="1"/>
  <c r="E281" i="1"/>
  <c r="F281" i="1" s="1"/>
  <c r="G281" i="1"/>
  <c r="H281" i="1" s="1"/>
  <c r="I281" i="1"/>
  <c r="J281" i="1"/>
  <c r="K281" i="1"/>
  <c r="S281" i="1" s="1"/>
  <c r="L281" i="1"/>
  <c r="M281" i="1" s="1"/>
  <c r="B282" i="1"/>
  <c r="C282" i="1" s="1"/>
  <c r="X282" i="1" s="1"/>
  <c r="D282" i="1"/>
  <c r="E282" i="1"/>
  <c r="F282" i="1" s="1"/>
  <c r="G282" i="1"/>
  <c r="H282" i="1" s="1"/>
  <c r="I282" i="1"/>
  <c r="J282" i="1"/>
  <c r="K282" i="1"/>
  <c r="L282" i="1"/>
  <c r="M282" i="1" s="1"/>
  <c r="B283" i="1"/>
  <c r="C283" i="1" s="1"/>
  <c r="X283" i="1" s="1"/>
  <c r="D283" i="1"/>
  <c r="E283" i="1"/>
  <c r="F283" i="1" s="1"/>
  <c r="G283" i="1"/>
  <c r="H283" i="1" s="1"/>
  <c r="I283" i="1"/>
  <c r="J283" i="1"/>
  <c r="K283" i="1"/>
  <c r="R283" i="1" s="1"/>
  <c r="L283" i="1"/>
  <c r="M283" i="1" s="1"/>
  <c r="B284" i="1"/>
  <c r="C284" i="1" s="1"/>
  <c r="X284" i="1" s="1"/>
  <c r="D284" i="1"/>
  <c r="E284" i="1"/>
  <c r="F284" i="1" s="1"/>
  <c r="G284" i="1"/>
  <c r="H284" i="1" s="1"/>
  <c r="I284" i="1"/>
  <c r="J284" i="1"/>
  <c r="K284" i="1"/>
  <c r="L284" i="1"/>
  <c r="M284" i="1" s="1"/>
  <c r="B285" i="1"/>
  <c r="C285" i="1" s="1"/>
  <c r="X285" i="1" s="1"/>
  <c r="D285" i="1"/>
  <c r="E285" i="1"/>
  <c r="F285" i="1" s="1"/>
  <c r="G285" i="1"/>
  <c r="H285" i="1" s="1"/>
  <c r="I285" i="1"/>
  <c r="J285" i="1"/>
  <c r="K285" i="1"/>
  <c r="R285" i="1" s="1"/>
  <c r="L285" i="1"/>
  <c r="M285" i="1" s="1"/>
  <c r="B286" i="1"/>
  <c r="C286" i="1" s="1"/>
  <c r="Y286" i="1" s="1"/>
  <c r="D286" i="1"/>
  <c r="E286" i="1"/>
  <c r="F286" i="1" s="1"/>
  <c r="G286" i="1"/>
  <c r="H286" i="1" s="1"/>
  <c r="I286" i="1"/>
  <c r="J286" i="1"/>
  <c r="K286" i="1"/>
  <c r="S286" i="1" s="1"/>
  <c r="L286" i="1"/>
  <c r="M286" i="1" s="1"/>
  <c r="B287" i="1"/>
  <c r="C287" i="1" s="1"/>
  <c r="X287" i="1" s="1"/>
  <c r="D287" i="1"/>
  <c r="E287" i="1"/>
  <c r="F287" i="1" s="1"/>
  <c r="G287" i="1"/>
  <c r="H287" i="1" s="1"/>
  <c r="I287" i="1"/>
  <c r="J287" i="1"/>
  <c r="K287" i="1"/>
  <c r="L287" i="1"/>
  <c r="M287" i="1" s="1"/>
  <c r="B288" i="1"/>
  <c r="C288" i="1" s="1"/>
  <c r="X288" i="1" s="1"/>
  <c r="D288" i="1"/>
  <c r="E288" i="1"/>
  <c r="F288" i="1" s="1"/>
  <c r="G288" i="1"/>
  <c r="H288" i="1" s="1"/>
  <c r="I288" i="1"/>
  <c r="J288" i="1"/>
  <c r="K288" i="1"/>
  <c r="L288" i="1"/>
  <c r="M288" i="1" s="1"/>
  <c r="B289" i="1"/>
  <c r="C289" i="1" s="1"/>
  <c r="X289" i="1" s="1"/>
  <c r="D289" i="1"/>
  <c r="E289" i="1"/>
  <c r="F289" i="1" s="1"/>
  <c r="G289" i="1"/>
  <c r="H289" i="1" s="1"/>
  <c r="I289" i="1"/>
  <c r="J289" i="1"/>
  <c r="K289" i="1"/>
  <c r="L289" i="1"/>
  <c r="M289" i="1" s="1"/>
  <c r="B290" i="1"/>
  <c r="C290" i="1" s="1"/>
  <c r="X290" i="1" s="1"/>
  <c r="D290" i="1"/>
  <c r="E290" i="1"/>
  <c r="F290" i="1" s="1"/>
  <c r="G290" i="1"/>
  <c r="H290" i="1" s="1"/>
  <c r="I290" i="1"/>
  <c r="J290" i="1"/>
  <c r="K290" i="1"/>
  <c r="L290" i="1"/>
  <c r="M290" i="1" s="1"/>
  <c r="B291" i="1"/>
  <c r="C291" i="1" s="1"/>
  <c r="X291" i="1" s="1"/>
  <c r="D291" i="1"/>
  <c r="E291" i="1"/>
  <c r="F291" i="1" s="1"/>
  <c r="G291" i="1"/>
  <c r="H291" i="1" s="1"/>
  <c r="I291" i="1"/>
  <c r="J291" i="1"/>
  <c r="K291" i="1"/>
  <c r="S291" i="1" s="1"/>
  <c r="L291" i="1"/>
  <c r="M291" i="1" s="1"/>
  <c r="B292" i="1"/>
  <c r="C292" i="1" s="1"/>
  <c r="X292" i="1" s="1"/>
  <c r="D292" i="1"/>
  <c r="E292" i="1"/>
  <c r="F292" i="1" s="1"/>
  <c r="G292" i="1"/>
  <c r="H292" i="1" s="1"/>
  <c r="I292" i="1"/>
  <c r="J292" i="1"/>
  <c r="K292" i="1"/>
  <c r="R292" i="1" s="1"/>
  <c r="L292" i="1"/>
  <c r="M292" i="1" s="1"/>
  <c r="B293" i="1"/>
  <c r="C293" i="1" s="1"/>
  <c r="X293" i="1" s="1"/>
  <c r="D293" i="1"/>
  <c r="E293" i="1"/>
  <c r="F293" i="1" s="1"/>
  <c r="G293" i="1"/>
  <c r="H293" i="1" s="1"/>
  <c r="I293" i="1"/>
  <c r="J293" i="1"/>
  <c r="K293" i="1"/>
  <c r="S293" i="1" s="1"/>
  <c r="L293" i="1"/>
  <c r="M293" i="1" s="1"/>
  <c r="B294" i="1"/>
  <c r="C294" i="1" s="1"/>
  <c r="X294" i="1" s="1"/>
  <c r="D294" i="1"/>
  <c r="E294" i="1"/>
  <c r="F294" i="1" s="1"/>
  <c r="G294" i="1"/>
  <c r="H294" i="1" s="1"/>
  <c r="I294" i="1"/>
  <c r="J294" i="1"/>
  <c r="K294" i="1"/>
  <c r="S294" i="1" s="1"/>
  <c r="L294" i="1"/>
  <c r="M294" i="1" s="1"/>
  <c r="B295" i="1"/>
  <c r="C295" i="1" s="1"/>
  <c r="X295" i="1" s="1"/>
  <c r="D295" i="1"/>
  <c r="E295" i="1"/>
  <c r="F295" i="1" s="1"/>
  <c r="G295" i="1"/>
  <c r="H295" i="1" s="1"/>
  <c r="I295" i="1"/>
  <c r="J295" i="1"/>
  <c r="K295" i="1"/>
  <c r="L295" i="1"/>
  <c r="M295" i="1" s="1"/>
  <c r="B296" i="1"/>
  <c r="C296" i="1" s="1"/>
  <c r="X296" i="1" s="1"/>
  <c r="D296" i="1"/>
  <c r="E296" i="1"/>
  <c r="F296" i="1" s="1"/>
  <c r="G296" i="1"/>
  <c r="H296" i="1" s="1"/>
  <c r="I296" i="1"/>
  <c r="J296" i="1"/>
  <c r="K296" i="1"/>
  <c r="S296" i="1" s="1"/>
  <c r="L296" i="1"/>
  <c r="M296" i="1" s="1"/>
  <c r="B297" i="1"/>
  <c r="C297" i="1" s="1"/>
  <c r="Y297" i="1" s="1"/>
  <c r="D297" i="1"/>
  <c r="E297" i="1"/>
  <c r="F297" i="1" s="1"/>
  <c r="G297" i="1"/>
  <c r="H297" i="1" s="1"/>
  <c r="I297" i="1"/>
  <c r="J297" i="1"/>
  <c r="K297" i="1"/>
  <c r="L297" i="1"/>
  <c r="M297" i="1" s="1"/>
  <c r="B298" i="1"/>
  <c r="C298" i="1" s="1"/>
  <c r="X298" i="1" s="1"/>
  <c r="D298" i="1"/>
  <c r="E298" i="1"/>
  <c r="F298" i="1" s="1"/>
  <c r="G298" i="1"/>
  <c r="H298" i="1" s="1"/>
  <c r="I298" i="1"/>
  <c r="J298" i="1"/>
  <c r="K298" i="1"/>
  <c r="L298" i="1"/>
  <c r="M298" i="1" s="1"/>
  <c r="B299" i="1"/>
  <c r="C299" i="1" s="1"/>
  <c r="X299" i="1" s="1"/>
  <c r="D299" i="1"/>
  <c r="E299" i="1"/>
  <c r="F299" i="1" s="1"/>
  <c r="G299" i="1"/>
  <c r="H299" i="1" s="1"/>
  <c r="I299" i="1"/>
  <c r="J299" i="1"/>
  <c r="K299" i="1"/>
  <c r="S299" i="1" s="1"/>
  <c r="L299" i="1"/>
  <c r="M299" i="1" s="1"/>
  <c r="B300" i="1"/>
  <c r="C300" i="1" s="1"/>
  <c r="X300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B301" i="1"/>
  <c r="C301" i="1" s="1"/>
  <c r="X301" i="1" s="1"/>
  <c r="D301" i="1"/>
  <c r="E301" i="1"/>
  <c r="F301" i="1" s="1"/>
  <c r="G301" i="1"/>
  <c r="H301" i="1" s="1"/>
  <c r="I301" i="1"/>
  <c r="J301" i="1"/>
  <c r="K301" i="1"/>
  <c r="S301" i="1" s="1"/>
  <c r="L301" i="1"/>
  <c r="M301" i="1" s="1"/>
  <c r="B302" i="1"/>
  <c r="C302" i="1" s="1"/>
  <c r="Y302" i="1" s="1"/>
  <c r="D302" i="1"/>
  <c r="E302" i="1"/>
  <c r="F302" i="1" s="1"/>
  <c r="G302" i="1"/>
  <c r="H302" i="1" s="1"/>
  <c r="I302" i="1"/>
  <c r="J302" i="1"/>
  <c r="K302" i="1"/>
  <c r="L302" i="1"/>
  <c r="M302" i="1" s="1"/>
  <c r="B303" i="1"/>
  <c r="C303" i="1" s="1"/>
  <c r="X303" i="1" s="1"/>
  <c r="D303" i="1"/>
  <c r="E303" i="1"/>
  <c r="F303" i="1" s="1"/>
  <c r="G303" i="1"/>
  <c r="H303" i="1" s="1"/>
  <c r="I303" i="1"/>
  <c r="J303" i="1"/>
  <c r="K303" i="1"/>
  <c r="N303" i="1" s="1"/>
  <c r="O303" i="1" s="1"/>
  <c r="BC302" i="1" s="1"/>
  <c r="BD302" i="1" s="1"/>
  <c r="L303" i="1"/>
  <c r="M303" i="1" s="1"/>
  <c r="B304" i="1"/>
  <c r="C304" i="1" s="1"/>
  <c r="X304" i="1" s="1"/>
  <c r="D304" i="1"/>
  <c r="E304" i="1"/>
  <c r="F304" i="1" s="1"/>
  <c r="G304" i="1"/>
  <c r="H304" i="1" s="1"/>
  <c r="I304" i="1"/>
  <c r="J304" i="1"/>
  <c r="K304" i="1"/>
  <c r="N304" i="1" s="1"/>
  <c r="O304" i="1" s="1"/>
  <c r="BC303" i="1" s="1"/>
  <c r="BD303" i="1" s="1"/>
  <c r="L304" i="1"/>
  <c r="M304" i="1" s="1"/>
  <c r="B305" i="1"/>
  <c r="C305" i="1" s="1"/>
  <c r="X305" i="1" s="1"/>
  <c r="D305" i="1"/>
  <c r="E305" i="1"/>
  <c r="F305" i="1" s="1"/>
  <c r="G305" i="1"/>
  <c r="H305" i="1" s="1"/>
  <c r="I305" i="1"/>
  <c r="J305" i="1"/>
  <c r="K305" i="1"/>
  <c r="S305" i="1" s="1"/>
  <c r="L305" i="1"/>
  <c r="M305" i="1" s="1"/>
  <c r="B306" i="1"/>
  <c r="C306" i="1" s="1"/>
  <c r="X306" i="1" s="1"/>
  <c r="D306" i="1"/>
  <c r="E306" i="1"/>
  <c r="F306" i="1" s="1"/>
  <c r="G306" i="1"/>
  <c r="H306" i="1" s="1"/>
  <c r="I306" i="1"/>
  <c r="J306" i="1"/>
  <c r="K306" i="1"/>
  <c r="L306" i="1"/>
  <c r="M306" i="1" s="1"/>
  <c r="B307" i="1"/>
  <c r="C307" i="1" s="1"/>
  <c r="X307" i="1" s="1"/>
  <c r="D307" i="1"/>
  <c r="E307" i="1"/>
  <c r="F307" i="1" s="1"/>
  <c r="G307" i="1"/>
  <c r="H307" i="1" s="1"/>
  <c r="I307" i="1"/>
  <c r="J307" i="1"/>
  <c r="K307" i="1"/>
  <c r="L307" i="1"/>
  <c r="M307" i="1" s="1"/>
  <c r="B308" i="1"/>
  <c r="C308" i="1" s="1"/>
  <c r="X308" i="1" s="1"/>
  <c r="D308" i="1"/>
  <c r="E308" i="1"/>
  <c r="F308" i="1" s="1"/>
  <c r="G308" i="1"/>
  <c r="H308" i="1" s="1"/>
  <c r="I308" i="1"/>
  <c r="J308" i="1"/>
  <c r="K308" i="1"/>
  <c r="L308" i="1"/>
  <c r="M308" i="1" s="1"/>
  <c r="B309" i="1"/>
  <c r="C309" i="1" s="1"/>
  <c r="X309" i="1" s="1"/>
  <c r="D309" i="1"/>
  <c r="E309" i="1"/>
  <c r="F309" i="1" s="1"/>
  <c r="G309" i="1"/>
  <c r="H309" i="1" s="1"/>
  <c r="I309" i="1"/>
  <c r="J309" i="1"/>
  <c r="K309" i="1"/>
  <c r="N309" i="1" s="1"/>
  <c r="O309" i="1" s="1"/>
  <c r="BC308" i="1" s="1"/>
  <c r="BD308" i="1" s="1"/>
  <c r="L309" i="1"/>
  <c r="M309" i="1" s="1"/>
  <c r="B310" i="1"/>
  <c r="C310" i="1" s="1"/>
  <c r="X310" i="1" s="1"/>
  <c r="D310" i="1"/>
  <c r="E310" i="1"/>
  <c r="F310" i="1" s="1"/>
  <c r="G310" i="1"/>
  <c r="H310" i="1" s="1"/>
  <c r="I310" i="1"/>
  <c r="J310" i="1"/>
  <c r="K310" i="1"/>
  <c r="S310" i="1" s="1"/>
  <c r="L310" i="1"/>
  <c r="M310" i="1" s="1"/>
  <c r="B311" i="1"/>
  <c r="C311" i="1" s="1"/>
  <c r="X311" i="1" s="1"/>
  <c r="D311" i="1"/>
  <c r="E311" i="1"/>
  <c r="F311" i="1" s="1"/>
  <c r="G311" i="1"/>
  <c r="H311" i="1" s="1"/>
  <c r="I311" i="1"/>
  <c r="J311" i="1"/>
  <c r="K311" i="1"/>
  <c r="N311" i="1" s="1"/>
  <c r="L311" i="1"/>
  <c r="M311" i="1" s="1"/>
  <c r="B312" i="1"/>
  <c r="C312" i="1" s="1"/>
  <c r="X312" i="1" s="1"/>
  <c r="D312" i="1"/>
  <c r="E312" i="1"/>
  <c r="F312" i="1" s="1"/>
  <c r="G312" i="1"/>
  <c r="H312" i="1" s="1"/>
  <c r="I312" i="1"/>
  <c r="J312" i="1"/>
  <c r="K312" i="1"/>
  <c r="R312" i="1" s="1"/>
  <c r="L312" i="1"/>
  <c r="M312" i="1" s="1"/>
  <c r="B313" i="1"/>
  <c r="C313" i="1" s="1"/>
  <c r="Y313" i="1" s="1"/>
  <c r="D313" i="1"/>
  <c r="E313" i="1"/>
  <c r="F313" i="1" s="1"/>
  <c r="G313" i="1"/>
  <c r="H313" i="1" s="1"/>
  <c r="I313" i="1"/>
  <c r="J313" i="1"/>
  <c r="K313" i="1"/>
  <c r="R313" i="1" s="1"/>
  <c r="L313" i="1"/>
  <c r="M313" i="1" s="1"/>
  <c r="B314" i="1"/>
  <c r="C314" i="1" s="1"/>
  <c r="X314" i="1" s="1"/>
  <c r="D314" i="1"/>
  <c r="E314" i="1"/>
  <c r="F314" i="1" s="1"/>
  <c r="G314" i="1"/>
  <c r="H314" i="1" s="1"/>
  <c r="I314" i="1"/>
  <c r="J314" i="1"/>
  <c r="K314" i="1"/>
  <c r="L314" i="1"/>
  <c r="M314" i="1" s="1"/>
  <c r="B315" i="1"/>
  <c r="C315" i="1" s="1"/>
  <c r="X315" i="1" s="1"/>
  <c r="D315" i="1"/>
  <c r="E315" i="1"/>
  <c r="F315" i="1" s="1"/>
  <c r="G315" i="1"/>
  <c r="H315" i="1" s="1"/>
  <c r="I315" i="1"/>
  <c r="J315" i="1"/>
  <c r="K315" i="1"/>
  <c r="L315" i="1"/>
  <c r="M315" i="1" s="1"/>
  <c r="B316" i="1"/>
  <c r="C316" i="1" s="1"/>
  <c r="X316" i="1" s="1"/>
  <c r="D316" i="1"/>
  <c r="E316" i="1"/>
  <c r="F316" i="1" s="1"/>
  <c r="G316" i="1"/>
  <c r="H316" i="1" s="1"/>
  <c r="I316" i="1"/>
  <c r="J316" i="1"/>
  <c r="K316" i="1"/>
  <c r="R316" i="1" s="1"/>
  <c r="L316" i="1"/>
  <c r="M316" i="1" s="1"/>
  <c r="B317" i="1"/>
  <c r="C317" i="1" s="1"/>
  <c r="X317" i="1" s="1"/>
  <c r="D317" i="1"/>
  <c r="E317" i="1"/>
  <c r="F317" i="1" s="1"/>
  <c r="G317" i="1"/>
  <c r="H317" i="1" s="1"/>
  <c r="I317" i="1"/>
  <c r="J317" i="1"/>
  <c r="K317" i="1"/>
  <c r="L317" i="1"/>
  <c r="M317" i="1" s="1"/>
  <c r="B318" i="1"/>
  <c r="C318" i="1" s="1"/>
  <c r="Y318" i="1" s="1"/>
  <c r="D318" i="1"/>
  <c r="E318" i="1"/>
  <c r="F318" i="1" s="1"/>
  <c r="G318" i="1"/>
  <c r="H318" i="1" s="1"/>
  <c r="I318" i="1"/>
  <c r="J318" i="1"/>
  <c r="K318" i="1"/>
  <c r="N318" i="1" s="1"/>
  <c r="O318" i="1" s="1"/>
  <c r="BC317" i="1" s="1"/>
  <c r="BD317" i="1" s="1"/>
  <c r="L318" i="1"/>
  <c r="M318" i="1" s="1"/>
  <c r="B319" i="1"/>
  <c r="C319" i="1" s="1"/>
  <c r="X319" i="1" s="1"/>
  <c r="D319" i="1"/>
  <c r="E319" i="1"/>
  <c r="F319" i="1" s="1"/>
  <c r="G319" i="1"/>
  <c r="H319" i="1" s="1"/>
  <c r="I319" i="1"/>
  <c r="J319" i="1"/>
  <c r="K319" i="1"/>
  <c r="L319" i="1"/>
  <c r="M319" i="1" s="1"/>
  <c r="B320" i="1"/>
  <c r="C320" i="1" s="1"/>
  <c r="X320" i="1" s="1"/>
  <c r="D320" i="1"/>
  <c r="E320" i="1"/>
  <c r="F320" i="1" s="1"/>
  <c r="G320" i="1"/>
  <c r="H320" i="1" s="1"/>
  <c r="I320" i="1"/>
  <c r="J320" i="1"/>
  <c r="K320" i="1"/>
  <c r="R320" i="1" s="1"/>
  <c r="L320" i="1"/>
  <c r="M320" i="1" s="1"/>
  <c r="B321" i="1"/>
  <c r="C321" i="1" s="1"/>
  <c r="X321" i="1" s="1"/>
  <c r="D321" i="1"/>
  <c r="E321" i="1"/>
  <c r="F321" i="1" s="1"/>
  <c r="G321" i="1"/>
  <c r="H321" i="1" s="1"/>
  <c r="I321" i="1"/>
  <c r="J321" i="1"/>
  <c r="K321" i="1"/>
  <c r="N321" i="1" s="1"/>
  <c r="O321" i="1" s="1"/>
  <c r="BC320" i="1" s="1"/>
  <c r="BD320" i="1" s="1"/>
  <c r="L321" i="1"/>
  <c r="M321" i="1" s="1"/>
  <c r="B322" i="1"/>
  <c r="C322" i="1" s="1"/>
  <c r="X322" i="1" s="1"/>
  <c r="D322" i="1"/>
  <c r="E322" i="1"/>
  <c r="F322" i="1" s="1"/>
  <c r="G322" i="1"/>
  <c r="H322" i="1" s="1"/>
  <c r="I322" i="1"/>
  <c r="J322" i="1"/>
  <c r="K322" i="1"/>
  <c r="L322" i="1"/>
  <c r="M322" i="1" s="1"/>
  <c r="B323" i="1"/>
  <c r="C323" i="1" s="1"/>
  <c r="X323" i="1" s="1"/>
  <c r="D323" i="1"/>
  <c r="E323" i="1"/>
  <c r="F323" i="1" s="1"/>
  <c r="G323" i="1"/>
  <c r="H323" i="1" s="1"/>
  <c r="I323" i="1"/>
  <c r="J323" i="1"/>
  <c r="K323" i="1"/>
  <c r="S323" i="1" s="1"/>
  <c r="L323" i="1"/>
  <c r="M323" i="1" s="1"/>
  <c r="B324" i="1"/>
  <c r="C324" i="1" s="1"/>
  <c r="X324" i="1" s="1"/>
  <c r="D324" i="1"/>
  <c r="E324" i="1"/>
  <c r="F324" i="1" s="1"/>
  <c r="G324" i="1"/>
  <c r="H324" i="1" s="1"/>
  <c r="I324" i="1"/>
  <c r="J324" i="1"/>
  <c r="K324" i="1"/>
  <c r="R324" i="1" s="1"/>
  <c r="L324" i="1"/>
  <c r="M324" i="1" s="1"/>
  <c r="B325" i="1"/>
  <c r="C325" i="1" s="1"/>
  <c r="X325" i="1" s="1"/>
  <c r="D325" i="1"/>
  <c r="E325" i="1"/>
  <c r="F325" i="1" s="1"/>
  <c r="G325" i="1"/>
  <c r="H325" i="1" s="1"/>
  <c r="I325" i="1"/>
  <c r="J325" i="1"/>
  <c r="K325" i="1"/>
  <c r="L325" i="1"/>
  <c r="M325" i="1" s="1"/>
  <c r="BO324" i="1" s="1"/>
  <c r="B326" i="1"/>
  <c r="C326" i="1" s="1"/>
  <c r="X326" i="1" s="1"/>
  <c r="D326" i="1"/>
  <c r="E326" i="1"/>
  <c r="F326" i="1" s="1"/>
  <c r="G326" i="1"/>
  <c r="H326" i="1" s="1"/>
  <c r="I326" i="1"/>
  <c r="J326" i="1"/>
  <c r="K326" i="1"/>
  <c r="S326" i="1" s="1"/>
  <c r="L326" i="1"/>
  <c r="M326" i="1" s="1"/>
  <c r="B327" i="1"/>
  <c r="C327" i="1" s="1"/>
  <c r="X327" i="1" s="1"/>
  <c r="D327" i="1"/>
  <c r="E327" i="1"/>
  <c r="F327" i="1" s="1"/>
  <c r="G327" i="1"/>
  <c r="H327" i="1" s="1"/>
  <c r="I327" i="1"/>
  <c r="J327" i="1"/>
  <c r="K327" i="1"/>
  <c r="S327" i="1" s="1"/>
  <c r="L327" i="1"/>
  <c r="M327" i="1" s="1"/>
  <c r="B328" i="1"/>
  <c r="C328" i="1" s="1"/>
  <c r="X328" i="1" s="1"/>
  <c r="D328" i="1"/>
  <c r="E328" i="1"/>
  <c r="F328" i="1" s="1"/>
  <c r="G328" i="1"/>
  <c r="H328" i="1" s="1"/>
  <c r="I328" i="1"/>
  <c r="J328" i="1"/>
  <c r="K328" i="1"/>
  <c r="L328" i="1"/>
  <c r="M328" i="1" s="1"/>
  <c r="B329" i="1"/>
  <c r="C329" i="1" s="1"/>
  <c r="Y329" i="1" s="1"/>
  <c r="D329" i="1"/>
  <c r="E329" i="1"/>
  <c r="F329" i="1" s="1"/>
  <c r="G329" i="1"/>
  <c r="H329" i="1" s="1"/>
  <c r="I329" i="1"/>
  <c r="J329" i="1"/>
  <c r="K329" i="1"/>
  <c r="N329" i="1" s="1"/>
  <c r="O329" i="1" s="1"/>
  <c r="BC328" i="1" s="1"/>
  <c r="BD328" i="1" s="1"/>
  <c r="L329" i="1"/>
  <c r="M329" i="1" s="1"/>
  <c r="B330" i="1"/>
  <c r="C330" i="1" s="1"/>
  <c r="X330" i="1" s="1"/>
  <c r="D330" i="1"/>
  <c r="E330" i="1"/>
  <c r="F330" i="1" s="1"/>
  <c r="G330" i="1"/>
  <c r="H330" i="1" s="1"/>
  <c r="I330" i="1"/>
  <c r="J330" i="1"/>
  <c r="K330" i="1"/>
  <c r="S330" i="1" s="1"/>
  <c r="L330" i="1"/>
  <c r="M330" i="1" s="1"/>
  <c r="B331" i="1"/>
  <c r="C331" i="1" s="1"/>
  <c r="X331" i="1" s="1"/>
  <c r="D331" i="1"/>
  <c r="E331" i="1"/>
  <c r="F331" i="1" s="1"/>
  <c r="G331" i="1"/>
  <c r="H331" i="1" s="1"/>
  <c r="I331" i="1"/>
  <c r="J331" i="1"/>
  <c r="K331" i="1"/>
  <c r="N331" i="1" s="1"/>
  <c r="L331" i="1"/>
  <c r="M331" i="1" s="1"/>
  <c r="B332" i="1"/>
  <c r="C332" i="1" s="1"/>
  <c r="X332" i="1" s="1"/>
  <c r="D332" i="1"/>
  <c r="E332" i="1"/>
  <c r="F332" i="1" s="1"/>
  <c r="G332" i="1"/>
  <c r="H332" i="1" s="1"/>
  <c r="I332" i="1"/>
  <c r="J332" i="1"/>
  <c r="K332" i="1"/>
  <c r="R332" i="1" s="1"/>
  <c r="L332" i="1"/>
  <c r="M332" i="1" s="1"/>
  <c r="B333" i="1"/>
  <c r="C333" i="1" s="1"/>
  <c r="X333" i="1" s="1"/>
  <c r="D333" i="1"/>
  <c r="E333" i="1"/>
  <c r="F333" i="1" s="1"/>
  <c r="G333" i="1"/>
  <c r="H333" i="1" s="1"/>
  <c r="I333" i="1"/>
  <c r="J333" i="1"/>
  <c r="K333" i="1"/>
  <c r="L333" i="1"/>
  <c r="M333" i="1" s="1"/>
  <c r="BM332" i="1" s="1"/>
  <c r="B334" i="1"/>
  <c r="C334" i="1" s="1"/>
  <c r="Y334" i="1" s="1"/>
  <c r="D334" i="1"/>
  <c r="E334" i="1"/>
  <c r="F334" i="1" s="1"/>
  <c r="G334" i="1"/>
  <c r="H334" i="1" s="1"/>
  <c r="I334" i="1"/>
  <c r="J334" i="1"/>
  <c r="K334" i="1"/>
  <c r="N334" i="1" s="1"/>
  <c r="O334" i="1" s="1"/>
  <c r="BC333" i="1" s="1"/>
  <c r="BD333" i="1" s="1"/>
  <c r="L334" i="1"/>
  <c r="M334" i="1" s="1"/>
  <c r="B335" i="1"/>
  <c r="C335" i="1" s="1"/>
  <c r="X335" i="1" s="1"/>
  <c r="D335" i="1"/>
  <c r="E335" i="1"/>
  <c r="F335" i="1" s="1"/>
  <c r="G335" i="1"/>
  <c r="H335" i="1" s="1"/>
  <c r="I335" i="1"/>
  <c r="J335" i="1"/>
  <c r="K335" i="1"/>
  <c r="S335" i="1" s="1"/>
  <c r="L335" i="1"/>
  <c r="M335" i="1" s="1"/>
  <c r="B336" i="1"/>
  <c r="C336" i="1" s="1"/>
  <c r="X336" i="1" s="1"/>
  <c r="D336" i="1"/>
  <c r="E336" i="1"/>
  <c r="F336" i="1" s="1"/>
  <c r="G336" i="1"/>
  <c r="H336" i="1" s="1"/>
  <c r="I336" i="1"/>
  <c r="J336" i="1"/>
  <c r="K336" i="1"/>
  <c r="N336" i="1" s="1"/>
  <c r="O336" i="1" s="1"/>
  <c r="BC335" i="1" s="1"/>
  <c r="BD335" i="1" s="1"/>
  <c r="L336" i="1"/>
  <c r="M336" i="1" s="1"/>
  <c r="B337" i="1"/>
  <c r="C337" i="1" s="1"/>
  <c r="X337" i="1" s="1"/>
  <c r="D337" i="1"/>
  <c r="E337" i="1"/>
  <c r="F337" i="1" s="1"/>
  <c r="G337" i="1"/>
  <c r="H337" i="1" s="1"/>
  <c r="I337" i="1"/>
  <c r="J337" i="1"/>
  <c r="K337" i="1"/>
  <c r="R337" i="1" s="1"/>
  <c r="L337" i="1"/>
  <c r="M337" i="1" s="1"/>
  <c r="B338" i="1"/>
  <c r="C338" i="1" s="1"/>
  <c r="X338" i="1" s="1"/>
  <c r="D338" i="1"/>
  <c r="E338" i="1"/>
  <c r="F338" i="1" s="1"/>
  <c r="G338" i="1"/>
  <c r="H338" i="1" s="1"/>
  <c r="I338" i="1"/>
  <c r="J338" i="1"/>
  <c r="K338" i="1"/>
  <c r="N338" i="1" s="1"/>
  <c r="L338" i="1"/>
  <c r="M338" i="1" s="1"/>
  <c r="B339" i="1"/>
  <c r="C339" i="1" s="1"/>
  <c r="X339" i="1" s="1"/>
  <c r="D339" i="1"/>
  <c r="E339" i="1"/>
  <c r="F339" i="1" s="1"/>
  <c r="G339" i="1"/>
  <c r="H339" i="1" s="1"/>
  <c r="I339" i="1"/>
  <c r="J339" i="1"/>
  <c r="K339" i="1"/>
  <c r="N339" i="1" s="1"/>
  <c r="L339" i="1"/>
  <c r="M339" i="1" s="1"/>
  <c r="B340" i="1"/>
  <c r="C340" i="1" s="1"/>
  <c r="X340" i="1" s="1"/>
  <c r="D340" i="1"/>
  <c r="E340" i="1"/>
  <c r="F340" i="1" s="1"/>
  <c r="G340" i="1"/>
  <c r="H340" i="1" s="1"/>
  <c r="I340" i="1"/>
  <c r="J340" i="1"/>
  <c r="K340" i="1"/>
  <c r="S340" i="1" s="1"/>
  <c r="L340" i="1"/>
  <c r="M340" i="1" s="1"/>
  <c r="B341" i="1"/>
  <c r="C341" i="1" s="1"/>
  <c r="X341" i="1" s="1"/>
  <c r="D341" i="1"/>
  <c r="E341" i="1"/>
  <c r="F341" i="1" s="1"/>
  <c r="G341" i="1"/>
  <c r="H341" i="1" s="1"/>
  <c r="I341" i="1"/>
  <c r="J341" i="1"/>
  <c r="K341" i="1"/>
  <c r="L341" i="1"/>
  <c r="M341" i="1" s="1"/>
  <c r="B342" i="1"/>
  <c r="C342" i="1" s="1"/>
  <c r="X342" i="1" s="1"/>
  <c r="D342" i="1"/>
  <c r="E342" i="1"/>
  <c r="F342" i="1" s="1"/>
  <c r="G342" i="1"/>
  <c r="H342" i="1" s="1"/>
  <c r="I342" i="1"/>
  <c r="J342" i="1"/>
  <c r="K342" i="1"/>
  <c r="N342" i="1" s="1"/>
  <c r="O342" i="1" s="1"/>
  <c r="BC341" i="1" s="1"/>
  <c r="BD341" i="1" s="1"/>
  <c r="L342" i="1"/>
  <c r="M342" i="1" s="1"/>
  <c r="B343" i="1"/>
  <c r="C343" i="1" s="1"/>
  <c r="X343" i="1" s="1"/>
  <c r="D343" i="1"/>
  <c r="E343" i="1"/>
  <c r="F343" i="1" s="1"/>
  <c r="G343" i="1"/>
  <c r="H343" i="1" s="1"/>
  <c r="I343" i="1"/>
  <c r="J343" i="1"/>
  <c r="K343" i="1"/>
  <c r="N343" i="1" s="1"/>
  <c r="L343" i="1"/>
  <c r="M343" i="1" s="1"/>
  <c r="B344" i="1"/>
  <c r="C344" i="1" s="1"/>
  <c r="Y344" i="1" s="1"/>
  <c r="D344" i="1"/>
  <c r="E344" i="1"/>
  <c r="F344" i="1" s="1"/>
  <c r="G344" i="1"/>
  <c r="H344" i="1" s="1"/>
  <c r="I344" i="1"/>
  <c r="J344" i="1"/>
  <c r="K344" i="1"/>
  <c r="N344" i="1" s="1"/>
  <c r="L344" i="1"/>
  <c r="M344" i="1" s="1"/>
  <c r="B345" i="1"/>
  <c r="C345" i="1" s="1"/>
  <c r="X345" i="1" s="1"/>
  <c r="D345" i="1"/>
  <c r="E345" i="1"/>
  <c r="F345" i="1" s="1"/>
  <c r="G345" i="1"/>
  <c r="H345" i="1" s="1"/>
  <c r="I345" i="1"/>
  <c r="J345" i="1"/>
  <c r="K345" i="1"/>
  <c r="S345" i="1" s="1"/>
  <c r="L345" i="1"/>
  <c r="M345" i="1" s="1"/>
  <c r="B346" i="1"/>
  <c r="C346" i="1" s="1"/>
  <c r="X346" i="1" s="1"/>
  <c r="D346" i="1"/>
  <c r="E346" i="1"/>
  <c r="F346" i="1" s="1"/>
  <c r="G346" i="1"/>
  <c r="H346" i="1" s="1"/>
  <c r="I346" i="1"/>
  <c r="J346" i="1"/>
  <c r="K346" i="1"/>
  <c r="R346" i="1" s="1"/>
  <c r="L346" i="1"/>
  <c r="M346" i="1" s="1"/>
  <c r="B347" i="1"/>
  <c r="C347" i="1" s="1"/>
  <c r="X347" i="1" s="1"/>
  <c r="D347" i="1"/>
  <c r="E347" i="1"/>
  <c r="F347" i="1" s="1"/>
  <c r="G347" i="1"/>
  <c r="H347" i="1" s="1"/>
  <c r="I347" i="1"/>
  <c r="J347" i="1"/>
  <c r="K347" i="1"/>
  <c r="S347" i="1" s="1"/>
  <c r="L347" i="1"/>
  <c r="M347" i="1" s="1"/>
  <c r="B348" i="1"/>
  <c r="C348" i="1" s="1"/>
  <c r="X348" i="1" s="1"/>
  <c r="D348" i="1"/>
  <c r="E348" i="1"/>
  <c r="F348" i="1" s="1"/>
  <c r="G348" i="1"/>
  <c r="H348" i="1" s="1"/>
  <c r="I348" i="1"/>
  <c r="J348" i="1"/>
  <c r="K348" i="1"/>
  <c r="N348" i="1" s="1"/>
  <c r="L348" i="1"/>
  <c r="M348" i="1" s="1"/>
  <c r="B349" i="1"/>
  <c r="C349" i="1" s="1"/>
  <c r="X349" i="1" s="1"/>
  <c r="D349" i="1"/>
  <c r="E349" i="1"/>
  <c r="F349" i="1" s="1"/>
  <c r="G349" i="1"/>
  <c r="H349" i="1" s="1"/>
  <c r="I349" i="1"/>
  <c r="J349" i="1"/>
  <c r="K349" i="1"/>
  <c r="L349" i="1"/>
  <c r="M349" i="1" s="1"/>
  <c r="B350" i="1"/>
  <c r="C350" i="1" s="1"/>
  <c r="X350" i="1" s="1"/>
  <c r="D350" i="1"/>
  <c r="E350" i="1"/>
  <c r="F350" i="1" s="1"/>
  <c r="G350" i="1"/>
  <c r="H350" i="1" s="1"/>
  <c r="I350" i="1"/>
  <c r="J350" i="1"/>
  <c r="K350" i="1"/>
  <c r="R350" i="1" s="1"/>
  <c r="L350" i="1"/>
  <c r="M350" i="1" s="1"/>
  <c r="B351" i="1"/>
  <c r="C351" i="1" s="1"/>
  <c r="X351" i="1" s="1"/>
  <c r="D351" i="1"/>
  <c r="E351" i="1"/>
  <c r="F351" i="1" s="1"/>
  <c r="G351" i="1"/>
  <c r="H351" i="1" s="1"/>
  <c r="I351" i="1"/>
  <c r="J351" i="1"/>
  <c r="K351" i="1"/>
  <c r="N351" i="1" s="1"/>
  <c r="O351" i="1" s="1"/>
  <c r="BC350" i="1" s="1"/>
  <c r="BD350" i="1" s="1"/>
  <c r="L351" i="1"/>
  <c r="M351" i="1" s="1"/>
  <c r="BK350" i="1" s="1"/>
  <c r="B352" i="1"/>
  <c r="C352" i="1" s="1"/>
  <c r="X352" i="1" s="1"/>
  <c r="D352" i="1"/>
  <c r="E352" i="1"/>
  <c r="F352" i="1" s="1"/>
  <c r="G352" i="1"/>
  <c r="H352" i="1" s="1"/>
  <c r="I352" i="1"/>
  <c r="J352" i="1"/>
  <c r="K352" i="1"/>
  <c r="L352" i="1"/>
  <c r="M352" i="1" s="1"/>
  <c r="B353" i="1"/>
  <c r="C353" i="1" s="1"/>
  <c r="X353" i="1" s="1"/>
  <c r="D353" i="1"/>
  <c r="E353" i="1"/>
  <c r="F353" i="1" s="1"/>
  <c r="G353" i="1"/>
  <c r="H353" i="1" s="1"/>
  <c r="I353" i="1"/>
  <c r="J353" i="1"/>
  <c r="K353" i="1"/>
  <c r="R353" i="1" s="1"/>
  <c r="L353" i="1"/>
  <c r="M353" i="1" s="1"/>
  <c r="B354" i="1"/>
  <c r="C354" i="1" s="1"/>
  <c r="X354" i="1" s="1"/>
  <c r="D354" i="1"/>
  <c r="E354" i="1"/>
  <c r="F354" i="1" s="1"/>
  <c r="G354" i="1"/>
  <c r="H354" i="1" s="1"/>
  <c r="I354" i="1"/>
  <c r="J354" i="1"/>
  <c r="K354" i="1"/>
  <c r="L354" i="1"/>
  <c r="M354" i="1" s="1"/>
  <c r="B355" i="1"/>
  <c r="C355" i="1" s="1"/>
  <c r="X355" i="1" s="1"/>
  <c r="D355" i="1"/>
  <c r="E355" i="1"/>
  <c r="F355" i="1" s="1"/>
  <c r="G355" i="1"/>
  <c r="H355" i="1" s="1"/>
  <c r="I355" i="1"/>
  <c r="J355" i="1"/>
  <c r="K355" i="1"/>
  <c r="N355" i="1" s="1"/>
  <c r="L355" i="1"/>
  <c r="M355" i="1" s="1"/>
  <c r="B356" i="1"/>
  <c r="C356" i="1" s="1"/>
  <c r="X356" i="1" s="1"/>
  <c r="D356" i="1"/>
  <c r="E356" i="1"/>
  <c r="F356" i="1" s="1"/>
  <c r="G356" i="1"/>
  <c r="H356" i="1" s="1"/>
  <c r="I356" i="1"/>
  <c r="J356" i="1"/>
  <c r="K356" i="1"/>
  <c r="R356" i="1" s="1"/>
  <c r="L356" i="1"/>
  <c r="M356" i="1" s="1"/>
  <c r="BL355" i="1" s="1"/>
  <c r="B357" i="1"/>
  <c r="C357" i="1" s="1"/>
  <c r="X357" i="1" s="1"/>
  <c r="D357" i="1"/>
  <c r="E357" i="1"/>
  <c r="F357" i="1" s="1"/>
  <c r="G357" i="1"/>
  <c r="H357" i="1" s="1"/>
  <c r="I357" i="1"/>
  <c r="J357" i="1"/>
  <c r="K357" i="1"/>
  <c r="N357" i="1" s="1"/>
  <c r="O357" i="1" s="1"/>
  <c r="BC356" i="1" s="1"/>
  <c r="BD356" i="1" s="1"/>
  <c r="L357" i="1"/>
  <c r="M357" i="1" s="1"/>
  <c r="B358" i="1"/>
  <c r="C358" i="1" s="1"/>
  <c r="X358" i="1" s="1"/>
  <c r="D358" i="1"/>
  <c r="E358" i="1"/>
  <c r="F358" i="1" s="1"/>
  <c r="G358" i="1"/>
  <c r="H358" i="1" s="1"/>
  <c r="I358" i="1"/>
  <c r="J358" i="1"/>
  <c r="K358" i="1"/>
  <c r="S358" i="1" s="1"/>
  <c r="L358" i="1"/>
  <c r="M358" i="1" s="1"/>
  <c r="B359" i="1"/>
  <c r="C359" i="1" s="1"/>
  <c r="X359" i="1" s="1"/>
  <c r="D359" i="1"/>
  <c r="E359" i="1"/>
  <c r="F359" i="1" s="1"/>
  <c r="G359" i="1"/>
  <c r="H359" i="1" s="1"/>
  <c r="I359" i="1"/>
  <c r="J359" i="1"/>
  <c r="K359" i="1"/>
  <c r="N359" i="1" s="1"/>
  <c r="L359" i="1"/>
  <c r="M359" i="1" s="1"/>
  <c r="B360" i="1"/>
  <c r="C360" i="1" s="1"/>
  <c r="X360" i="1" s="1"/>
  <c r="D360" i="1"/>
  <c r="E360" i="1"/>
  <c r="F360" i="1" s="1"/>
  <c r="G360" i="1"/>
  <c r="H360" i="1" s="1"/>
  <c r="I360" i="1"/>
  <c r="J360" i="1"/>
  <c r="K360" i="1"/>
  <c r="N360" i="1" s="1"/>
  <c r="L360" i="1"/>
  <c r="M360" i="1" s="1"/>
  <c r="B361" i="1"/>
  <c r="C361" i="1" s="1"/>
  <c r="X361" i="1" s="1"/>
  <c r="D361" i="1"/>
  <c r="E361" i="1"/>
  <c r="F361" i="1" s="1"/>
  <c r="G361" i="1"/>
  <c r="H361" i="1" s="1"/>
  <c r="I361" i="1"/>
  <c r="J361" i="1"/>
  <c r="K361" i="1"/>
  <c r="S361" i="1" s="1"/>
  <c r="L361" i="1"/>
  <c r="M361" i="1" s="1"/>
  <c r="BN360" i="1" s="1"/>
  <c r="B362" i="1"/>
  <c r="C362" i="1" s="1"/>
  <c r="X362" i="1" s="1"/>
  <c r="D362" i="1"/>
  <c r="E362" i="1"/>
  <c r="F362" i="1" s="1"/>
  <c r="G362" i="1"/>
  <c r="H362" i="1" s="1"/>
  <c r="I362" i="1"/>
  <c r="J362" i="1"/>
  <c r="K362" i="1"/>
  <c r="S362" i="1" s="1"/>
  <c r="L362" i="1"/>
  <c r="M362" i="1" s="1"/>
  <c r="B363" i="1"/>
  <c r="C363" i="1" s="1"/>
  <c r="X363" i="1" s="1"/>
  <c r="D363" i="1"/>
  <c r="E363" i="1"/>
  <c r="F363" i="1" s="1"/>
  <c r="G363" i="1"/>
  <c r="H363" i="1" s="1"/>
  <c r="I363" i="1"/>
  <c r="J363" i="1"/>
  <c r="K363" i="1"/>
  <c r="S363" i="1" s="1"/>
  <c r="L363" i="1"/>
  <c r="M363" i="1" s="1"/>
  <c r="B364" i="1"/>
  <c r="C364" i="1" s="1"/>
  <c r="X364" i="1" s="1"/>
  <c r="D364" i="1"/>
  <c r="E364" i="1"/>
  <c r="F364" i="1" s="1"/>
  <c r="G364" i="1"/>
  <c r="H364" i="1" s="1"/>
  <c r="I364" i="1"/>
  <c r="J364" i="1"/>
  <c r="K364" i="1"/>
  <c r="R364" i="1" s="1"/>
  <c r="L364" i="1"/>
  <c r="M364" i="1" s="1"/>
  <c r="B365" i="1"/>
  <c r="C365" i="1" s="1"/>
  <c r="X365" i="1" s="1"/>
  <c r="D365" i="1"/>
  <c r="E365" i="1"/>
  <c r="F365" i="1" s="1"/>
  <c r="G365" i="1"/>
  <c r="H365" i="1" s="1"/>
  <c r="I365" i="1"/>
  <c r="J365" i="1"/>
  <c r="K365" i="1"/>
  <c r="N365" i="1" s="1"/>
  <c r="O365" i="1" s="1"/>
  <c r="BC364" i="1" s="1"/>
  <c r="BD364" i="1" s="1"/>
  <c r="L365" i="1"/>
  <c r="M365" i="1" s="1"/>
  <c r="BM364" i="1" s="1"/>
  <c r="B366" i="1"/>
  <c r="C366" i="1" s="1"/>
  <c r="X366" i="1" s="1"/>
  <c r="D366" i="1"/>
  <c r="E366" i="1"/>
  <c r="F366" i="1" s="1"/>
  <c r="G366" i="1"/>
  <c r="H366" i="1" s="1"/>
  <c r="I366" i="1"/>
  <c r="J366" i="1"/>
  <c r="K366" i="1"/>
  <c r="L366" i="1"/>
  <c r="M366" i="1" s="1"/>
  <c r="B367" i="1"/>
  <c r="C367" i="1" s="1"/>
  <c r="X367" i="1" s="1"/>
  <c r="D367" i="1"/>
  <c r="E367" i="1"/>
  <c r="F367" i="1" s="1"/>
  <c r="G367" i="1"/>
  <c r="H367" i="1" s="1"/>
  <c r="I367" i="1"/>
  <c r="J367" i="1"/>
  <c r="K367" i="1"/>
  <c r="N367" i="1" s="1"/>
  <c r="L367" i="1"/>
  <c r="M367" i="1" s="1"/>
  <c r="B368" i="1"/>
  <c r="C368" i="1" s="1"/>
  <c r="X368" i="1" s="1"/>
  <c r="D368" i="1"/>
  <c r="E368" i="1"/>
  <c r="F368" i="1" s="1"/>
  <c r="G368" i="1"/>
  <c r="H368" i="1" s="1"/>
  <c r="I368" i="1"/>
  <c r="J368" i="1"/>
  <c r="K368" i="1"/>
  <c r="N368" i="1" s="1"/>
  <c r="L368" i="1"/>
  <c r="M368" i="1" s="1"/>
  <c r="B369" i="1"/>
  <c r="C369" i="1" s="1"/>
  <c r="X369" i="1" s="1"/>
  <c r="D369" i="1"/>
  <c r="E369" i="1"/>
  <c r="F369" i="1" s="1"/>
  <c r="G369" i="1"/>
  <c r="H369" i="1" s="1"/>
  <c r="I369" i="1"/>
  <c r="J369" i="1"/>
  <c r="K369" i="1"/>
  <c r="N369" i="1" s="1"/>
  <c r="O369" i="1" s="1"/>
  <c r="BC368" i="1" s="1"/>
  <c r="BD368" i="1" s="1"/>
  <c r="L369" i="1"/>
  <c r="M369" i="1" s="1"/>
  <c r="B370" i="1"/>
  <c r="C370" i="1" s="1"/>
  <c r="X370" i="1" s="1"/>
  <c r="D370" i="1"/>
  <c r="E370" i="1"/>
  <c r="F370" i="1" s="1"/>
  <c r="G370" i="1"/>
  <c r="H370" i="1" s="1"/>
  <c r="I370" i="1"/>
  <c r="J370" i="1"/>
  <c r="K370" i="1"/>
  <c r="L370" i="1"/>
  <c r="M370" i="1" s="1"/>
  <c r="B371" i="1"/>
  <c r="C371" i="1" s="1"/>
  <c r="X371" i="1" s="1"/>
  <c r="D371" i="1"/>
  <c r="E371" i="1"/>
  <c r="F371" i="1" s="1"/>
  <c r="G371" i="1"/>
  <c r="H371" i="1" s="1"/>
  <c r="I371" i="1"/>
  <c r="J371" i="1"/>
  <c r="K371" i="1"/>
  <c r="S371" i="1" s="1"/>
  <c r="L371" i="1"/>
  <c r="M371" i="1" s="1"/>
  <c r="B372" i="1"/>
  <c r="C372" i="1" s="1"/>
  <c r="X372" i="1" s="1"/>
  <c r="D372" i="1"/>
  <c r="E372" i="1"/>
  <c r="F372" i="1" s="1"/>
  <c r="G372" i="1"/>
  <c r="H372" i="1" s="1"/>
  <c r="I372" i="1"/>
  <c r="J372" i="1"/>
  <c r="K372" i="1"/>
  <c r="N372" i="1" s="1"/>
  <c r="L372" i="1"/>
  <c r="M372" i="1" s="1"/>
  <c r="BG371" i="1" s="1"/>
  <c r="B373" i="1"/>
  <c r="C373" i="1" s="1"/>
  <c r="X373" i="1" s="1"/>
  <c r="D373" i="1"/>
  <c r="E373" i="1"/>
  <c r="F373" i="1" s="1"/>
  <c r="G373" i="1"/>
  <c r="H373" i="1" s="1"/>
  <c r="I373" i="1"/>
  <c r="J373" i="1"/>
  <c r="K373" i="1"/>
  <c r="R373" i="1" s="1"/>
  <c r="L373" i="1"/>
  <c r="M373" i="1" s="1"/>
  <c r="B374" i="1"/>
  <c r="C374" i="1" s="1"/>
  <c r="X374" i="1" s="1"/>
  <c r="D374" i="1"/>
  <c r="E374" i="1"/>
  <c r="F374" i="1" s="1"/>
  <c r="G374" i="1"/>
  <c r="H374" i="1" s="1"/>
  <c r="I374" i="1"/>
  <c r="J374" i="1"/>
  <c r="K374" i="1"/>
  <c r="S374" i="1" s="1"/>
  <c r="L374" i="1"/>
  <c r="M374" i="1" s="1"/>
  <c r="B375" i="1"/>
  <c r="C375" i="1" s="1"/>
  <c r="X375" i="1" s="1"/>
  <c r="D375" i="1"/>
  <c r="E375" i="1"/>
  <c r="F375" i="1" s="1"/>
  <c r="G375" i="1"/>
  <c r="H375" i="1" s="1"/>
  <c r="I375" i="1"/>
  <c r="J375" i="1"/>
  <c r="K375" i="1"/>
  <c r="N375" i="1" s="1"/>
  <c r="L375" i="1"/>
  <c r="M375" i="1" s="1"/>
  <c r="B376" i="1"/>
  <c r="C376" i="1" s="1"/>
  <c r="X376" i="1" s="1"/>
  <c r="D376" i="1"/>
  <c r="E376" i="1"/>
  <c r="F376" i="1" s="1"/>
  <c r="G376" i="1"/>
  <c r="H376" i="1" s="1"/>
  <c r="I376" i="1"/>
  <c r="J376" i="1"/>
  <c r="K376" i="1"/>
  <c r="R376" i="1" s="1"/>
  <c r="L376" i="1"/>
  <c r="M376" i="1" s="1"/>
  <c r="B377" i="1"/>
  <c r="C377" i="1" s="1"/>
  <c r="X377" i="1" s="1"/>
  <c r="D377" i="1"/>
  <c r="E377" i="1"/>
  <c r="F377" i="1" s="1"/>
  <c r="G377" i="1"/>
  <c r="H377" i="1" s="1"/>
  <c r="I377" i="1"/>
  <c r="J377" i="1"/>
  <c r="K377" i="1"/>
  <c r="N377" i="1" s="1"/>
  <c r="O377" i="1" s="1"/>
  <c r="BC376" i="1" s="1"/>
  <c r="BD376" i="1" s="1"/>
  <c r="L377" i="1"/>
  <c r="M377" i="1" s="1"/>
  <c r="B378" i="1"/>
  <c r="C378" i="1" s="1"/>
  <c r="X378" i="1" s="1"/>
  <c r="D378" i="1"/>
  <c r="E378" i="1"/>
  <c r="F378" i="1" s="1"/>
  <c r="G378" i="1"/>
  <c r="H378" i="1" s="1"/>
  <c r="I378" i="1"/>
  <c r="J378" i="1"/>
  <c r="K378" i="1"/>
  <c r="S378" i="1" s="1"/>
  <c r="L378" i="1"/>
  <c r="M378" i="1" s="1"/>
  <c r="BK377" i="1" s="1"/>
  <c r="B379" i="1"/>
  <c r="C379" i="1" s="1"/>
  <c r="X379" i="1" s="1"/>
  <c r="D379" i="1"/>
  <c r="E379" i="1"/>
  <c r="F379" i="1" s="1"/>
  <c r="G379" i="1"/>
  <c r="H379" i="1" s="1"/>
  <c r="I379" i="1"/>
  <c r="J379" i="1"/>
  <c r="K379" i="1"/>
  <c r="S379" i="1" s="1"/>
  <c r="L379" i="1"/>
  <c r="M379" i="1" s="1"/>
  <c r="B380" i="1"/>
  <c r="C380" i="1" s="1"/>
  <c r="X380" i="1" s="1"/>
  <c r="D380" i="1"/>
  <c r="E380" i="1"/>
  <c r="F380" i="1" s="1"/>
  <c r="G380" i="1"/>
  <c r="H380" i="1" s="1"/>
  <c r="I380" i="1"/>
  <c r="J380" i="1"/>
  <c r="K380" i="1"/>
  <c r="N380" i="1" s="1"/>
  <c r="L380" i="1"/>
  <c r="M380" i="1" s="1"/>
  <c r="BI379" i="1" s="1"/>
  <c r="B381" i="1"/>
  <c r="C381" i="1" s="1"/>
  <c r="X381" i="1" s="1"/>
  <c r="D381" i="1"/>
  <c r="E381" i="1"/>
  <c r="F381" i="1" s="1"/>
  <c r="G381" i="1"/>
  <c r="H381" i="1" s="1"/>
  <c r="I381" i="1"/>
  <c r="J381" i="1"/>
  <c r="K381" i="1"/>
  <c r="S381" i="1" s="1"/>
  <c r="L381" i="1"/>
  <c r="M381" i="1" s="1"/>
  <c r="B382" i="1"/>
  <c r="C382" i="1" s="1"/>
  <c r="X382" i="1" s="1"/>
  <c r="D382" i="1"/>
  <c r="E382" i="1"/>
  <c r="F382" i="1" s="1"/>
  <c r="G382" i="1"/>
  <c r="H382" i="1" s="1"/>
  <c r="I382" i="1"/>
  <c r="J382" i="1"/>
  <c r="K382" i="1"/>
  <c r="S382" i="1" s="1"/>
  <c r="L382" i="1"/>
  <c r="M382" i="1" s="1"/>
  <c r="B383" i="1"/>
  <c r="C383" i="1" s="1"/>
  <c r="X383" i="1" s="1"/>
  <c r="D383" i="1"/>
  <c r="E383" i="1"/>
  <c r="F383" i="1" s="1"/>
  <c r="G383" i="1"/>
  <c r="H383" i="1" s="1"/>
  <c r="I383" i="1"/>
  <c r="J383" i="1"/>
  <c r="K383" i="1"/>
  <c r="N383" i="1" s="1"/>
  <c r="L383" i="1"/>
  <c r="M383" i="1" s="1"/>
  <c r="B384" i="1"/>
  <c r="C384" i="1" s="1"/>
  <c r="X384" i="1" s="1"/>
  <c r="D384" i="1"/>
  <c r="E384" i="1"/>
  <c r="F384" i="1" s="1"/>
  <c r="G384" i="1"/>
  <c r="H384" i="1" s="1"/>
  <c r="I384" i="1"/>
  <c r="J384" i="1"/>
  <c r="K384" i="1"/>
  <c r="N384" i="1" s="1"/>
  <c r="L384" i="1"/>
  <c r="M384" i="1" s="1"/>
  <c r="B385" i="1"/>
  <c r="C385" i="1" s="1"/>
  <c r="X385" i="1" s="1"/>
  <c r="D385" i="1"/>
  <c r="E385" i="1"/>
  <c r="F385" i="1" s="1"/>
  <c r="G385" i="1"/>
  <c r="H385" i="1" s="1"/>
  <c r="I385" i="1"/>
  <c r="J385" i="1"/>
  <c r="K385" i="1"/>
  <c r="R385" i="1" s="1"/>
  <c r="L385" i="1"/>
  <c r="M385" i="1" s="1"/>
  <c r="B386" i="1"/>
  <c r="C386" i="1" s="1"/>
  <c r="X386" i="1" s="1"/>
  <c r="D386" i="1"/>
  <c r="E386" i="1"/>
  <c r="F386" i="1" s="1"/>
  <c r="G386" i="1"/>
  <c r="H386" i="1" s="1"/>
  <c r="I386" i="1"/>
  <c r="J386" i="1"/>
  <c r="K386" i="1"/>
  <c r="S386" i="1" s="1"/>
  <c r="L386" i="1"/>
  <c r="M386" i="1" s="1"/>
  <c r="B387" i="1"/>
  <c r="C387" i="1" s="1"/>
  <c r="X387" i="1" s="1"/>
  <c r="D387" i="1"/>
  <c r="E387" i="1"/>
  <c r="F387" i="1" s="1"/>
  <c r="G387" i="1"/>
  <c r="H387" i="1" s="1"/>
  <c r="I387" i="1"/>
  <c r="J387" i="1"/>
  <c r="K387" i="1"/>
  <c r="R387" i="1" s="1"/>
  <c r="L387" i="1"/>
  <c r="M387" i="1" s="1"/>
  <c r="B388" i="1"/>
  <c r="C388" i="1" s="1"/>
  <c r="X388" i="1" s="1"/>
  <c r="D388" i="1"/>
  <c r="E388" i="1"/>
  <c r="F388" i="1" s="1"/>
  <c r="G388" i="1"/>
  <c r="H388" i="1" s="1"/>
  <c r="I388" i="1"/>
  <c r="J388" i="1"/>
  <c r="K388" i="1"/>
  <c r="N388" i="1" s="1"/>
  <c r="L388" i="1"/>
  <c r="M388" i="1" s="1"/>
  <c r="B389" i="1"/>
  <c r="C389" i="1" s="1"/>
  <c r="X389" i="1" s="1"/>
  <c r="D389" i="1"/>
  <c r="E389" i="1"/>
  <c r="F389" i="1" s="1"/>
  <c r="G389" i="1"/>
  <c r="H389" i="1" s="1"/>
  <c r="I389" i="1"/>
  <c r="J389" i="1"/>
  <c r="K389" i="1"/>
  <c r="S389" i="1" s="1"/>
  <c r="L389" i="1"/>
  <c r="M389" i="1" s="1"/>
  <c r="B390" i="1"/>
  <c r="C390" i="1" s="1"/>
  <c r="X390" i="1" s="1"/>
  <c r="D390" i="1"/>
  <c r="E390" i="1"/>
  <c r="F390" i="1" s="1"/>
  <c r="G390" i="1"/>
  <c r="H390" i="1" s="1"/>
  <c r="I390" i="1"/>
  <c r="J390" i="1"/>
  <c r="K390" i="1"/>
  <c r="L390" i="1"/>
  <c r="M390" i="1" s="1"/>
  <c r="B391" i="1"/>
  <c r="C391" i="1" s="1"/>
  <c r="X391" i="1" s="1"/>
  <c r="D391" i="1"/>
  <c r="E391" i="1"/>
  <c r="F391" i="1" s="1"/>
  <c r="G391" i="1"/>
  <c r="H391" i="1" s="1"/>
  <c r="I391" i="1"/>
  <c r="J391" i="1"/>
  <c r="K391" i="1"/>
  <c r="R391" i="1" s="1"/>
  <c r="L391" i="1"/>
  <c r="M391" i="1" s="1"/>
  <c r="BI390" i="1" s="1"/>
  <c r="B392" i="1"/>
  <c r="C392" i="1" s="1"/>
  <c r="X392" i="1" s="1"/>
  <c r="D392" i="1"/>
  <c r="E392" i="1"/>
  <c r="F392" i="1" s="1"/>
  <c r="G392" i="1"/>
  <c r="H392" i="1" s="1"/>
  <c r="I392" i="1"/>
  <c r="J392" i="1"/>
  <c r="K392" i="1"/>
  <c r="N392" i="1" s="1"/>
  <c r="O392" i="1" s="1"/>
  <c r="BC391" i="1" s="1"/>
  <c r="BD391" i="1" s="1"/>
  <c r="L392" i="1"/>
  <c r="M392" i="1" s="1"/>
  <c r="B393" i="1"/>
  <c r="C393" i="1" s="1"/>
  <c r="X393" i="1" s="1"/>
  <c r="D393" i="1"/>
  <c r="E393" i="1"/>
  <c r="F393" i="1" s="1"/>
  <c r="G393" i="1"/>
  <c r="H393" i="1" s="1"/>
  <c r="I393" i="1"/>
  <c r="J393" i="1"/>
  <c r="K393" i="1"/>
  <c r="N393" i="1" s="1"/>
  <c r="O393" i="1" s="1"/>
  <c r="BC392" i="1" s="1"/>
  <c r="BD392" i="1" s="1"/>
  <c r="L393" i="1"/>
  <c r="M393" i="1" s="1"/>
  <c r="BG392" i="1" s="1"/>
  <c r="B394" i="1"/>
  <c r="C394" i="1" s="1"/>
  <c r="X394" i="1" s="1"/>
  <c r="D394" i="1"/>
  <c r="E394" i="1"/>
  <c r="F394" i="1" s="1"/>
  <c r="G394" i="1"/>
  <c r="H394" i="1" s="1"/>
  <c r="I394" i="1"/>
  <c r="J394" i="1"/>
  <c r="K394" i="1"/>
  <c r="L394" i="1"/>
  <c r="M394" i="1" s="1"/>
  <c r="B395" i="1"/>
  <c r="C395" i="1" s="1"/>
  <c r="X395" i="1" s="1"/>
  <c r="D395" i="1"/>
  <c r="E395" i="1"/>
  <c r="F395" i="1" s="1"/>
  <c r="G395" i="1"/>
  <c r="H395" i="1" s="1"/>
  <c r="I395" i="1"/>
  <c r="J395" i="1"/>
  <c r="K395" i="1"/>
  <c r="N395" i="1" s="1"/>
  <c r="L395" i="1"/>
  <c r="M395" i="1" s="1"/>
  <c r="B396" i="1"/>
  <c r="C396" i="1" s="1"/>
  <c r="X396" i="1" s="1"/>
  <c r="D396" i="1"/>
  <c r="E396" i="1"/>
  <c r="F396" i="1" s="1"/>
  <c r="G396" i="1"/>
  <c r="H396" i="1" s="1"/>
  <c r="I396" i="1"/>
  <c r="J396" i="1"/>
  <c r="K396" i="1"/>
  <c r="N396" i="1" s="1"/>
  <c r="L396" i="1"/>
  <c r="M396" i="1" s="1"/>
  <c r="B397" i="1"/>
  <c r="C397" i="1" s="1"/>
  <c r="X397" i="1" s="1"/>
  <c r="D397" i="1"/>
  <c r="E397" i="1"/>
  <c r="F397" i="1" s="1"/>
  <c r="G397" i="1"/>
  <c r="H397" i="1" s="1"/>
  <c r="I397" i="1"/>
  <c r="J397" i="1"/>
  <c r="K397" i="1"/>
  <c r="S397" i="1" s="1"/>
  <c r="L397" i="1"/>
  <c r="M397" i="1" s="1"/>
  <c r="BI396" i="1" s="1"/>
  <c r="B398" i="1"/>
  <c r="C398" i="1" s="1"/>
  <c r="X398" i="1" s="1"/>
  <c r="D398" i="1"/>
  <c r="E398" i="1"/>
  <c r="F398" i="1" s="1"/>
  <c r="G398" i="1"/>
  <c r="H398" i="1" s="1"/>
  <c r="I398" i="1"/>
  <c r="J398" i="1"/>
  <c r="K398" i="1"/>
  <c r="R398" i="1" s="1"/>
  <c r="L398" i="1"/>
  <c r="M398" i="1" s="1"/>
  <c r="BH397" i="1" s="1"/>
  <c r="B399" i="1"/>
  <c r="C399" i="1" s="1"/>
  <c r="X399" i="1" s="1"/>
  <c r="D399" i="1"/>
  <c r="E399" i="1"/>
  <c r="F399" i="1" s="1"/>
  <c r="G399" i="1"/>
  <c r="H399" i="1" s="1"/>
  <c r="I399" i="1"/>
  <c r="J399" i="1"/>
  <c r="K399" i="1"/>
  <c r="N399" i="1" s="1"/>
  <c r="L399" i="1"/>
  <c r="M399" i="1" s="1"/>
  <c r="BM398" i="1" s="1"/>
  <c r="B400" i="1"/>
  <c r="C400" i="1" s="1"/>
  <c r="X400" i="1" s="1"/>
  <c r="D400" i="1"/>
  <c r="E400" i="1"/>
  <c r="F400" i="1" s="1"/>
  <c r="G400" i="1"/>
  <c r="H400" i="1" s="1"/>
  <c r="I400" i="1"/>
  <c r="J400" i="1"/>
  <c r="K400" i="1"/>
  <c r="N400" i="1" s="1"/>
  <c r="O400" i="1" s="1"/>
  <c r="BC399" i="1" s="1"/>
  <c r="BD399" i="1" s="1"/>
  <c r="L400" i="1"/>
  <c r="M400" i="1" s="1"/>
  <c r="B401" i="1"/>
  <c r="C401" i="1" s="1"/>
  <c r="X401" i="1" s="1"/>
  <c r="D401" i="1"/>
  <c r="E401" i="1"/>
  <c r="F401" i="1" s="1"/>
  <c r="G401" i="1"/>
  <c r="H401" i="1" s="1"/>
  <c r="I401" i="1"/>
  <c r="J401" i="1"/>
  <c r="K401" i="1"/>
  <c r="N401" i="1" s="1"/>
  <c r="O401" i="1" s="1"/>
  <c r="BC400" i="1" s="1"/>
  <c r="BD400" i="1" s="1"/>
  <c r="L401" i="1"/>
  <c r="M401" i="1" s="1"/>
  <c r="BG400" i="1" s="1"/>
  <c r="B402" i="1"/>
  <c r="C402" i="1" s="1"/>
  <c r="X402" i="1" s="1"/>
  <c r="D402" i="1"/>
  <c r="E402" i="1"/>
  <c r="F402" i="1" s="1"/>
  <c r="G402" i="1"/>
  <c r="H402" i="1" s="1"/>
  <c r="I402" i="1"/>
  <c r="J402" i="1"/>
  <c r="K402" i="1"/>
  <c r="N402" i="1" s="1"/>
  <c r="O402" i="1" s="1"/>
  <c r="BC401" i="1" s="1"/>
  <c r="BD401" i="1" s="1"/>
  <c r="L402" i="1"/>
  <c r="M402" i="1" s="1"/>
  <c r="B403" i="1"/>
  <c r="C403" i="1" s="1"/>
  <c r="X403" i="1" s="1"/>
  <c r="D403" i="1"/>
  <c r="E403" i="1"/>
  <c r="F403" i="1" s="1"/>
  <c r="G403" i="1"/>
  <c r="H403" i="1" s="1"/>
  <c r="I403" i="1"/>
  <c r="J403" i="1"/>
  <c r="K403" i="1"/>
  <c r="R403" i="1" s="1"/>
  <c r="L403" i="1"/>
  <c r="M403" i="1" s="1"/>
  <c r="BH402" i="1" s="1"/>
  <c r="B404" i="1"/>
  <c r="C404" i="1" s="1"/>
  <c r="X404" i="1" s="1"/>
  <c r="D404" i="1"/>
  <c r="E404" i="1"/>
  <c r="F404" i="1" s="1"/>
  <c r="G404" i="1"/>
  <c r="H404" i="1" s="1"/>
  <c r="I404" i="1"/>
  <c r="J404" i="1"/>
  <c r="K404" i="1"/>
  <c r="R404" i="1" s="1"/>
  <c r="L404" i="1"/>
  <c r="M404" i="1" s="1"/>
  <c r="B405" i="1"/>
  <c r="C405" i="1" s="1"/>
  <c r="X405" i="1" s="1"/>
  <c r="D405" i="1"/>
  <c r="E405" i="1"/>
  <c r="F405" i="1" s="1"/>
  <c r="G405" i="1"/>
  <c r="H405" i="1" s="1"/>
  <c r="I405" i="1"/>
  <c r="J405" i="1"/>
  <c r="K405" i="1"/>
  <c r="N405" i="1" s="1"/>
  <c r="L405" i="1"/>
  <c r="M405" i="1" s="1"/>
  <c r="B406" i="1"/>
  <c r="C406" i="1" s="1"/>
  <c r="X406" i="1" s="1"/>
  <c r="D406" i="1"/>
  <c r="E406" i="1"/>
  <c r="F406" i="1" s="1"/>
  <c r="G406" i="1"/>
  <c r="H406" i="1" s="1"/>
  <c r="I406" i="1"/>
  <c r="J406" i="1"/>
  <c r="K406" i="1"/>
  <c r="R406" i="1" s="1"/>
  <c r="L406" i="1"/>
  <c r="M406" i="1" s="1"/>
  <c r="BJ405" i="1" s="1"/>
  <c r="B407" i="1"/>
  <c r="C407" i="1" s="1"/>
  <c r="X407" i="1" s="1"/>
  <c r="D407" i="1"/>
  <c r="E407" i="1"/>
  <c r="F407" i="1" s="1"/>
  <c r="G407" i="1"/>
  <c r="H407" i="1" s="1"/>
  <c r="I407" i="1"/>
  <c r="J407" i="1"/>
  <c r="K407" i="1"/>
  <c r="N407" i="1" s="1"/>
  <c r="L407" i="1"/>
  <c r="M407" i="1" s="1"/>
  <c r="B408" i="1"/>
  <c r="C408" i="1" s="1"/>
  <c r="X408" i="1" s="1"/>
  <c r="D408" i="1"/>
  <c r="E408" i="1"/>
  <c r="F408" i="1" s="1"/>
  <c r="G408" i="1"/>
  <c r="H408" i="1" s="1"/>
  <c r="I408" i="1"/>
  <c r="J408" i="1"/>
  <c r="K408" i="1"/>
  <c r="N408" i="1" s="1"/>
  <c r="O408" i="1" s="1"/>
  <c r="BC407" i="1" s="1"/>
  <c r="BD407" i="1" s="1"/>
  <c r="L408" i="1"/>
  <c r="M408" i="1" s="1"/>
  <c r="B409" i="1"/>
  <c r="C409" i="1" s="1"/>
  <c r="X409" i="1" s="1"/>
  <c r="D409" i="1"/>
  <c r="E409" i="1"/>
  <c r="F409" i="1" s="1"/>
  <c r="G409" i="1"/>
  <c r="H409" i="1" s="1"/>
  <c r="I409" i="1"/>
  <c r="J409" i="1"/>
  <c r="K409" i="1"/>
  <c r="R409" i="1" s="1"/>
  <c r="L409" i="1"/>
  <c r="M409" i="1" s="1"/>
  <c r="BL408" i="1" s="1"/>
  <c r="B410" i="1"/>
  <c r="C410" i="1" s="1"/>
  <c r="X410" i="1" s="1"/>
  <c r="D410" i="1"/>
  <c r="E410" i="1"/>
  <c r="F410" i="1" s="1"/>
  <c r="G410" i="1"/>
  <c r="H410" i="1" s="1"/>
  <c r="I410" i="1"/>
  <c r="J410" i="1"/>
  <c r="K410" i="1"/>
  <c r="N410" i="1" s="1"/>
  <c r="O410" i="1" s="1"/>
  <c r="BC409" i="1" s="1"/>
  <c r="BD409" i="1" s="1"/>
  <c r="L410" i="1"/>
  <c r="M410" i="1" s="1"/>
  <c r="B411" i="1"/>
  <c r="C411" i="1" s="1"/>
  <c r="X411" i="1" s="1"/>
  <c r="D411" i="1"/>
  <c r="E411" i="1"/>
  <c r="F411" i="1" s="1"/>
  <c r="G411" i="1"/>
  <c r="H411" i="1" s="1"/>
  <c r="I411" i="1"/>
  <c r="J411" i="1"/>
  <c r="K411" i="1"/>
  <c r="R411" i="1" s="1"/>
  <c r="L411" i="1"/>
  <c r="M411" i="1" s="1"/>
  <c r="BH410" i="1" s="1"/>
  <c r="B412" i="1"/>
  <c r="C412" i="1" s="1"/>
  <c r="X412" i="1" s="1"/>
  <c r="D412" i="1"/>
  <c r="E412" i="1"/>
  <c r="F412" i="1" s="1"/>
  <c r="G412" i="1"/>
  <c r="H412" i="1" s="1"/>
  <c r="I412" i="1"/>
  <c r="J412" i="1"/>
  <c r="K412" i="1"/>
  <c r="R412" i="1" s="1"/>
  <c r="L412" i="1"/>
  <c r="M412" i="1" s="1"/>
  <c r="BO411" i="1" s="1"/>
  <c r="B413" i="1"/>
  <c r="C413" i="1" s="1"/>
  <c r="X413" i="1" s="1"/>
  <c r="D413" i="1"/>
  <c r="E413" i="1"/>
  <c r="F413" i="1" s="1"/>
  <c r="G413" i="1"/>
  <c r="H413" i="1" s="1"/>
  <c r="I413" i="1"/>
  <c r="J413" i="1"/>
  <c r="K413" i="1"/>
  <c r="N413" i="1" s="1"/>
  <c r="L413" i="1"/>
  <c r="M413" i="1" s="1"/>
  <c r="BN412" i="1" s="1"/>
  <c r="B414" i="1"/>
  <c r="C414" i="1" s="1"/>
  <c r="X414" i="1" s="1"/>
  <c r="D414" i="1"/>
  <c r="E414" i="1"/>
  <c r="F414" i="1" s="1"/>
  <c r="G414" i="1"/>
  <c r="H414" i="1" s="1"/>
  <c r="I414" i="1"/>
  <c r="J414" i="1"/>
  <c r="K414" i="1"/>
  <c r="R414" i="1" s="1"/>
  <c r="L414" i="1"/>
  <c r="M414" i="1" s="1"/>
  <c r="BJ413" i="1" s="1"/>
  <c r="B415" i="1"/>
  <c r="C415" i="1" s="1"/>
  <c r="X415" i="1" s="1"/>
  <c r="D415" i="1"/>
  <c r="E415" i="1"/>
  <c r="F415" i="1" s="1"/>
  <c r="G415" i="1"/>
  <c r="H415" i="1" s="1"/>
  <c r="I415" i="1"/>
  <c r="J415" i="1"/>
  <c r="K415" i="1"/>
  <c r="N415" i="1" s="1"/>
  <c r="O415" i="1" s="1"/>
  <c r="BC414" i="1" s="1"/>
  <c r="BD414" i="1" s="1"/>
  <c r="L415" i="1"/>
  <c r="M415" i="1" s="1"/>
  <c r="BH414" i="1" s="1"/>
  <c r="B416" i="1"/>
  <c r="C416" i="1" s="1"/>
  <c r="X416" i="1" s="1"/>
  <c r="D416" i="1"/>
  <c r="E416" i="1"/>
  <c r="F416" i="1" s="1"/>
  <c r="G416" i="1"/>
  <c r="H416" i="1" s="1"/>
  <c r="I416" i="1"/>
  <c r="J416" i="1"/>
  <c r="K416" i="1"/>
  <c r="N416" i="1" s="1"/>
  <c r="O416" i="1" s="1"/>
  <c r="BC415" i="1" s="1"/>
  <c r="BD415" i="1" s="1"/>
  <c r="L416" i="1"/>
  <c r="M416" i="1" s="1"/>
  <c r="B417" i="1"/>
  <c r="C417" i="1" s="1"/>
  <c r="X417" i="1" s="1"/>
  <c r="D417" i="1"/>
  <c r="E417" i="1"/>
  <c r="F417" i="1" s="1"/>
  <c r="G417" i="1"/>
  <c r="H417" i="1" s="1"/>
  <c r="I417" i="1"/>
  <c r="J417" i="1"/>
  <c r="K417" i="1"/>
  <c r="L417" i="1"/>
  <c r="M417" i="1" s="1"/>
  <c r="BG416" i="1" s="1"/>
  <c r="B418" i="1"/>
  <c r="C418" i="1" s="1"/>
  <c r="X418" i="1" s="1"/>
  <c r="D418" i="1"/>
  <c r="E418" i="1"/>
  <c r="F418" i="1" s="1"/>
  <c r="G418" i="1"/>
  <c r="H418" i="1" s="1"/>
  <c r="I418" i="1"/>
  <c r="J418" i="1"/>
  <c r="K418" i="1"/>
  <c r="R418" i="1" s="1"/>
  <c r="L418" i="1"/>
  <c r="M418" i="1" s="1"/>
  <c r="BG417" i="1" s="1"/>
  <c r="B419" i="1"/>
  <c r="C419" i="1" s="1"/>
  <c r="X419" i="1" s="1"/>
  <c r="D419" i="1"/>
  <c r="E419" i="1"/>
  <c r="F419" i="1" s="1"/>
  <c r="G419" i="1"/>
  <c r="H419" i="1" s="1"/>
  <c r="I419" i="1"/>
  <c r="J419" i="1"/>
  <c r="K419" i="1"/>
  <c r="R419" i="1" s="1"/>
  <c r="L419" i="1"/>
  <c r="M419" i="1" s="1"/>
  <c r="B420" i="1"/>
  <c r="C420" i="1" s="1"/>
  <c r="X420" i="1" s="1"/>
  <c r="D420" i="1"/>
  <c r="E420" i="1"/>
  <c r="F420" i="1" s="1"/>
  <c r="G420" i="1"/>
  <c r="H420" i="1" s="1"/>
  <c r="I420" i="1"/>
  <c r="J420" i="1"/>
  <c r="K420" i="1"/>
  <c r="S420" i="1" s="1"/>
  <c r="L420" i="1"/>
  <c r="M420" i="1" s="1"/>
  <c r="BH419" i="1" s="1"/>
  <c r="B421" i="1"/>
  <c r="C421" i="1" s="1"/>
  <c r="X421" i="1" s="1"/>
  <c r="D421" i="1"/>
  <c r="E421" i="1"/>
  <c r="F421" i="1" s="1"/>
  <c r="G421" i="1"/>
  <c r="H421" i="1" s="1"/>
  <c r="I421" i="1"/>
  <c r="J421" i="1"/>
  <c r="K421" i="1"/>
  <c r="N421" i="1" s="1"/>
  <c r="O421" i="1" s="1"/>
  <c r="BC420" i="1" s="1"/>
  <c r="BD420" i="1" s="1"/>
  <c r="L421" i="1"/>
  <c r="M421" i="1" s="1"/>
  <c r="BH420" i="1" s="1"/>
  <c r="B422" i="1"/>
  <c r="C422" i="1" s="1"/>
  <c r="X422" i="1" s="1"/>
  <c r="D422" i="1"/>
  <c r="E422" i="1"/>
  <c r="F422" i="1" s="1"/>
  <c r="G422" i="1"/>
  <c r="H422" i="1" s="1"/>
  <c r="I422" i="1"/>
  <c r="J422" i="1"/>
  <c r="K422" i="1"/>
  <c r="N422" i="1" s="1"/>
  <c r="L422" i="1"/>
  <c r="M422" i="1" s="1"/>
  <c r="BO421" i="1" s="1"/>
  <c r="B423" i="1"/>
  <c r="C423" i="1" s="1"/>
  <c r="X423" i="1" s="1"/>
  <c r="D423" i="1"/>
  <c r="E423" i="1"/>
  <c r="F423" i="1" s="1"/>
  <c r="G423" i="1"/>
  <c r="H423" i="1" s="1"/>
  <c r="I423" i="1"/>
  <c r="J423" i="1"/>
  <c r="K423" i="1"/>
  <c r="R423" i="1" s="1"/>
  <c r="L423" i="1"/>
  <c r="M423" i="1" s="1"/>
  <c r="B424" i="1"/>
  <c r="C424" i="1" s="1"/>
  <c r="X424" i="1" s="1"/>
  <c r="D424" i="1"/>
  <c r="E424" i="1"/>
  <c r="F424" i="1" s="1"/>
  <c r="G424" i="1"/>
  <c r="H424" i="1" s="1"/>
  <c r="I424" i="1"/>
  <c r="J424" i="1"/>
  <c r="K424" i="1"/>
  <c r="N424" i="1" s="1"/>
  <c r="L424" i="1"/>
  <c r="M424" i="1" s="1"/>
  <c r="B425" i="1"/>
  <c r="C425" i="1" s="1"/>
  <c r="X425" i="1" s="1"/>
  <c r="D425" i="1"/>
  <c r="E425" i="1"/>
  <c r="F425" i="1" s="1"/>
  <c r="G425" i="1"/>
  <c r="H425" i="1" s="1"/>
  <c r="I425" i="1"/>
  <c r="J425" i="1"/>
  <c r="K425" i="1"/>
  <c r="R425" i="1" s="1"/>
  <c r="L425" i="1"/>
  <c r="M425" i="1" s="1"/>
  <c r="BM424" i="1" s="1"/>
  <c r="B426" i="1"/>
  <c r="C426" i="1" s="1"/>
  <c r="X426" i="1" s="1"/>
  <c r="D426" i="1"/>
  <c r="E426" i="1"/>
  <c r="F426" i="1" s="1"/>
  <c r="G426" i="1"/>
  <c r="H426" i="1" s="1"/>
  <c r="I426" i="1"/>
  <c r="J426" i="1"/>
  <c r="K426" i="1"/>
  <c r="R426" i="1" s="1"/>
  <c r="L426" i="1"/>
  <c r="M426" i="1" s="1"/>
  <c r="BL425" i="1" s="1"/>
  <c r="B427" i="1"/>
  <c r="C427" i="1" s="1"/>
  <c r="X427" i="1" s="1"/>
  <c r="D427" i="1"/>
  <c r="E427" i="1"/>
  <c r="F427" i="1" s="1"/>
  <c r="G427" i="1"/>
  <c r="H427" i="1" s="1"/>
  <c r="I427" i="1"/>
  <c r="J427" i="1"/>
  <c r="K427" i="1"/>
  <c r="N427" i="1" s="1"/>
  <c r="L427" i="1"/>
  <c r="M427" i="1" s="1"/>
  <c r="BP426" i="1" s="1"/>
  <c r="B428" i="1"/>
  <c r="C428" i="1" s="1"/>
  <c r="X428" i="1" s="1"/>
  <c r="D428" i="1"/>
  <c r="E428" i="1"/>
  <c r="F428" i="1" s="1"/>
  <c r="G428" i="1"/>
  <c r="H428" i="1" s="1"/>
  <c r="I428" i="1"/>
  <c r="J428" i="1"/>
  <c r="K428" i="1"/>
  <c r="N428" i="1" s="1"/>
  <c r="L428" i="1"/>
  <c r="M428" i="1" s="1"/>
  <c r="L10" i="1"/>
  <c r="M10" i="1" s="1"/>
  <c r="K10" i="1"/>
  <c r="N10" i="1" s="1"/>
  <c r="O10" i="1" s="1"/>
  <c r="J10" i="1"/>
  <c r="I10" i="1"/>
  <c r="G10" i="1"/>
  <c r="H10" i="1" s="1"/>
  <c r="E10" i="1"/>
  <c r="F10" i="1" s="1"/>
  <c r="AK9" i="1" s="1"/>
  <c r="D10" i="1"/>
  <c r="B10" i="1"/>
  <c r="C10" i="1" s="1"/>
  <c r="X10" i="1" s="1"/>
  <c r="BJ386" i="1" l="1"/>
  <c r="BH403" i="1"/>
  <c r="BG415" i="1"/>
  <c r="BF9" i="1"/>
  <c r="BO399" i="1"/>
  <c r="BG369" i="1"/>
  <c r="BI331" i="1"/>
  <c r="BG321" i="1"/>
  <c r="BS349" i="1"/>
  <c r="BT359" i="1"/>
  <c r="BL423" i="1"/>
  <c r="BV420" i="1"/>
  <c r="BR378" i="1"/>
  <c r="BS341" i="1"/>
  <c r="BQ368" i="1"/>
  <c r="BS413" i="1"/>
  <c r="BT415" i="1"/>
  <c r="BQ392" i="1"/>
  <c r="BG385" i="1"/>
  <c r="BU372" i="1"/>
  <c r="BR370" i="1"/>
  <c r="BR338" i="1"/>
  <c r="BG376" i="1"/>
  <c r="BJ354" i="1"/>
  <c r="BS373" i="1"/>
  <c r="BS180" i="1"/>
  <c r="BH313" i="1"/>
  <c r="BR394" i="1"/>
  <c r="BV356" i="1"/>
  <c r="BS421" i="1"/>
  <c r="BR410" i="1"/>
  <c r="BQ344" i="1"/>
  <c r="BI388" i="1"/>
  <c r="BK382" i="1"/>
  <c r="BO365" i="1"/>
  <c r="BN342" i="1"/>
  <c r="BI307" i="1"/>
  <c r="BS357" i="1"/>
  <c r="BF427" i="1"/>
  <c r="BI363" i="1"/>
  <c r="BG339" i="1"/>
  <c r="BS333" i="1"/>
  <c r="BS327" i="1"/>
  <c r="BS399" i="1"/>
  <c r="BS407" i="1"/>
  <c r="BN404" i="1"/>
  <c r="BQ426" i="1"/>
  <c r="BQ402" i="1"/>
  <c r="BS343" i="1"/>
  <c r="BU280" i="1"/>
  <c r="BV412" i="1"/>
  <c r="BV364" i="1"/>
  <c r="BR354" i="1"/>
  <c r="BP9" i="1"/>
  <c r="BS397" i="1"/>
  <c r="BV380" i="1"/>
  <c r="BV284" i="1"/>
  <c r="BQ408" i="1"/>
  <c r="BU388" i="1"/>
  <c r="BQ384" i="1"/>
  <c r="BQ376" i="1"/>
  <c r="BS367" i="1"/>
  <c r="BQ362" i="1"/>
  <c r="BQ328" i="1"/>
  <c r="BT279" i="1"/>
  <c r="BU258" i="1"/>
  <c r="BU226" i="1"/>
  <c r="BQ416" i="1"/>
  <c r="BQ318" i="1"/>
  <c r="BR259" i="1"/>
  <c r="BV396" i="1"/>
  <c r="BQ386" i="1"/>
  <c r="BS381" i="1"/>
  <c r="BQ346" i="1"/>
  <c r="BR322" i="1"/>
  <c r="BS291" i="1"/>
  <c r="BS423" i="1"/>
  <c r="BS389" i="1"/>
  <c r="BS383" i="1"/>
  <c r="BU348" i="1"/>
  <c r="BU332" i="1"/>
  <c r="BU312" i="1"/>
  <c r="BS237" i="1"/>
  <c r="BU201" i="1"/>
  <c r="BV200" i="1"/>
  <c r="BS269" i="1"/>
  <c r="BV340" i="1"/>
  <c r="BQ302" i="1"/>
  <c r="BQ286" i="1"/>
  <c r="BQ330" i="1"/>
  <c r="BR306" i="1"/>
  <c r="BM189" i="1"/>
  <c r="BS405" i="1"/>
  <c r="BQ400" i="1"/>
  <c r="BT375" i="1"/>
  <c r="BS365" i="1"/>
  <c r="BT351" i="1"/>
  <c r="BS323" i="1"/>
  <c r="BS307" i="1"/>
  <c r="BR290" i="1"/>
  <c r="BQ248" i="1"/>
  <c r="BQ216" i="1"/>
  <c r="BQ424" i="1"/>
  <c r="BQ336" i="1"/>
  <c r="BH409" i="1"/>
  <c r="BG407" i="1"/>
  <c r="BK393" i="1"/>
  <c r="BU404" i="1"/>
  <c r="BQ360" i="1"/>
  <c r="BQ352" i="1"/>
  <c r="BT335" i="1"/>
  <c r="BU296" i="1"/>
  <c r="BS275" i="1"/>
  <c r="BR227" i="1"/>
  <c r="BT179" i="1"/>
  <c r="BR418" i="1"/>
  <c r="BT391" i="1"/>
  <c r="BM427" i="1"/>
  <c r="BN427" i="1"/>
  <c r="BL427" i="1"/>
  <c r="BK427" i="1"/>
  <c r="BJ427" i="1"/>
  <c r="BI427" i="1"/>
  <c r="BP427" i="1"/>
  <c r="BH427" i="1"/>
  <c r="BO427" i="1"/>
  <c r="BG427" i="1"/>
  <c r="BU426" i="1"/>
  <c r="BU418" i="1"/>
  <c r="BU410" i="1"/>
  <c r="BU402" i="1"/>
  <c r="BU394" i="1"/>
  <c r="BU386" i="1"/>
  <c r="BU378" i="1"/>
  <c r="BU370" i="1"/>
  <c r="BU362" i="1"/>
  <c r="BU354" i="1"/>
  <c r="BU346" i="1"/>
  <c r="BU338" i="1"/>
  <c r="BU330" i="1"/>
  <c r="BT323" i="1"/>
  <c r="BR318" i="1"/>
  <c r="BV312" i="1"/>
  <c r="BT307" i="1"/>
  <c r="BR302" i="1"/>
  <c r="BV296" i="1"/>
  <c r="BT291" i="1"/>
  <c r="BR286" i="1"/>
  <c r="BV280" i="1"/>
  <c r="BT275" i="1"/>
  <c r="BV269" i="1"/>
  <c r="BT248" i="1"/>
  <c r="BV237" i="1"/>
  <c r="BT216" i="1"/>
  <c r="BR426" i="1"/>
  <c r="BT423" i="1"/>
  <c r="BT407" i="1"/>
  <c r="BV404" i="1"/>
  <c r="BR402" i="1"/>
  <c r="BT399" i="1"/>
  <c r="BV388" i="1"/>
  <c r="BR386" i="1"/>
  <c r="BT383" i="1"/>
  <c r="BV372" i="1"/>
  <c r="BT367" i="1"/>
  <c r="BR362" i="1"/>
  <c r="BV348" i="1"/>
  <c r="BR346" i="1"/>
  <c r="BT343" i="1"/>
  <c r="BV332" i="1"/>
  <c r="BR330" i="1"/>
  <c r="BT327" i="1"/>
  <c r="BQ427" i="1"/>
  <c r="BU427" i="1"/>
  <c r="BV427" i="1"/>
  <c r="BT425" i="1"/>
  <c r="BU425" i="1"/>
  <c r="BQ425" i="1"/>
  <c r="BR425" i="1"/>
  <c r="BR424" i="1"/>
  <c r="BS424" i="1"/>
  <c r="BV422" i="1"/>
  <c r="BS422" i="1"/>
  <c r="BT422" i="1"/>
  <c r="BR420" i="1"/>
  <c r="BS420" i="1"/>
  <c r="BV418" i="1"/>
  <c r="BS418" i="1"/>
  <c r="BT418" i="1"/>
  <c r="BT417" i="1"/>
  <c r="BU417" i="1"/>
  <c r="BQ417" i="1"/>
  <c r="BR417" i="1"/>
  <c r="BQ415" i="1"/>
  <c r="BU415" i="1"/>
  <c r="BV415" i="1"/>
  <c r="BT413" i="1"/>
  <c r="BU413" i="1"/>
  <c r="BQ413" i="1"/>
  <c r="BR413" i="1"/>
  <c r="BR412" i="1"/>
  <c r="BS412" i="1"/>
  <c r="BV410" i="1"/>
  <c r="BS410" i="1"/>
  <c r="BT410" i="1"/>
  <c r="BR408" i="1"/>
  <c r="BS408" i="1"/>
  <c r="BV406" i="1"/>
  <c r="BS406" i="1"/>
  <c r="BT406" i="1"/>
  <c r="BT405" i="1"/>
  <c r="BU405" i="1"/>
  <c r="BQ405" i="1"/>
  <c r="BR405" i="1"/>
  <c r="BQ403" i="1"/>
  <c r="BU403" i="1"/>
  <c r="BV403" i="1"/>
  <c r="BT401" i="1"/>
  <c r="BU401" i="1"/>
  <c r="BQ401" i="1"/>
  <c r="BR401" i="1"/>
  <c r="BR400" i="1"/>
  <c r="BS400" i="1"/>
  <c r="BV398" i="1"/>
  <c r="BS398" i="1"/>
  <c r="BT398" i="1"/>
  <c r="BR396" i="1"/>
  <c r="BS396" i="1"/>
  <c r="AP394" i="1"/>
  <c r="BV394" i="1"/>
  <c r="BS394" i="1"/>
  <c r="BT394" i="1"/>
  <c r="BT393" i="1"/>
  <c r="BU393" i="1"/>
  <c r="BQ393" i="1"/>
  <c r="BR393" i="1"/>
  <c r="BQ391" i="1"/>
  <c r="BU391" i="1"/>
  <c r="BV391" i="1"/>
  <c r="BT389" i="1"/>
  <c r="BU389" i="1"/>
  <c r="BQ389" i="1"/>
  <c r="BR389" i="1"/>
  <c r="AP387" i="1"/>
  <c r="BQ387" i="1"/>
  <c r="BU387" i="1"/>
  <c r="BV387" i="1"/>
  <c r="BT385" i="1"/>
  <c r="BU385" i="1"/>
  <c r="BQ385" i="1"/>
  <c r="BR385" i="1"/>
  <c r="BR384" i="1"/>
  <c r="BS384" i="1"/>
  <c r="BV382" i="1"/>
  <c r="BS382" i="1"/>
  <c r="BT382" i="1"/>
  <c r="AP380" i="1"/>
  <c r="BR380" i="1"/>
  <c r="BS380" i="1"/>
  <c r="BV378" i="1"/>
  <c r="BS378" i="1"/>
  <c r="BT378" i="1"/>
  <c r="BT377" i="1"/>
  <c r="BU377" i="1"/>
  <c r="BQ377" i="1"/>
  <c r="BR377" i="1"/>
  <c r="BQ375" i="1"/>
  <c r="BU375" i="1"/>
  <c r="BV375" i="1"/>
  <c r="BT373" i="1"/>
  <c r="BU373" i="1"/>
  <c r="BQ373" i="1"/>
  <c r="BR373" i="1"/>
  <c r="AL371" i="1"/>
  <c r="BQ371" i="1"/>
  <c r="BU371" i="1"/>
  <c r="BV371" i="1"/>
  <c r="BV370" i="1"/>
  <c r="BS370" i="1"/>
  <c r="BT370" i="1"/>
  <c r="AO368" i="1"/>
  <c r="BR368" i="1"/>
  <c r="BS368" i="1"/>
  <c r="BV366" i="1"/>
  <c r="BS366" i="1"/>
  <c r="BT366" i="1"/>
  <c r="BR364" i="1"/>
  <c r="BS364" i="1"/>
  <c r="BQ363" i="1"/>
  <c r="BU363" i="1"/>
  <c r="BV363" i="1"/>
  <c r="BT361" i="1"/>
  <c r="BU361" i="1"/>
  <c r="BQ361" i="1"/>
  <c r="BR361" i="1"/>
  <c r="BQ359" i="1"/>
  <c r="BU359" i="1"/>
  <c r="BV359" i="1"/>
  <c r="BT357" i="1"/>
  <c r="BU357" i="1"/>
  <c r="BQ357" i="1"/>
  <c r="BR357" i="1"/>
  <c r="BR356" i="1"/>
  <c r="BS356" i="1"/>
  <c r="BV354" i="1"/>
  <c r="BS354" i="1"/>
  <c r="BT354" i="1"/>
  <c r="BR352" i="1"/>
  <c r="BS352" i="1"/>
  <c r="BQ351" i="1"/>
  <c r="BU351" i="1"/>
  <c r="BV351" i="1"/>
  <c r="BT349" i="1"/>
  <c r="BU349" i="1"/>
  <c r="BQ349" i="1"/>
  <c r="BR349" i="1"/>
  <c r="BQ347" i="1"/>
  <c r="BU347" i="1"/>
  <c r="BV347" i="1"/>
  <c r="AN345" i="1"/>
  <c r="BT345" i="1"/>
  <c r="BU345" i="1"/>
  <c r="BQ345" i="1"/>
  <c r="BR345" i="1"/>
  <c r="BR344" i="1"/>
  <c r="BS344" i="1"/>
  <c r="BV342" i="1"/>
  <c r="BS342" i="1"/>
  <c r="BT342" i="1"/>
  <c r="BR340" i="1"/>
  <c r="BS340" i="1"/>
  <c r="BV338" i="1"/>
  <c r="BS338" i="1"/>
  <c r="BT338" i="1"/>
  <c r="BR336" i="1"/>
  <c r="BS336" i="1"/>
  <c r="BQ335" i="1"/>
  <c r="BU335" i="1"/>
  <c r="BV335" i="1"/>
  <c r="BT333" i="1"/>
  <c r="BU333" i="1"/>
  <c r="BQ333" i="1"/>
  <c r="BR333" i="1"/>
  <c r="BQ331" i="1"/>
  <c r="BU331" i="1"/>
  <c r="BV331" i="1"/>
  <c r="BT329" i="1"/>
  <c r="BU329" i="1"/>
  <c r="BQ329" i="1"/>
  <c r="BR329" i="1"/>
  <c r="AM328" i="1"/>
  <c r="BR328" i="1"/>
  <c r="BS328" i="1"/>
  <c r="BV326" i="1"/>
  <c r="BS326" i="1"/>
  <c r="BT326" i="1"/>
  <c r="BU326" i="1"/>
  <c r="BR324" i="1"/>
  <c r="BS324" i="1"/>
  <c r="BT324" i="1"/>
  <c r="BQ324" i="1"/>
  <c r="BQ323" i="1"/>
  <c r="BR323" i="1"/>
  <c r="BU323" i="1"/>
  <c r="BV323" i="1"/>
  <c r="BT321" i="1"/>
  <c r="BU321" i="1"/>
  <c r="BV321" i="1"/>
  <c r="BQ321" i="1"/>
  <c r="BR321" i="1"/>
  <c r="BS321" i="1"/>
  <c r="BQ319" i="1"/>
  <c r="BR319" i="1"/>
  <c r="BU319" i="1"/>
  <c r="BV319" i="1"/>
  <c r="BT317" i="1"/>
  <c r="BU317" i="1"/>
  <c r="BV317" i="1"/>
  <c r="BQ317" i="1"/>
  <c r="BR317" i="1"/>
  <c r="BS317" i="1"/>
  <c r="BR316" i="1"/>
  <c r="BS316" i="1"/>
  <c r="BT316" i="1"/>
  <c r="BQ316" i="1"/>
  <c r="BV314" i="1"/>
  <c r="BS314" i="1"/>
  <c r="BT314" i="1"/>
  <c r="BU314" i="1"/>
  <c r="BR312" i="1"/>
  <c r="BS312" i="1"/>
  <c r="BT312" i="1"/>
  <c r="BQ312" i="1"/>
  <c r="AL311" i="1"/>
  <c r="BQ311" i="1"/>
  <c r="BR311" i="1"/>
  <c r="BU311" i="1"/>
  <c r="BV311" i="1"/>
  <c r="BT309" i="1"/>
  <c r="BU309" i="1"/>
  <c r="BV309" i="1"/>
  <c r="BQ309" i="1"/>
  <c r="BR309" i="1"/>
  <c r="BS309" i="1"/>
  <c r="AL307" i="1"/>
  <c r="BQ307" i="1"/>
  <c r="BR307" i="1"/>
  <c r="BU307" i="1"/>
  <c r="BV307" i="1"/>
  <c r="BT305" i="1"/>
  <c r="BU305" i="1"/>
  <c r="BV305" i="1"/>
  <c r="BQ305" i="1"/>
  <c r="BR305" i="1"/>
  <c r="BS305" i="1"/>
  <c r="BR304" i="1"/>
  <c r="BS304" i="1"/>
  <c r="BT304" i="1"/>
  <c r="BQ304" i="1"/>
  <c r="BV302" i="1"/>
  <c r="BS302" i="1"/>
  <c r="BT302" i="1"/>
  <c r="BU302" i="1"/>
  <c r="BR300" i="1"/>
  <c r="BS300" i="1"/>
  <c r="BT300" i="1"/>
  <c r="BQ300" i="1"/>
  <c r="BV298" i="1"/>
  <c r="BS298" i="1"/>
  <c r="BT298" i="1"/>
  <c r="BU298" i="1"/>
  <c r="BT297" i="1"/>
  <c r="BU297" i="1"/>
  <c r="BV297" i="1"/>
  <c r="BQ297" i="1"/>
  <c r="BR297" i="1"/>
  <c r="BS297" i="1"/>
  <c r="BQ295" i="1"/>
  <c r="BR295" i="1"/>
  <c r="BU295" i="1"/>
  <c r="BV295" i="1"/>
  <c r="BQ291" i="1"/>
  <c r="BR291" i="1"/>
  <c r="BU291" i="1"/>
  <c r="BV291" i="1"/>
  <c r="BT289" i="1"/>
  <c r="BU289" i="1"/>
  <c r="BV289" i="1"/>
  <c r="BQ289" i="1"/>
  <c r="BR289" i="1"/>
  <c r="BS289" i="1"/>
  <c r="BQ287" i="1"/>
  <c r="BR287" i="1"/>
  <c r="BU287" i="1"/>
  <c r="BV287" i="1"/>
  <c r="BT285" i="1"/>
  <c r="BU285" i="1"/>
  <c r="BV285" i="1"/>
  <c r="BQ285" i="1"/>
  <c r="BR285" i="1"/>
  <c r="BS285" i="1"/>
  <c r="BQ283" i="1"/>
  <c r="BR283" i="1"/>
  <c r="BU283" i="1"/>
  <c r="BV283" i="1"/>
  <c r="BT281" i="1"/>
  <c r="BU281" i="1"/>
  <c r="BV281" i="1"/>
  <c r="BQ281" i="1"/>
  <c r="BR281" i="1"/>
  <c r="BS281" i="1"/>
  <c r="BR280" i="1"/>
  <c r="BS280" i="1"/>
  <c r="BT280" i="1"/>
  <c r="BQ280" i="1"/>
  <c r="BV278" i="1"/>
  <c r="BS278" i="1"/>
  <c r="BT278" i="1"/>
  <c r="BU278" i="1"/>
  <c r="AP276" i="1"/>
  <c r="BR276" i="1"/>
  <c r="BS276" i="1"/>
  <c r="BT276" i="1"/>
  <c r="BQ276" i="1"/>
  <c r="BV274" i="1"/>
  <c r="BS274" i="1"/>
  <c r="BT274" i="1"/>
  <c r="BU274" i="1"/>
  <c r="AP272" i="1"/>
  <c r="BR272" i="1"/>
  <c r="BS272" i="1"/>
  <c r="BT272" i="1"/>
  <c r="BQ272" i="1"/>
  <c r="BS270" i="1"/>
  <c r="BU270" i="1"/>
  <c r="BV270" i="1"/>
  <c r="BQ270" i="1"/>
  <c r="BR270" i="1"/>
  <c r="BT270" i="1"/>
  <c r="BT269" i="1"/>
  <c r="BU269" i="1"/>
  <c r="BQ269" i="1"/>
  <c r="BR269" i="1"/>
  <c r="BQ267" i="1"/>
  <c r="BU267" i="1"/>
  <c r="BV267" i="1"/>
  <c r="BS267" i="1"/>
  <c r="BT267" i="1"/>
  <c r="BT265" i="1"/>
  <c r="BU265" i="1"/>
  <c r="BQ265" i="1"/>
  <c r="BR265" i="1"/>
  <c r="BV265" i="1"/>
  <c r="BS265" i="1"/>
  <c r="BQ263" i="1"/>
  <c r="BU263" i="1"/>
  <c r="BV263" i="1"/>
  <c r="BR263" i="1"/>
  <c r="BS263" i="1"/>
  <c r="BT263" i="1"/>
  <c r="BV262" i="1"/>
  <c r="BS262" i="1"/>
  <c r="BT262" i="1"/>
  <c r="BQ262" i="1"/>
  <c r="BR262" i="1"/>
  <c r="BU262" i="1"/>
  <c r="BR260" i="1"/>
  <c r="BS260" i="1"/>
  <c r="BT260" i="1"/>
  <c r="BU260" i="1"/>
  <c r="BV260" i="1"/>
  <c r="BQ260" i="1"/>
  <c r="BV258" i="1"/>
  <c r="BS258" i="1"/>
  <c r="BT258" i="1"/>
  <c r="BQ258" i="1"/>
  <c r="BR258" i="1"/>
  <c r="BR256" i="1"/>
  <c r="BS256" i="1"/>
  <c r="BU256" i="1"/>
  <c r="BV256" i="1"/>
  <c r="BV254" i="1"/>
  <c r="BS254" i="1"/>
  <c r="BT254" i="1"/>
  <c r="BQ254" i="1"/>
  <c r="BR254" i="1"/>
  <c r="BU254" i="1"/>
  <c r="AP253" i="1"/>
  <c r="BT253" i="1"/>
  <c r="BU253" i="1"/>
  <c r="BQ253" i="1"/>
  <c r="BR253" i="1"/>
  <c r="BR252" i="1"/>
  <c r="BS252" i="1"/>
  <c r="BT252" i="1"/>
  <c r="BU252" i="1"/>
  <c r="BV252" i="1"/>
  <c r="BQ252" i="1"/>
  <c r="BV250" i="1"/>
  <c r="BS250" i="1"/>
  <c r="BT250" i="1"/>
  <c r="BQ250" i="1"/>
  <c r="BR250" i="1"/>
  <c r="BT249" i="1"/>
  <c r="BU249" i="1"/>
  <c r="BQ249" i="1"/>
  <c r="BR249" i="1"/>
  <c r="BV249" i="1"/>
  <c r="BS249" i="1"/>
  <c r="BR248" i="1"/>
  <c r="BS248" i="1"/>
  <c r="BU248" i="1"/>
  <c r="BV248" i="1"/>
  <c r="BQ247" i="1"/>
  <c r="BU247" i="1"/>
  <c r="BV247" i="1"/>
  <c r="BR247" i="1"/>
  <c r="BS247" i="1"/>
  <c r="BT247" i="1"/>
  <c r="BV246" i="1"/>
  <c r="BS246" i="1"/>
  <c r="BT246" i="1"/>
  <c r="BQ246" i="1"/>
  <c r="BR246" i="1"/>
  <c r="BU246" i="1"/>
  <c r="BT245" i="1"/>
  <c r="BU245" i="1"/>
  <c r="BQ245" i="1"/>
  <c r="BR245" i="1"/>
  <c r="BR244" i="1"/>
  <c r="BS244" i="1"/>
  <c r="BT244" i="1"/>
  <c r="BU244" i="1"/>
  <c r="BV244" i="1"/>
  <c r="BQ244" i="1"/>
  <c r="BQ243" i="1"/>
  <c r="BU243" i="1"/>
  <c r="BV243" i="1"/>
  <c r="BS243" i="1"/>
  <c r="BT243" i="1"/>
  <c r="BV242" i="1"/>
  <c r="BS242" i="1"/>
  <c r="BT242" i="1"/>
  <c r="BQ242" i="1"/>
  <c r="BR242" i="1"/>
  <c r="BT241" i="1"/>
  <c r="BU241" i="1"/>
  <c r="BQ241" i="1"/>
  <c r="BR241" i="1"/>
  <c r="BV241" i="1"/>
  <c r="BS241" i="1"/>
  <c r="BR240" i="1"/>
  <c r="BS240" i="1"/>
  <c r="BU240" i="1"/>
  <c r="BV240" i="1"/>
  <c r="BQ239" i="1"/>
  <c r="BU239" i="1"/>
  <c r="BV239" i="1"/>
  <c r="BR239" i="1"/>
  <c r="BS239" i="1"/>
  <c r="BT239" i="1"/>
  <c r="BV238" i="1"/>
  <c r="BS238" i="1"/>
  <c r="BT238" i="1"/>
  <c r="BQ238" i="1"/>
  <c r="BR238" i="1"/>
  <c r="BU238" i="1"/>
  <c r="AO237" i="1"/>
  <c r="BT237" i="1"/>
  <c r="BU237" i="1"/>
  <c r="BQ237" i="1"/>
  <c r="BR237" i="1"/>
  <c r="BR236" i="1"/>
  <c r="BS236" i="1"/>
  <c r="BT236" i="1"/>
  <c r="BU236" i="1"/>
  <c r="BV236" i="1"/>
  <c r="BQ236" i="1"/>
  <c r="BQ235" i="1"/>
  <c r="BU235" i="1"/>
  <c r="BV235" i="1"/>
  <c r="BS235" i="1"/>
  <c r="BT235" i="1"/>
  <c r="BV234" i="1"/>
  <c r="BS234" i="1"/>
  <c r="BT234" i="1"/>
  <c r="BQ234" i="1"/>
  <c r="BR234" i="1"/>
  <c r="BT233" i="1"/>
  <c r="BU233" i="1"/>
  <c r="BQ233" i="1"/>
  <c r="BR233" i="1"/>
  <c r="BV233" i="1"/>
  <c r="BS233" i="1"/>
  <c r="BQ231" i="1"/>
  <c r="BU231" i="1"/>
  <c r="BV231" i="1"/>
  <c r="BR231" i="1"/>
  <c r="BS231" i="1"/>
  <c r="BT231" i="1"/>
  <c r="BV230" i="1"/>
  <c r="BS230" i="1"/>
  <c r="BT230" i="1"/>
  <c r="BQ230" i="1"/>
  <c r="BR230" i="1"/>
  <c r="BU230" i="1"/>
  <c r="BT229" i="1"/>
  <c r="BU229" i="1"/>
  <c r="BQ229" i="1"/>
  <c r="BR229" i="1"/>
  <c r="BR228" i="1"/>
  <c r="BS228" i="1"/>
  <c r="BT228" i="1"/>
  <c r="BU228" i="1"/>
  <c r="BV228" i="1"/>
  <c r="BQ228" i="1"/>
  <c r="BQ227" i="1"/>
  <c r="BU227" i="1"/>
  <c r="BV227" i="1"/>
  <c r="BS227" i="1"/>
  <c r="BT227" i="1"/>
  <c r="BV226" i="1"/>
  <c r="BS226" i="1"/>
  <c r="BT226" i="1"/>
  <c r="BQ226" i="1"/>
  <c r="BR226" i="1"/>
  <c r="BT225" i="1"/>
  <c r="BU225" i="1"/>
  <c r="BQ225" i="1"/>
  <c r="BR225" i="1"/>
  <c r="BV225" i="1"/>
  <c r="BS225" i="1"/>
  <c r="BR224" i="1"/>
  <c r="BS224" i="1"/>
  <c r="BU224" i="1"/>
  <c r="BV224" i="1"/>
  <c r="BQ223" i="1"/>
  <c r="BU223" i="1"/>
  <c r="BV223" i="1"/>
  <c r="BR223" i="1"/>
  <c r="BS223" i="1"/>
  <c r="BT223" i="1"/>
  <c r="BV222" i="1"/>
  <c r="BS222" i="1"/>
  <c r="BT222" i="1"/>
  <c r="BQ222" i="1"/>
  <c r="BR222" i="1"/>
  <c r="BU222" i="1"/>
  <c r="BT221" i="1"/>
  <c r="BU221" i="1"/>
  <c r="BQ221" i="1"/>
  <c r="BR221" i="1"/>
  <c r="BR220" i="1"/>
  <c r="BS220" i="1"/>
  <c r="BT220" i="1"/>
  <c r="BU220" i="1"/>
  <c r="BV220" i="1"/>
  <c r="BQ220" i="1"/>
  <c r="BQ219" i="1"/>
  <c r="BU219" i="1"/>
  <c r="BV219" i="1"/>
  <c r="BS219" i="1"/>
  <c r="BT219" i="1"/>
  <c r="BV218" i="1"/>
  <c r="BS218" i="1"/>
  <c r="BT218" i="1"/>
  <c r="BQ218" i="1"/>
  <c r="BR218" i="1"/>
  <c r="BT217" i="1"/>
  <c r="BU217" i="1"/>
  <c r="BQ217" i="1"/>
  <c r="BR217" i="1"/>
  <c r="BV217" i="1"/>
  <c r="BS217" i="1"/>
  <c r="BR216" i="1"/>
  <c r="BS216" i="1"/>
  <c r="BU216" i="1"/>
  <c r="BV216" i="1"/>
  <c r="BU215" i="1"/>
  <c r="BR215" i="1"/>
  <c r="BT215" i="1"/>
  <c r="BV215" i="1"/>
  <c r="BQ215" i="1"/>
  <c r="BS215" i="1"/>
  <c r="BS214" i="1"/>
  <c r="BT214" i="1"/>
  <c r="BU214" i="1"/>
  <c r="BQ214" i="1"/>
  <c r="BV214" i="1"/>
  <c r="BR214" i="1"/>
  <c r="AK213" i="1"/>
  <c r="BQ213" i="1"/>
  <c r="BV213" i="1"/>
  <c r="BU213" i="1"/>
  <c r="BS213" i="1"/>
  <c r="BT213" i="1"/>
  <c r="BT212" i="1"/>
  <c r="BU212" i="1"/>
  <c r="BV212" i="1"/>
  <c r="BQ212" i="1"/>
  <c r="BR212" i="1"/>
  <c r="BU211" i="1"/>
  <c r="BR211" i="1"/>
  <c r="BQ211" i="1"/>
  <c r="BS211" i="1"/>
  <c r="BT211" i="1"/>
  <c r="BV211" i="1"/>
  <c r="BS210" i="1"/>
  <c r="BV210" i="1"/>
  <c r="BR210" i="1"/>
  <c r="BT210" i="1"/>
  <c r="BQ210" i="1"/>
  <c r="BU210" i="1"/>
  <c r="BQ209" i="1"/>
  <c r="BV209" i="1"/>
  <c r="BR209" i="1"/>
  <c r="BS209" i="1"/>
  <c r="BU209" i="1"/>
  <c r="BT208" i="1"/>
  <c r="BS208" i="1"/>
  <c r="BU208" i="1"/>
  <c r="BQ208" i="1"/>
  <c r="BR208" i="1"/>
  <c r="BU207" i="1"/>
  <c r="BR207" i="1"/>
  <c r="BS207" i="1"/>
  <c r="BT207" i="1"/>
  <c r="BV207" i="1"/>
  <c r="BQ207" i="1"/>
  <c r="BS206" i="1"/>
  <c r="BU206" i="1"/>
  <c r="BV206" i="1"/>
  <c r="BR206" i="1"/>
  <c r="BT206" i="1"/>
  <c r="BQ205" i="1"/>
  <c r="BV205" i="1"/>
  <c r="BT205" i="1"/>
  <c r="BU205" i="1"/>
  <c r="BR205" i="1"/>
  <c r="BT204" i="1"/>
  <c r="BQ204" i="1"/>
  <c r="BV204" i="1"/>
  <c r="BR204" i="1"/>
  <c r="BS204" i="1"/>
  <c r="BU204" i="1"/>
  <c r="BU203" i="1"/>
  <c r="BR203" i="1"/>
  <c r="BS203" i="1"/>
  <c r="BV203" i="1"/>
  <c r="BQ203" i="1"/>
  <c r="BT203" i="1"/>
  <c r="BS202" i="1"/>
  <c r="BT202" i="1"/>
  <c r="BQ202" i="1"/>
  <c r="BV202" i="1"/>
  <c r="BR202" i="1"/>
  <c r="BU202" i="1"/>
  <c r="BQ201" i="1"/>
  <c r="BR201" i="1"/>
  <c r="BV201" i="1"/>
  <c r="BS201" i="1"/>
  <c r="BT201" i="1"/>
  <c r="BT200" i="1"/>
  <c r="BU200" i="1"/>
  <c r="BR200" i="1"/>
  <c r="BS200" i="1"/>
  <c r="BQ200" i="1"/>
  <c r="BU199" i="1"/>
  <c r="BV199" i="1"/>
  <c r="BR199" i="1"/>
  <c r="BS199" i="1"/>
  <c r="BQ199" i="1"/>
  <c r="BT199" i="1"/>
  <c r="BS198" i="1"/>
  <c r="BT198" i="1"/>
  <c r="BQ198" i="1"/>
  <c r="BU198" i="1"/>
  <c r="BV198" i="1"/>
  <c r="BR198" i="1"/>
  <c r="BQ197" i="1"/>
  <c r="BR197" i="1"/>
  <c r="BV197" i="1"/>
  <c r="BT197" i="1"/>
  <c r="BU197" i="1"/>
  <c r="BS197" i="1"/>
  <c r="BT196" i="1"/>
  <c r="BU196" i="1"/>
  <c r="BQ196" i="1"/>
  <c r="BR196" i="1"/>
  <c r="BV196" i="1"/>
  <c r="BU195" i="1"/>
  <c r="BV195" i="1"/>
  <c r="BR195" i="1"/>
  <c r="BS195" i="1"/>
  <c r="BQ195" i="1"/>
  <c r="BS194" i="1"/>
  <c r="BT194" i="1"/>
  <c r="BQ194" i="1"/>
  <c r="BV194" i="1"/>
  <c r="BR194" i="1"/>
  <c r="BU194" i="1"/>
  <c r="BQ193" i="1"/>
  <c r="BR193" i="1"/>
  <c r="BV193" i="1"/>
  <c r="BS193" i="1"/>
  <c r="BT193" i="1"/>
  <c r="BU193" i="1"/>
  <c r="BT192" i="1"/>
  <c r="BU192" i="1"/>
  <c r="BR192" i="1"/>
  <c r="BS192" i="1"/>
  <c r="BQ192" i="1"/>
  <c r="BV192" i="1"/>
  <c r="BU191" i="1"/>
  <c r="BV191" i="1"/>
  <c r="BR191" i="1"/>
  <c r="BS191" i="1"/>
  <c r="BT191" i="1"/>
  <c r="BS190" i="1"/>
  <c r="BT190" i="1"/>
  <c r="BQ190" i="1"/>
  <c r="BU190" i="1"/>
  <c r="BV190" i="1"/>
  <c r="BQ189" i="1"/>
  <c r="BR189" i="1"/>
  <c r="BV189" i="1"/>
  <c r="BT189" i="1"/>
  <c r="BU189" i="1"/>
  <c r="BS189" i="1"/>
  <c r="BT188" i="1"/>
  <c r="BU188" i="1"/>
  <c r="BQ188" i="1"/>
  <c r="BR188" i="1"/>
  <c r="BS188" i="1"/>
  <c r="BV188" i="1"/>
  <c r="BU187" i="1"/>
  <c r="BV187" i="1"/>
  <c r="BR187" i="1"/>
  <c r="BS187" i="1"/>
  <c r="BQ187" i="1"/>
  <c r="BT187" i="1"/>
  <c r="BS186" i="1"/>
  <c r="BT186" i="1"/>
  <c r="BQ186" i="1"/>
  <c r="BV186" i="1"/>
  <c r="BR186" i="1"/>
  <c r="BU186" i="1"/>
  <c r="BQ185" i="1"/>
  <c r="BR185" i="1"/>
  <c r="BV185" i="1"/>
  <c r="BS185" i="1"/>
  <c r="BT185" i="1"/>
  <c r="BT184" i="1"/>
  <c r="BU184" i="1"/>
  <c r="BR184" i="1"/>
  <c r="BS184" i="1"/>
  <c r="BQ184" i="1"/>
  <c r="BU183" i="1"/>
  <c r="BV183" i="1"/>
  <c r="BR183" i="1"/>
  <c r="BS183" i="1"/>
  <c r="BQ183" i="1"/>
  <c r="BT183" i="1"/>
  <c r="AK182" i="1"/>
  <c r="BS182" i="1"/>
  <c r="BT182" i="1"/>
  <c r="BQ182" i="1"/>
  <c r="BU182" i="1"/>
  <c r="BV182" i="1"/>
  <c r="BR182" i="1"/>
  <c r="BQ181" i="1"/>
  <c r="BR181" i="1"/>
  <c r="BV181" i="1"/>
  <c r="BT181" i="1"/>
  <c r="BU181" i="1"/>
  <c r="BS181" i="1"/>
  <c r="BT180" i="1"/>
  <c r="BU180" i="1"/>
  <c r="BQ180" i="1"/>
  <c r="BR180" i="1"/>
  <c r="BV180" i="1"/>
  <c r="BU179" i="1"/>
  <c r="BV179" i="1"/>
  <c r="BR179" i="1"/>
  <c r="BS179" i="1"/>
  <c r="BQ179" i="1"/>
  <c r="BS178" i="1"/>
  <c r="BT178" i="1"/>
  <c r="BQ178" i="1"/>
  <c r="BV178" i="1"/>
  <c r="BR178" i="1"/>
  <c r="BU178" i="1"/>
  <c r="BQ177" i="1"/>
  <c r="BR177" i="1"/>
  <c r="BV177" i="1"/>
  <c r="BS177" i="1"/>
  <c r="BT177" i="1"/>
  <c r="BU177" i="1"/>
  <c r="BT176" i="1"/>
  <c r="BU176" i="1"/>
  <c r="BR176" i="1"/>
  <c r="BS176" i="1"/>
  <c r="BQ176" i="1"/>
  <c r="BV176" i="1"/>
  <c r="BU175" i="1"/>
  <c r="BV175" i="1"/>
  <c r="BR175" i="1"/>
  <c r="BS175" i="1"/>
  <c r="BT175" i="1"/>
  <c r="BS174" i="1"/>
  <c r="BT174" i="1"/>
  <c r="BQ174" i="1"/>
  <c r="BU174" i="1"/>
  <c r="BV174" i="1"/>
  <c r="BQ173" i="1"/>
  <c r="BR173" i="1"/>
  <c r="BV173" i="1"/>
  <c r="BT173" i="1"/>
  <c r="BU173" i="1"/>
  <c r="BS173" i="1"/>
  <c r="BT172" i="1"/>
  <c r="BU172" i="1"/>
  <c r="BQ172" i="1"/>
  <c r="BR172" i="1"/>
  <c r="BS172" i="1"/>
  <c r="BV172" i="1"/>
  <c r="BU171" i="1"/>
  <c r="BV171" i="1"/>
  <c r="BR171" i="1"/>
  <c r="BS171" i="1"/>
  <c r="BQ171" i="1"/>
  <c r="BT171" i="1"/>
  <c r="AM170" i="1"/>
  <c r="BS170" i="1"/>
  <c r="BT170" i="1"/>
  <c r="BQ170" i="1"/>
  <c r="BV170" i="1"/>
  <c r="BR170" i="1"/>
  <c r="BU170" i="1"/>
  <c r="BQ169" i="1"/>
  <c r="BR169" i="1"/>
  <c r="BV169" i="1"/>
  <c r="BS169" i="1"/>
  <c r="BT169" i="1"/>
  <c r="BT168" i="1"/>
  <c r="BU168" i="1"/>
  <c r="BR168" i="1"/>
  <c r="BS168" i="1"/>
  <c r="BQ168" i="1"/>
  <c r="BU167" i="1"/>
  <c r="BV167" i="1"/>
  <c r="BR167" i="1"/>
  <c r="BS167" i="1"/>
  <c r="BQ167" i="1"/>
  <c r="BT167" i="1"/>
  <c r="BS166" i="1"/>
  <c r="BT166" i="1"/>
  <c r="BQ166" i="1"/>
  <c r="BU166" i="1"/>
  <c r="BV166" i="1"/>
  <c r="BR166" i="1"/>
  <c r="BQ165" i="1"/>
  <c r="BR165" i="1"/>
  <c r="BV165" i="1"/>
  <c r="BT165" i="1"/>
  <c r="BU165" i="1"/>
  <c r="BS165" i="1"/>
  <c r="BT164" i="1"/>
  <c r="BU164" i="1"/>
  <c r="BQ164" i="1"/>
  <c r="BR164" i="1"/>
  <c r="BV164" i="1"/>
  <c r="BU163" i="1"/>
  <c r="BT163" i="1"/>
  <c r="BV163" i="1"/>
  <c r="BQ163" i="1"/>
  <c r="BR163" i="1"/>
  <c r="BS162" i="1"/>
  <c r="BQ162" i="1"/>
  <c r="BR162" i="1"/>
  <c r="BU162" i="1"/>
  <c r="BV162" i="1"/>
  <c r="BT162" i="1"/>
  <c r="BQ161" i="1"/>
  <c r="BT161" i="1"/>
  <c r="BU161" i="1"/>
  <c r="BR161" i="1"/>
  <c r="BS161" i="1"/>
  <c r="BV161" i="1"/>
  <c r="BT160" i="1"/>
  <c r="BS160" i="1"/>
  <c r="BU160" i="1"/>
  <c r="BQ160" i="1"/>
  <c r="BV160" i="1"/>
  <c r="BR160" i="1"/>
  <c r="BU159" i="1"/>
  <c r="BR159" i="1"/>
  <c r="BV159" i="1"/>
  <c r="BS159" i="1"/>
  <c r="BT159" i="1"/>
  <c r="BQ159" i="1"/>
  <c r="BS158" i="1"/>
  <c r="BU158" i="1"/>
  <c r="BV158" i="1"/>
  <c r="BQ158" i="1"/>
  <c r="BR158" i="1"/>
  <c r="BT158" i="1"/>
  <c r="BQ157" i="1"/>
  <c r="BV157" i="1"/>
  <c r="BR157" i="1"/>
  <c r="BS157" i="1"/>
  <c r="BT157" i="1"/>
  <c r="BU157" i="1"/>
  <c r="BT156" i="1"/>
  <c r="BV156" i="1"/>
  <c r="BR156" i="1"/>
  <c r="BS156" i="1"/>
  <c r="BQ156" i="1"/>
  <c r="BU156" i="1"/>
  <c r="BU155" i="1"/>
  <c r="BV155" i="1"/>
  <c r="BR155" i="1"/>
  <c r="BQ155" i="1"/>
  <c r="BT155" i="1"/>
  <c r="BS155" i="1"/>
  <c r="BS154" i="1"/>
  <c r="BT154" i="1"/>
  <c r="BV154" i="1"/>
  <c r="BQ154" i="1"/>
  <c r="BR154" i="1"/>
  <c r="BU154" i="1"/>
  <c r="BQ153" i="1"/>
  <c r="BR153" i="1"/>
  <c r="BV153" i="1"/>
  <c r="BS153" i="1"/>
  <c r="BT153" i="1"/>
  <c r="BU153" i="1"/>
  <c r="BT152" i="1"/>
  <c r="BU152" i="1"/>
  <c r="BV152" i="1"/>
  <c r="BQ152" i="1"/>
  <c r="BR152" i="1"/>
  <c r="BS152" i="1"/>
  <c r="BU151" i="1"/>
  <c r="BV151" i="1"/>
  <c r="BR151" i="1"/>
  <c r="BS151" i="1"/>
  <c r="BT151" i="1"/>
  <c r="BQ151" i="1"/>
  <c r="BS150" i="1"/>
  <c r="BT150" i="1"/>
  <c r="BU150" i="1"/>
  <c r="BV150" i="1"/>
  <c r="BQ150" i="1"/>
  <c r="BR150" i="1"/>
  <c r="BQ149" i="1"/>
  <c r="BR149" i="1"/>
  <c r="BV149" i="1"/>
  <c r="BU149" i="1"/>
  <c r="BS149" i="1"/>
  <c r="BT149" i="1"/>
  <c r="BT148" i="1"/>
  <c r="BS148" i="1"/>
  <c r="BU148" i="1"/>
  <c r="BQ148" i="1"/>
  <c r="BV148" i="1"/>
  <c r="BR148" i="1"/>
  <c r="BU147" i="1"/>
  <c r="BV147" i="1"/>
  <c r="BR147" i="1"/>
  <c r="BT147" i="1"/>
  <c r="BQ147" i="1"/>
  <c r="BS147" i="1"/>
  <c r="BS146" i="1"/>
  <c r="BT146" i="1"/>
  <c r="BR146" i="1"/>
  <c r="BU146" i="1"/>
  <c r="BQ146" i="1"/>
  <c r="BV146" i="1"/>
  <c r="BQ145" i="1"/>
  <c r="BR145" i="1"/>
  <c r="BV145" i="1"/>
  <c r="BT145" i="1"/>
  <c r="BU145" i="1"/>
  <c r="BS145" i="1"/>
  <c r="BT144" i="1"/>
  <c r="BR144" i="1"/>
  <c r="BS144" i="1"/>
  <c r="BU144" i="1"/>
  <c r="BV144" i="1"/>
  <c r="BQ144" i="1"/>
  <c r="BU143" i="1"/>
  <c r="BV143" i="1"/>
  <c r="BR143" i="1"/>
  <c r="BS143" i="1"/>
  <c r="BT143" i="1"/>
  <c r="BQ143" i="1"/>
  <c r="BS142" i="1"/>
  <c r="BT142" i="1"/>
  <c r="BQ142" i="1"/>
  <c r="BR142" i="1"/>
  <c r="BV142" i="1"/>
  <c r="BU142" i="1"/>
  <c r="BQ141" i="1"/>
  <c r="BR141" i="1"/>
  <c r="BV141" i="1"/>
  <c r="BS141" i="1"/>
  <c r="BT141" i="1"/>
  <c r="BU141" i="1"/>
  <c r="BT140" i="1"/>
  <c r="BQ140" i="1"/>
  <c r="BR140" i="1"/>
  <c r="BS140" i="1"/>
  <c r="BU140" i="1"/>
  <c r="BV140" i="1"/>
  <c r="BU139" i="1"/>
  <c r="BV139" i="1"/>
  <c r="BR139" i="1"/>
  <c r="BQ139" i="1"/>
  <c r="BS139" i="1"/>
  <c r="BT139" i="1"/>
  <c r="BS138" i="1"/>
  <c r="BT138" i="1"/>
  <c r="BQ138" i="1"/>
  <c r="BU138" i="1"/>
  <c r="BV138" i="1"/>
  <c r="BR138" i="1"/>
  <c r="BQ137" i="1"/>
  <c r="BR137" i="1"/>
  <c r="BV137" i="1"/>
  <c r="BU137" i="1"/>
  <c r="BS137" i="1"/>
  <c r="BT137" i="1"/>
  <c r="BT136" i="1"/>
  <c r="BQ136" i="1"/>
  <c r="BV136" i="1"/>
  <c r="BR136" i="1"/>
  <c r="BS136" i="1"/>
  <c r="BU136" i="1"/>
  <c r="BU135" i="1"/>
  <c r="BV135" i="1"/>
  <c r="BR135" i="1"/>
  <c r="BT135" i="1"/>
  <c r="BQ135" i="1"/>
  <c r="BS135" i="1"/>
  <c r="BS134" i="1"/>
  <c r="BT134" i="1"/>
  <c r="BV134" i="1"/>
  <c r="BR134" i="1"/>
  <c r="BU134" i="1"/>
  <c r="BQ134" i="1"/>
  <c r="BQ133" i="1"/>
  <c r="BR133" i="1"/>
  <c r="BV133" i="1"/>
  <c r="BT133" i="1"/>
  <c r="BU133" i="1"/>
  <c r="BS133" i="1"/>
  <c r="BT132" i="1"/>
  <c r="BU132" i="1"/>
  <c r="BV132" i="1"/>
  <c r="BQ132" i="1"/>
  <c r="BR132" i="1"/>
  <c r="BS132" i="1"/>
  <c r="BU131" i="1"/>
  <c r="BV131" i="1"/>
  <c r="BR131" i="1"/>
  <c r="BS131" i="1"/>
  <c r="BT131" i="1"/>
  <c r="BQ131" i="1"/>
  <c r="BS130" i="1"/>
  <c r="BT130" i="1"/>
  <c r="BU130" i="1"/>
  <c r="BV130" i="1"/>
  <c r="BQ130" i="1"/>
  <c r="BR130" i="1"/>
  <c r="BQ129" i="1"/>
  <c r="BR129" i="1"/>
  <c r="BV129" i="1"/>
  <c r="BS129" i="1"/>
  <c r="BT129" i="1"/>
  <c r="BU129" i="1"/>
  <c r="BT128" i="1"/>
  <c r="BU128" i="1"/>
  <c r="BR128" i="1"/>
  <c r="BS128" i="1"/>
  <c r="BQ128" i="1"/>
  <c r="BV128" i="1"/>
  <c r="BU127" i="1"/>
  <c r="BV127" i="1"/>
  <c r="BR127" i="1"/>
  <c r="BS127" i="1"/>
  <c r="BQ127" i="1"/>
  <c r="BT127" i="1"/>
  <c r="BS126" i="1"/>
  <c r="BT126" i="1"/>
  <c r="BQ126" i="1"/>
  <c r="BU126" i="1"/>
  <c r="BV126" i="1"/>
  <c r="BR126" i="1"/>
  <c r="BQ125" i="1"/>
  <c r="BR125" i="1"/>
  <c r="BV125" i="1"/>
  <c r="BT125" i="1"/>
  <c r="BU125" i="1"/>
  <c r="BS125" i="1"/>
  <c r="BT124" i="1"/>
  <c r="BU124" i="1"/>
  <c r="BQ124" i="1"/>
  <c r="BR124" i="1"/>
  <c r="BV124" i="1"/>
  <c r="BS124" i="1"/>
  <c r="AN123" i="1"/>
  <c r="BU123" i="1"/>
  <c r="BV123" i="1"/>
  <c r="BR123" i="1"/>
  <c r="BS123" i="1"/>
  <c r="BQ123" i="1"/>
  <c r="BT123" i="1"/>
  <c r="BR122" i="1"/>
  <c r="BS122" i="1"/>
  <c r="BT122" i="1"/>
  <c r="BV122" i="1"/>
  <c r="BQ122" i="1"/>
  <c r="BU122" i="1"/>
  <c r="BQ121" i="1"/>
  <c r="BU121" i="1"/>
  <c r="BV121" i="1"/>
  <c r="BR121" i="1"/>
  <c r="BS121" i="1"/>
  <c r="BT121" i="1"/>
  <c r="BU120" i="1"/>
  <c r="BV120" i="1"/>
  <c r="BT120" i="1"/>
  <c r="BQ120" i="1"/>
  <c r="BR120" i="1"/>
  <c r="BS120" i="1"/>
  <c r="BS119" i="1"/>
  <c r="BT119" i="1"/>
  <c r="BQ119" i="1"/>
  <c r="BU119" i="1"/>
  <c r="BV119" i="1"/>
  <c r="BR119" i="1"/>
  <c r="BQ118" i="1"/>
  <c r="BR118" i="1"/>
  <c r="BV118" i="1"/>
  <c r="BS118" i="1"/>
  <c r="BT118" i="1"/>
  <c r="BU118" i="1"/>
  <c r="BT117" i="1"/>
  <c r="BQ117" i="1"/>
  <c r="BR117" i="1"/>
  <c r="BS117" i="1"/>
  <c r="BU117" i="1"/>
  <c r="BV117" i="1"/>
  <c r="BU116" i="1"/>
  <c r="BV116" i="1"/>
  <c r="BR116" i="1"/>
  <c r="BQ116" i="1"/>
  <c r="BS116" i="1"/>
  <c r="BT116" i="1"/>
  <c r="BS115" i="1"/>
  <c r="BT115" i="1"/>
  <c r="BQ115" i="1"/>
  <c r="BU115" i="1"/>
  <c r="BV115" i="1"/>
  <c r="BR115" i="1"/>
  <c r="BQ114" i="1"/>
  <c r="BR114" i="1"/>
  <c r="BV114" i="1"/>
  <c r="BU114" i="1"/>
  <c r="BS114" i="1"/>
  <c r="BT114" i="1"/>
  <c r="BT113" i="1"/>
  <c r="BQ113" i="1"/>
  <c r="BV113" i="1"/>
  <c r="BR113" i="1"/>
  <c r="BS113" i="1"/>
  <c r="BU113" i="1"/>
  <c r="BU112" i="1"/>
  <c r="BV112" i="1"/>
  <c r="BR112" i="1"/>
  <c r="BT112" i="1"/>
  <c r="BQ112" i="1"/>
  <c r="BS112" i="1"/>
  <c r="BS111" i="1"/>
  <c r="BT111" i="1"/>
  <c r="BV111" i="1"/>
  <c r="BR111" i="1"/>
  <c r="BU111" i="1"/>
  <c r="BQ111" i="1"/>
  <c r="BQ110" i="1"/>
  <c r="BR110" i="1"/>
  <c r="BV110" i="1"/>
  <c r="BT110" i="1"/>
  <c r="BU110" i="1"/>
  <c r="BS110" i="1"/>
  <c r="BT109" i="1"/>
  <c r="BU109" i="1"/>
  <c r="BV109" i="1"/>
  <c r="BQ109" i="1"/>
  <c r="BR109" i="1"/>
  <c r="BS109" i="1"/>
  <c r="BU108" i="1"/>
  <c r="BV108" i="1"/>
  <c r="BR108" i="1"/>
  <c r="BS108" i="1"/>
  <c r="BT108" i="1"/>
  <c r="BQ108" i="1"/>
  <c r="BS107" i="1"/>
  <c r="BT107" i="1"/>
  <c r="BU107" i="1"/>
  <c r="BV107" i="1"/>
  <c r="BQ107" i="1"/>
  <c r="BR107" i="1"/>
  <c r="BQ106" i="1"/>
  <c r="BR106" i="1"/>
  <c r="BV106" i="1"/>
  <c r="BS106" i="1"/>
  <c r="BT106" i="1"/>
  <c r="BU106" i="1"/>
  <c r="BT105" i="1"/>
  <c r="BS105" i="1"/>
  <c r="BU105" i="1"/>
  <c r="BQ105" i="1"/>
  <c r="BR105" i="1"/>
  <c r="BV105" i="1"/>
  <c r="BU104" i="1"/>
  <c r="BV104" i="1"/>
  <c r="BR104" i="1"/>
  <c r="BQ104" i="1"/>
  <c r="BS104" i="1"/>
  <c r="BT104" i="1"/>
  <c r="BS103" i="1"/>
  <c r="BT103" i="1"/>
  <c r="BR103" i="1"/>
  <c r="BU103" i="1"/>
  <c r="BQ103" i="1"/>
  <c r="BV103" i="1"/>
  <c r="BQ102" i="1"/>
  <c r="BR102" i="1"/>
  <c r="BV102" i="1"/>
  <c r="BS102" i="1"/>
  <c r="BU102" i="1"/>
  <c r="BT102" i="1"/>
  <c r="BT101" i="1"/>
  <c r="BV101" i="1"/>
  <c r="BR101" i="1"/>
  <c r="BS101" i="1"/>
  <c r="BU101" i="1"/>
  <c r="BQ101" i="1"/>
  <c r="BU100" i="1"/>
  <c r="BV100" i="1"/>
  <c r="BR100" i="1"/>
  <c r="BQ100" i="1"/>
  <c r="BS100" i="1"/>
  <c r="BT100" i="1"/>
  <c r="BS99" i="1"/>
  <c r="BT99" i="1"/>
  <c r="BV99" i="1"/>
  <c r="BQ99" i="1"/>
  <c r="BR99" i="1"/>
  <c r="BU99" i="1"/>
  <c r="BQ98" i="1"/>
  <c r="BR98" i="1"/>
  <c r="BV98" i="1"/>
  <c r="BT98" i="1"/>
  <c r="BU98" i="1"/>
  <c r="BS98" i="1"/>
  <c r="BT97" i="1"/>
  <c r="BU97" i="1"/>
  <c r="BV97" i="1"/>
  <c r="BQ97" i="1"/>
  <c r="BR97" i="1"/>
  <c r="BS97" i="1"/>
  <c r="BU96" i="1"/>
  <c r="BV96" i="1"/>
  <c r="BR96" i="1"/>
  <c r="BQ96" i="1"/>
  <c r="BS96" i="1"/>
  <c r="BT96" i="1"/>
  <c r="BS95" i="1"/>
  <c r="BT95" i="1"/>
  <c r="BU95" i="1"/>
  <c r="BV95" i="1"/>
  <c r="BQ95" i="1"/>
  <c r="BR95" i="1"/>
  <c r="BQ94" i="1"/>
  <c r="BR94" i="1"/>
  <c r="BV94" i="1"/>
  <c r="BU94" i="1"/>
  <c r="BS94" i="1"/>
  <c r="BT94" i="1"/>
  <c r="BT93" i="1"/>
  <c r="BS93" i="1"/>
  <c r="BU93" i="1"/>
  <c r="BQ93" i="1"/>
  <c r="BR93" i="1"/>
  <c r="BV93" i="1"/>
  <c r="BU92" i="1"/>
  <c r="BV92" i="1"/>
  <c r="BR92" i="1"/>
  <c r="BT92" i="1"/>
  <c r="BQ92" i="1"/>
  <c r="BS92" i="1"/>
  <c r="BS91" i="1"/>
  <c r="BT91" i="1"/>
  <c r="BR91" i="1"/>
  <c r="BU91" i="1"/>
  <c r="BV91" i="1"/>
  <c r="BQ91" i="1"/>
  <c r="BQ90" i="1"/>
  <c r="BR90" i="1"/>
  <c r="BV90" i="1"/>
  <c r="BT90" i="1"/>
  <c r="BU90" i="1"/>
  <c r="BS90" i="1"/>
  <c r="BT89" i="1"/>
  <c r="BR89" i="1"/>
  <c r="BS89" i="1"/>
  <c r="BV89" i="1"/>
  <c r="BQ89" i="1"/>
  <c r="BU89" i="1"/>
  <c r="BU88" i="1"/>
  <c r="BV88" i="1"/>
  <c r="BR88" i="1"/>
  <c r="BS88" i="1"/>
  <c r="BT88" i="1"/>
  <c r="BQ88" i="1"/>
  <c r="BS87" i="1"/>
  <c r="BT87" i="1"/>
  <c r="BQ87" i="1"/>
  <c r="BR87" i="1"/>
  <c r="BU87" i="1"/>
  <c r="BV87" i="1"/>
  <c r="BQ86" i="1"/>
  <c r="BR86" i="1"/>
  <c r="BV86" i="1"/>
  <c r="BS86" i="1"/>
  <c r="BT86" i="1"/>
  <c r="BU86" i="1"/>
  <c r="BT85" i="1"/>
  <c r="BQ85" i="1"/>
  <c r="BR85" i="1"/>
  <c r="BU85" i="1"/>
  <c r="BV85" i="1"/>
  <c r="BS85" i="1"/>
  <c r="BU84" i="1"/>
  <c r="BV84" i="1"/>
  <c r="BR84" i="1"/>
  <c r="BQ84" i="1"/>
  <c r="BS84" i="1"/>
  <c r="BT84" i="1"/>
  <c r="BS83" i="1"/>
  <c r="BT83" i="1"/>
  <c r="BQ83" i="1"/>
  <c r="BR83" i="1"/>
  <c r="BU83" i="1"/>
  <c r="BV83" i="1"/>
  <c r="BQ82" i="1"/>
  <c r="BR82" i="1"/>
  <c r="BV82" i="1"/>
  <c r="BU82" i="1"/>
  <c r="BS82" i="1"/>
  <c r="BT82" i="1"/>
  <c r="BT81" i="1"/>
  <c r="BQ81" i="1"/>
  <c r="BV81" i="1"/>
  <c r="BS81" i="1"/>
  <c r="BU81" i="1"/>
  <c r="BR81" i="1"/>
  <c r="BU80" i="1"/>
  <c r="BV80" i="1"/>
  <c r="BR80" i="1"/>
  <c r="BT80" i="1"/>
  <c r="BQ80" i="1"/>
  <c r="BS80" i="1"/>
  <c r="BS79" i="1"/>
  <c r="BT79" i="1"/>
  <c r="BV79" i="1"/>
  <c r="BQ79" i="1"/>
  <c r="BR79" i="1"/>
  <c r="BU79" i="1"/>
  <c r="BQ78" i="1"/>
  <c r="BR78" i="1"/>
  <c r="BV78" i="1"/>
  <c r="BT78" i="1"/>
  <c r="BU78" i="1"/>
  <c r="BS78" i="1"/>
  <c r="BT77" i="1"/>
  <c r="BU77" i="1"/>
  <c r="BV77" i="1"/>
  <c r="BR77" i="1"/>
  <c r="BS77" i="1"/>
  <c r="BQ77" i="1"/>
  <c r="BU76" i="1"/>
  <c r="BV76" i="1"/>
  <c r="BR76" i="1"/>
  <c r="BS76" i="1"/>
  <c r="BT76" i="1"/>
  <c r="BQ76" i="1"/>
  <c r="BS75" i="1"/>
  <c r="BT75" i="1"/>
  <c r="BU75" i="1"/>
  <c r="BV75" i="1"/>
  <c r="BQ75" i="1"/>
  <c r="BR75" i="1"/>
  <c r="BQ74" i="1"/>
  <c r="BR74" i="1"/>
  <c r="BV74" i="1"/>
  <c r="BS74" i="1"/>
  <c r="BT74" i="1"/>
  <c r="BU74" i="1"/>
  <c r="BT73" i="1"/>
  <c r="BS73" i="1"/>
  <c r="BU73" i="1"/>
  <c r="BQ73" i="1"/>
  <c r="BR73" i="1"/>
  <c r="BV73" i="1"/>
  <c r="BU72" i="1"/>
  <c r="BV72" i="1"/>
  <c r="BR72" i="1"/>
  <c r="BQ72" i="1"/>
  <c r="BS72" i="1"/>
  <c r="BT72" i="1"/>
  <c r="BS71" i="1"/>
  <c r="BT71" i="1"/>
  <c r="BR71" i="1"/>
  <c r="BU71" i="1"/>
  <c r="BQ71" i="1"/>
  <c r="BV71" i="1"/>
  <c r="BQ70" i="1"/>
  <c r="BR70" i="1"/>
  <c r="BV70" i="1"/>
  <c r="BS70" i="1"/>
  <c r="BT70" i="1"/>
  <c r="BU70" i="1"/>
  <c r="BT69" i="1"/>
  <c r="BV69" i="1"/>
  <c r="BR69" i="1"/>
  <c r="BS69" i="1"/>
  <c r="BQ69" i="1"/>
  <c r="BU69" i="1"/>
  <c r="BU68" i="1"/>
  <c r="BV68" i="1"/>
  <c r="BR68" i="1"/>
  <c r="BQ68" i="1"/>
  <c r="BT68" i="1"/>
  <c r="BS68" i="1"/>
  <c r="BS67" i="1"/>
  <c r="BT67" i="1"/>
  <c r="BV67" i="1"/>
  <c r="BQ67" i="1"/>
  <c r="BR67" i="1"/>
  <c r="BU67" i="1"/>
  <c r="BQ66" i="1"/>
  <c r="BR66" i="1"/>
  <c r="BV66" i="1"/>
  <c r="BS66" i="1"/>
  <c r="BT66" i="1"/>
  <c r="BU66" i="1"/>
  <c r="BT65" i="1"/>
  <c r="BU65" i="1"/>
  <c r="BV65" i="1"/>
  <c r="BQ65" i="1"/>
  <c r="BR65" i="1"/>
  <c r="BS65" i="1"/>
  <c r="BU64" i="1"/>
  <c r="BV64" i="1"/>
  <c r="BR64" i="1"/>
  <c r="BS64" i="1"/>
  <c r="BT64" i="1"/>
  <c r="BQ64" i="1"/>
  <c r="BS63" i="1"/>
  <c r="BT63" i="1"/>
  <c r="BU63" i="1"/>
  <c r="BV63" i="1"/>
  <c r="BQ63" i="1"/>
  <c r="BR63" i="1"/>
  <c r="BQ62" i="1"/>
  <c r="BR62" i="1"/>
  <c r="BV62" i="1"/>
  <c r="BU62" i="1"/>
  <c r="BS62" i="1"/>
  <c r="BT62" i="1"/>
  <c r="BT61" i="1"/>
  <c r="BS61" i="1"/>
  <c r="BU61" i="1"/>
  <c r="BQ61" i="1"/>
  <c r="BV61" i="1"/>
  <c r="BR61" i="1"/>
  <c r="BU60" i="1"/>
  <c r="BV60" i="1"/>
  <c r="BR60" i="1"/>
  <c r="BT60" i="1"/>
  <c r="BQ60" i="1"/>
  <c r="BS60" i="1"/>
  <c r="BS59" i="1"/>
  <c r="BT59" i="1"/>
  <c r="BR59" i="1"/>
  <c r="BU59" i="1"/>
  <c r="BQ59" i="1"/>
  <c r="BV59" i="1"/>
  <c r="BQ58" i="1"/>
  <c r="BR58" i="1"/>
  <c r="BV58" i="1"/>
  <c r="BT58" i="1"/>
  <c r="BU58" i="1"/>
  <c r="BS58" i="1"/>
  <c r="BT57" i="1"/>
  <c r="BR57" i="1"/>
  <c r="BS57" i="1"/>
  <c r="BU57" i="1"/>
  <c r="BV57" i="1"/>
  <c r="BQ57" i="1"/>
  <c r="BU56" i="1"/>
  <c r="BV56" i="1"/>
  <c r="BR56" i="1"/>
  <c r="BS56" i="1"/>
  <c r="BT56" i="1"/>
  <c r="BQ56" i="1"/>
  <c r="BS55" i="1"/>
  <c r="BT55" i="1"/>
  <c r="BQ55" i="1"/>
  <c r="BR55" i="1"/>
  <c r="BV55" i="1"/>
  <c r="BU55" i="1"/>
  <c r="BQ54" i="1"/>
  <c r="BR54" i="1"/>
  <c r="BV54" i="1"/>
  <c r="BS54" i="1"/>
  <c r="BT54" i="1"/>
  <c r="BU54" i="1"/>
  <c r="BT53" i="1"/>
  <c r="BQ53" i="1"/>
  <c r="BR53" i="1"/>
  <c r="BS53" i="1"/>
  <c r="BU53" i="1"/>
  <c r="BV53" i="1"/>
  <c r="BU52" i="1"/>
  <c r="BV52" i="1"/>
  <c r="BR52" i="1"/>
  <c r="BQ52" i="1"/>
  <c r="BS52" i="1"/>
  <c r="BT52" i="1"/>
  <c r="BS51" i="1"/>
  <c r="BT51" i="1"/>
  <c r="BQ51" i="1"/>
  <c r="BU51" i="1"/>
  <c r="BV51" i="1"/>
  <c r="BR51" i="1"/>
  <c r="BQ50" i="1"/>
  <c r="BR50" i="1"/>
  <c r="BV50" i="1"/>
  <c r="BU50" i="1"/>
  <c r="BS50" i="1"/>
  <c r="BT50" i="1"/>
  <c r="BT49" i="1"/>
  <c r="BQ49" i="1"/>
  <c r="BV49" i="1"/>
  <c r="BR49" i="1"/>
  <c r="BS49" i="1"/>
  <c r="BU49" i="1"/>
  <c r="BU48" i="1"/>
  <c r="BV48" i="1"/>
  <c r="BR48" i="1"/>
  <c r="BT48" i="1"/>
  <c r="BQ48" i="1"/>
  <c r="BS48" i="1"/>
  <c r="BS47" i="1"/>
  <c r="BT47" i="1"/>
  <c r="BV47" i="1"/>
  <c r="BR47" i="1"/>
  <c r="BU47" i="1"/>
  <c r="BQ47" i="1"/>
  <c r="BQ46" i="1"/>
  <c r="BR46" i="1"/>
  <c r="BV46" i="1"/>
  <c r="BT46" i="1"/>
  <c r="BU46" i="1"/>
  <c r="BS46" i="1"/>
  <c r="BT45" i="1"/>
  <c r="BU45" i="1"/>
  <c r="BV45" i="1"/>
  <c r="BQ45" i="1"/>
  <c r="BR45" i="1"/>
  <c r="BS45" i="1"/>
  <c r="BU44" i="1"/>
  <c r="BV44" i="1"/>
  <c r="BR44" i="1"/>
  <c r="BS44" i="1"/>
  <c r="BT44" i="1"/>
  <c r="BQ44" i="1"/>
  <c r="BS43" i="1"/>
  <c r="BT43" i="1"/>
  <c r="BU43" i="1"/>
  <c r="BV43" i="1"/>
  <c r="BQ43" i="1"/>
  <c r="BR43" i="1"/>
  <c r="BQ42" i="1"/>
  <c r="BR42" i="1"/>
  <c r="BV42" i="1"/>
  <c r="BS42" i="1"/>
  <c r="BT42" i="1"/>
  <c r="BU42" i="1"/>
  <c r="BT41" i="1"/>
  <c r="BS41" i="1"/>
  <c r="BU41" i="1"/>
  <c r="BQ41" i="1"/>
  <c r="BV41" i="1"/>
  <c r="BR41" i="1"/>
  <c r="BU40" i="1"/>
  <c r="BV40" i="1"/>
  <c r="BR40" i="1"/>
  <c r="BQ40" i="1"/>
  <c r="BS40" i="1"/>
  <c r="BT40" i="1"/>
  <c r="BS39" i="1"/>
  <c r="BT39" i="1"/>
  <c r="BR39" i="1"/>
  <c r="BU39" i="1"/>
  <c r="BQ39" i="1"/>
  <c r="BV39" i="1"/>
  <c r="BQ38" i="1"/>
  <c r="BR38" i="1"/>
  <c r="BV38" i="1"/>
  <c r="BS38" i="1"/>
  <c r="BU38" i="1"/>
  <c r="BT38" i="1"/>
  <c r="BT37" i="1"/>
  <c r="BV37" i="1"/>
  <c r="BR37" i="1"/>
  <c r="BS37" i="1"/>
  <c r="BQ37" i="1"/>
  <c r="BU37" i="1"/>
  <c r="BU36" i="1"/>
  <c r="BV36" i="1"/>
  <c r="BR36" i="1"/>
  <c r="BQ36" i="1"/>
  <c r="BS36" i="1"/>
  <c r="BT36" i="1"/>
  <c r="BS35" i="1"/>
  <c r="BT35" i="1"/>
  <c r="BV35" i="1"/>
  <c r="BQ35" i="1"/>
  <c r="BR35" i="1"/>
  <c r="BU35" i="1"/>
  <c r="BQ34" i="1"/>
  <c r="BR34" i="1"/>
  <c r="BV34" i="1"/>
  <c r="BT34" i="1"/>
  <c r="BU34" i="1"/>
  <c r="BS34" i="1"/>
  <c r="BT33" i="1"/>
  <c r="BU33" i="1"/>
  <c r="BV33" i="1"/>
  <c r="BQ33" i="1"/>
  <c r="BR33" i="1"/>
  <c r="BS33" i="1"/>
  <c r="BU32" i="1"/>
  <c r="BV32" i="1"/>
  <c r="BR32" i="1"/>
  <c r="BQ32" i="1"/>
  <c r="BS32" i="1"/>
  <c r="BT32" i="1"/>
  <c r="AK31" i="1"/>
  <c r="BS31" i="1"/>
  <c r="BT31" i="1"/>
  <c r="BU31" i="1"/>
  <c r="BV31" i="1"/>
  <c r="BQ31" i="1"/>
  <c r="BR31" i="1"/>
  <c r="BQ30" i="1"/>
  <c r="BR30" i="1"/>
  <c r="BV30" i="1"/>
  <c r="BU30" i="1"/>
  <c r="BS30" i="1"/>
  <c r="BT30" i="1"/>
  <c r="AK29" i="1"/>
  <c r="BT29" i="1"/>
  <c r="BS29" i="1"/>
  <c r="BU29" i="1"/>
  <c r="BQ29" i="1"/>
  <c r="BR29" i="1"/>
  <c r="BV29" i="1"/>
  <c r="BU28" i="1"/>
  <c r="BV28" i="1"/>
  <c r="BR28" i="1"/>
  <c r="BT28" i="1"/>
  <c r="BQ28" i="1"/>
  <c r="BS28" i="1"/>
  <c r="BS27" i="1"/>
  <c r="BT27" i="1"/>
  <c r="BR27" i="1"/>
  <c r="BU27" i="1"/>
  <c r="BV27" i="1"/>
  <c r="BQ27" i="1"/>
  <c r="BQ26" i="1"/>
  <c r="BR26" i="1"/>
  <c r="BV26" i="1"/>
  <c r="BT26" i="1"/>
  <c r="BU26" i="1"/>
  <c r="BS26" i="1"/>
  <c r="BT25" i="1"/>
  <c r="BR25" i="1"/>
  <c r="BS25" i="1"/>
  <c r="BV25" i="1"/>
  <c r="BQ25" i="1"/>
  <c r="BU25" i="1"/>
  <c r="BU24" i="1"/>
  <c r="BV24" i="1"/>
  <c r="BR24" i="1"/>
  <c r="BS24" i="1"/>
  <c r="BT24" i="1"/>
  <c r="BQ24" i="1"/>
  <c r="BS23" i="1"/>
  <c r="BT23" i="1"/>
  <c r="BQ23" i="1"/>
  <c r="BR23" i="1"/>
  <c r="BU23" i="1"/>
  <c r="BV23" i="1"/>
  <c r="BQ22" i="1"/>
  <c r="BR22" i="1"/>
  <c r="BV22" i="1"/>
  <c r="BS22" i="1"/>
  <c r="BT22" i="1"/>
  <c r="BU22" i="1"/>
  <c r="BT21" i="1"/>
  <c r="BQ21" i="1"/>
  <c r="BR21" i="1"/>
  <c r="BU21" i="1"/>
  <c r="BV21" i="1"/>
  <c r="BS21" i="1"/>
  <c r="BU20" i="1"/>
  <c r="BV20" i="1"/>
  <c r="BR20" i="1"/>
  <c r="BQ20" i="1"/>
  <c r="BS20" i="1"/>
  <c r="BT20" i="1"/>
  <c r="BS19" i="1"/>
  <c r="BT19" i="1"/>
  <c r="BQ19" i="1"/>
  <c r="BR19" i="1"/>
  <c r="BU19" i="1"/>
  <c r="BV19" i="1"/>
  <c r="AM18" i="1"/>
  <c r="BQ18" i="1"/>
  <c r="BR18" i="1"/>
  <c r="BV18" i="1"/>
  <c r="BU18" i="1"/>
  <c r="BS18" i="1"/>
  <c r="BT18" i="1"/>
  <c r="BT17" i="1"/>
  <c r="BQ17" i="1"/>
  <c r="BV17" i="1"/>
  <c r="BS17" i="1"/>
  <c r="BU17" i="1"/>
  <c r="BR17" i="1"/>
  <c r="BU16" i="1"/>
  <c r="BV16" i="1"/>
  <c r="BR16" i="1"/>
  <c r="BT16" i="1"/>
  <c r="BQ16" i="1"/>
  <c r="BS16" i="1"/>
  <c r="BS15" i="1"/>
  <c r="BT15" i="1"/>
  <c r="BV15" i="1"/>
  <c r="BQ15" i="1"/>
  <c r="BR15" i="1"/>
  <c r="BU15" i="1"/>
  <c r="BU420" i="1"/>
  <c r="BQ418" i="1"/>
  <c r="BS415" i="1"/>
  <c r="BU412" i="1"/>
  <c r="BQ410" i="1"/>
  <c r="BU396" i="1"/>
  <c r="BQ394" i="1"/>
  <c r="BS391" i="1"/>
  <c r="BU380" i="1"/>
  <c r="BQ378" i="1"/>
  <c r="BS375" i="1"/>
  <c r="BQ370" i="1"/>
  <c r="BU364" i="1"/>
  <c r="BS359" i="1"/>
  <c r="BU356" i="1"/>
  <c r="BQ354" i="1"/>
  <c r="BS351" i="1"/>
  <c r="BU340" i="1"/>
  <c r="BQ338" i="1"/>
  <c r="BS335" i="1"/>
  <c r="BV316" i="1"/>
  <c r="BT311" i="1"/>
  <c r="BV300" i="1"/>
  <c r="BT295" i="1"/>
  <c r="BR274" i="1"/>
  <c r="BR267" i="1"/>
  <c r="BT256" i="1"/>
  <c r="BV245" i="1"/>
  <c r="BR235" i="1"/>
  <c r="BT224" i="1"/>
  <c r="BR213" i="1"/>
  <c r="BS196" i="1"/>
  <c r="BQ175" i="1"/>
  <c r="BV426" i="1"/>
  <c r="BS426" i="1"/>
  <c r="BT426" i="1"/>
  <c r="AN423" i="1"/>
  <c r="BQ423" i="1"/>
  <c r="BU423" i="1"/>
  <c r="BV423" i="1"/>
  <c r="AO421" i="1"/>
  <c r="BT421" i="1"/>
  <c r="BU421" i="1"/>
  <c r="BQ421" i="1"/>
  <c r="BR421" i="1"/>
  <c r="BQ419" i="1"/>
  <c r="BU419" i="1"/>
  <c r="BV419" i="1"/>
  <c r="AL416" i="1"/>
  <c r="BR416" i="1"/>
  <c r="BS416" i="1"/>
  <c r="AO414" i="1"/>
  <c r="BV414" i="1"/>
  <c r="BS414" i="1"/>
  <c r="BT414" i="1"/>
  <c r="BQ411" i="1"/>
  <c r="BU411" i="1"/>
  <c r="BV411" i="1"/>
  <c r="AL409" i="1"/>
  <c r="BT409" i="1"/>
  <c r="BU409" i="1"/>
  <c r="BQ409" i="1"/>
  <c r="BR409" i="1"/>
  <c r="AO407" i="1"/>
  <c r="BQ407" i="1"/>
  <c r="BU407" i="1"/>
  <c r="BV407" i="1"/>
  <c r="BR404" i="1"/>
  <c r="BS404" i="1"/>
  <c r="AL402" i="1"/>
  <c r="BV402" i="1"/>
  <c r="BS402" i="1"/>
  <c r="BT402" i="1"/>
  <c r="BQ399" i="1"/>
  <c r="BU399" i="1"/>
  <c r="BV399" i="1"/>
  <c r="BT397" i="1"/>
  <c r="BU397" i="1"/>
  <c r="BQ397" i="1"/>
  <c r="BR397" i="1"/>
  <c r="AK395" i="1"/>
  <c r="BQ395" i="1"/>
  <c r="BU395" i="1"/>
  <c r="BV395" i="1"/>
  <c r="BR392" i="1"/>
  <c r="BS392" i="1"/>
  <c r="BV390" i="1"/>
  <c r="BS390" i="1"/>
  <c r="BT390" i="1"/>
  <c r="AK388" i="1"/>
  <c r="BR388" i="1"/>
  <c r="BS388" i="1"/>
  <c r="AM386" i="1"/>
  <c r="BV386" i="1"/>
  <c r="BS386" i="1"/>
  <c r="BT386" i="1"/>
  <c r="BQ383" i="1"/>
  <c r="BU383" i="1"/>
  <c r="BV383" i="1"/>
  <c r="AK381" i="1"/>
  <c r="BT381" i="1"/>
  <c r="BU381" i="1"/>
  <c r="BQ381" i="1"/>
  <c r="BR381" i="1"/>
  <c r="AK379" i="1"/>
  <c r="BQ379" i="1"/>
  <c r="BU379" i="1"/>
  <c r="BV379" i="1"/>
  <c r="BR376" i="1"/>
  <c r="BS376" i="1"/>
  <c r="BV374" i="1"/>
  <c r="BS374" i="1"/>
  <c r="BT374" i="1"/>
  <c r="BR372" i="1"/>
  <c r="BS372" i="1"/>
  <c r="BT369" i="1"/>
  <c r="BU369" i="1"/>
  <c r="BQ369" i="1"/>
  <c r="BR369" i="1"/>
  <c r="BQ367" i="1"/>
  <c r="BU367" i="1"/>
  <c r="BV367" i="1"/>
  <c r="BT365" i="1"/>
  <c r="BU365" i="1"/>
  <c r="BQ365" i="1"/>
  <c r="BR365" i="1"/>
  <c r="BV362" i="1"/>
  <c r="BS362" i="1"/>
  <c r="BT362" i="1"/>
  <c r="AL360" i="1"/>
  <c r="BR360" i="1"/>
  <c r="BS360" i="1"/>
  <c r="BV358" i="1"/>
  <c r="BS358" i="1"/>
  <c r="BT358" i="1"/>
  <c r="BQ355" i="1"/>
  <c r="BU355" i="1"/>
  <c r="BV355" i="1"/>
  <c r="BT353" i="1"/>
  <c r="BU353" i="1"/>
  <c r="BQ353" i="1"/>
  <c r="BR353" i="1"/>
  <c r="BV350" i="1"/>
  <c r="BS350" i="1"/>
  <c r="BT350" i="1"/>
  <c r="BR348" i="1"/>
  <c r="BS348" i="1"/>
  <c r="BV346" i="1"/>
  <c r="BS346" i="1"/>
  <c r="BT346" i="1"/>
  <c r="BQ343" i="1"/>
  <c r="BU343" i="1"/>
  <c r="BV343" i="1"/>
  <c r="AN341" i="1"/>
  <c r="BT341" i="1"/>
  <c r="BU341" i="1"/>
  <c r="BQ341" i="1"/>
  <c r="BR341" i="1"/>
  <c r="BQ339" i="1"/>
  <c r="BU339" i="1"/>
  <c r="BV339" i="1"/>
  <c r="BT337" i="1"/>
  <c r="BU337" i="1"/>
  <c r="BQ337" i="1"/>
  <c r="BR337" i="1"/>
  <c r="BV334" i="1"/>
  <c r="BS334" i="1"/>
  <c r="BT334" i="1"/>
  <c r="BR332" i="1"/>
  <c r="BS332" i="1"/>
  <c r="BV330" i="1"/>
  <c r="BS330" i="1"/>
  <c r="BT330" i="1"/>
  <c r="BQ327" i="1"/>
  <c r="BU327" i="1"/>
  <c r="BV327" i="1"/>
  <c r="BT325" i="1"/>
  <c r="BU325" i="1"/>
  <c r="BV325" i="1"/>
  <c r="BQ325" i="1"/>
  <c r="BR325" i="1"/>
  <c r="BS325" i="1"/>
  <c r="BV322" i="1"/>
  <c r="BS322" i="1"/>
  <c r="BT322" i="1"/>
  <c r="BU322" i="1"/>
  <c r="BR320" i="1"/>
  <c r="BS320" i="1"/>
  <c r="BT320" i="1"/>
  <c r="BQ320" i="1"/>
  <c r="BV318" i="1"/>
  <c r="BS318" i="1"/>
  <c r="BT318" i="1"/>
  <c r="BU318" i="1"/>
  <c r="BQ315" i="1"/>
  <c r="BR315" i="1"/>
  <c r="BU315" i="1"/>
  <c r="BV315" i="1"/>
  <c r="BT313" i="1"/>
  <c r="BU313" i="1"/>
  <c r="BV313" i="1"/>
  <c r="BQ313" i="1"/>
  <c r="BR313" i="1"/>
  <c r="BS313" i="1"/>
  <c r="BV310" i="1"/>
  <c r="BS310" i="1"/>
  <c r="BT310" i="1"/>
  <c r="BU310" i="1"/>
  <c r="BR308" i="1"/>
  <c r="BS308" i="1"/>
  <c r="BT308" i="1"/>
  <c r="BQ308" i="1"/>
  <c r="BV306" i="1"/>
  <c r="BS306" i="1"/>
  <c r="BT306" i="1"/>
  <c r="BU306" i="1"/>
  <c r="BQ303" i="1"/>
  <c r="BR303" i="1"/>
  <c r="BU303" i="1"/>
  <c r="BV303" i="1"/>
  <c r="BT301" i="1"/>
  <c r="BU301" i="1"/>
  <c r="BV301" i="1"/>
  <c r="BQ301" i="1"/>
  <c r="BR301" i="1"/>
  <c r="BS301" i="1"/>
  <c r="BQ299" i="1"/>
  <c r="BR299" i="1"/>
  <c r="BU299" i="1"/>
  <c r="BV299" i="1"/>
  <c r="BR296" i="1"/>
  <c r="BS296" i="1"/>
  <c r="BT296" i="1"/>
  <c r="BQ296" i="1"/>
  <c r="AK294" i="1"/>
  <c r="BV294" i="1"/>
  <c r="BS294" i="1"/>
  <c r="BT294" i="1"/>
  <c r="BU294" i="1"/>
  <c r="BT293" i="1"/>
  <c r="BU293" i="1"/>
  <c r="BV293" i="1"/>
  <c r="BQ293" i="1"/>
  <c r="BR293" i="1"/>
  <c r="BS293" i="1"/>
  <c r="BR292" i="1"/>
  <c r="BS292" i="1"/>
  <c r="BT292" i="1"/>
  <c r="BQ292" i="1"/>
  <c r="AK290" i="1"/>
  <c r="BV290" i="1"/>
  <c r="BS290" i="1"/>
  <c r="BT290" i="1"/>
  <c r="BU290" i="1"/>
  <c r="BR288" i="1"/>
  <c r="BS288" i="1"/>
  <c r="BT288" i="1"/>
  <c r="BQ288" i="1"/>
  <c r="BV286" i="1"/>
  <c r="BS286" i="1"/>
  <c r="BT286" i="1"/>
  <c r="BU286" i="1"/>
  <c r="BR284" i="1"/>
  <c r="BS284" i="1"/>
  <c r="BT284" i="1"/>
  <c r="BQ284" i="1"/>
  <c r="BV282" i="1"/>
  <c r="BS282" i="1"/>
  <c r="BT282" i="1"/>
  <c r="BU282" i="1"/>
  <c r="BQ279" i="1"/>
  <c r="BR279" i="1"/>
  <c r="BU279" i="1"/>
  <c r="BV279" i="1"/>
  <c r="AN277" i="1"/>
  <c r="BT277" i="1"/>
  <c r="BU277" i="1"/>
  <c r="BV277" i="1"/>
  <c r="BQ277" i="1"/>
  <c r="BR277" i="1"/>
  <c r="BS277" i="1"/>
  <c r="BQ275" i="1"/>
  <c r="BR275" i="1"/>
  <c r="BU275" i="1"/>
  <c r="BV275" i="1"/>
  <c r="BT273" i="1"/>
  <c r="BU273" i="1"/>
  <c r="BV273" i="1"/>
  <c r="BQ273" i="1"/>
  <c r="BR273" i="1"/>
  <c r="BS273" i="1"/>
  <c r="BQ271" i="1"/>
  <c r="BR271" i="1"/>
  <c r="BU271" i="1"/>
  <c r="BV271" i="1"/>
  <c r="BR268" i="1"/>
  <c r="BS268" i="1"/>
  <c r="BT268" i="1"/>
  <c r="BU268" i="1"/>
  <c r="BV268" i="1"/>
  <c r="BQ268" i="1"/>
  <c r="BV266" i="1"/>
  <c r="BS266" i="1"/>
  <c r="BT266" i="1"/>
  <c r="BQ266" i="1"/>
  <c r="BR266" i="1"/>
  <c r="BR264" i="1"/>
  <c r="BS264" i="1"/>
  <c r="BU264" i="1"/>
  <c r="BV264" i="1"/>
  <c r="BT261" i="1"/>
  <c r="BU261" i="1"/>
  <c r="BQ261" i="1"/>
  <c r="BR261" i="1"/>
  <c r="AK259" i="1"/>
  <c r="BQ259" i="1"/>
  <c r="BU259" i="1"/>
  <c r="BV259" i="1"/>
  <c r="BS259" i="1"/>
  <c r="BT259" i="1"/>
  <c r="BT257" i="1"/>
  <c r="BU257" i="1"/>
  <c r="BQ257" i="1"/>
  <c r="BR257" i="1"/>
  <c r="BV257" i="1"/>
  <c r="BS257" i="1"/>
  <c r="BQ255" i="1"/>
  <c r="BU255" i="1"/>
  <c r="BV255" i="1"/>
  <c r="BR255" i="1"/>
  <c r="BS255" i="1"/>
  <c r="BT255" i="1"/>
  <c r="BQ251" i="1"/>
  <c r="BU251" i="1"/>
  <c r="BV251" i="1"/>
  <c r="BS251" i="1"/>
  <c r="BT251" i="1"/>
  <c r="AN232" i="1"/>
  <c r="BR232" i="1"/>
  <c r="BS232" i="1"/>
  <c r="BU232" i="1"/>
  <c r="BV232" i="1"/>
  <c r="BV425" i="1"/>
  <c r="BR423" i="1"/>
  <c r="BT420" i="1"/>
  <c r="BV417" i="1"/>
  <c r="BR415" i="1"/>
  <c r="BT412" i="1"/>
  <c r="BV409" i="1"/>
  <c r="BR407" i="1"/>
  <c r="BT404" i="1"/>
  <c r="BV401" i="1"/>
  <c r="BR399" i="1"/>
  <c r="BT396" i="1"/>
  <c r="BV393" i="1"/>
  <c r="BR391" i="1"/>
  <c r="BT388" i="1"/>
  <c r="BV385" i="1"/>
  <c r="BR383" i="1"/>
  <c r="BT380" i="1"/>
  <c r="BV377" i="1"/>
  <c r="BR375" i="1"/>
  <c r="BT372" i="1"/>
  <c r="BV369" i="1"/>
  <c r="BR367" i="1"/>
  <c r="BT364" i="1"/>
  <c r="BV361" i="1"/>
  <c r="BR359" i="1"/>
  <c r="BT356" i="1"/>
  <c r="BV353" i="1"/>
  <c r="BR351" i="1"/>
  <c r="BT348" i="1"/>
  <c r="BV345" i="1"/>
  <c r="BR343" i="1"/>
  <c r="BT340" i="1"/>
  <c r="BV337" i="1"/>
  <c r="BR335" i="1"/>
  <c r="BT332" i="1"/>
  <c r="BV329" i="1"/>
  <c r="BR327" i="1"/>
  <c r="BQ322" i="1"/>
  <c r="BU316" i="1"/>
  <c r="BS311" i="1"/>
  <c r="BQ306" i="1"/>
  <c r="BU300" i="1"/>
  <c r="BS295" i="1"/>
  <c r="BQ290" i="1"/>
  <c r="BU284" i="1"/>
  <c r="BS279" i="1"/>
  <c r="BQ274" i="1"/>
  <c r="BU266" i="1"/>
  <c r="BQ256" i="1"/>
  <c r="BS245" i="1"/>
  <c r="BU234" i="1"/>
  <c r="BQ224" i="1"/>
  <c r="BS212" i="1"/>
  <c r="BT195" i="1"/>
  <c r="BR174" i="1"/>
  <c r="BS425" i="1"/>
  <c r="BU422" i="1"/>
  <c r="BQ420" i="1"/>
  <c r="BS417" i="1"/>
  <c r="BU414" i="1"/>
  <c r="BQ412" i="1"/>
  <c r="BS409" i="1"/>
  <c r="BU406" i="1"/>
  <c r="BQ404" i="1"/>
  <c r="BS401" i="1"/>
  <c r="BU398" i="1"/>
  <c r="BQ396" i="1"/>
  <c r="BS393" i="1"/>
  <c r="BU390" i="1"/>
  <c r="BQ388" i="1"/>
  <c r="BS385" i="1"/>
  <c r="BU382" i="1"/>
  <c r="BQ380" i="1"/>
  <c r="BS377" i="1"/>
  <c r="BU374" i="1"/>
  <c r="BQ372" i="1"/>
  <c r="BS369" i="1"/>
  <c r="BU366" i="1"/>
  <c r="BQ364" i="1"/>
  <c r="BS361" i="1"/>
  <c r="BU358" i="1"/>
  <c r="BQ356" i="1"/>
  <c r="BS353" i="1"/>
  <c r="BU350" i="1"/>
  <c r="BQ348" i="1"/>
  <c r="BS345" i="1"/>
  <c r="BU342" i="1"/>
  <c r="BQ340" i="1"/>
  <c r="BS337" i="1"/>
  <c r="BU334" i="1"/>
  <c r="BQ332" i="1"/>
  <c r="BS329" i="1"/>
  <c r="BR326" i="1"/>
  <c r="BV320" i="1"/>
  <c r="BT315" i="1"/>
  <c r="BR310" i="1"/>
  <c r="BV304" i="1"/>
  <c r="BT299" i="1"/>
  <c r="BR294" i="1"/>
  <c r="BV288" i="1"/>
  <c r="BT283" i="1"/>
  <c r="BR278" i="1"/>
  <c r="BV272" i="1"/>
  <c r="BT264" i="1"/>
  <c r="BV253" i="1"/>
  <c r="BR243" i="1"/>
  <c r="BT232" i="1"/>
  <c r="BV221" i="1"/>
  <c r="BT209" i="1"/>
  <c r="BQ191" i="1"/>
  <c r="BU169" i="1"/>
  <c r="BT427" i="1"/>
  <c r="BV424" i="1"/>
  <c r="BR422" i="1"/>
  <c r="BT419" i="1"/>
  <c r="BV416" i="1"/>
  <c r="BR414" i="1"/>
  <c r="BT411" i="1"/>
  <c r="BV408" i="1"/>
  <c r="BR406" i="1"/>
  <c r="BT403" i="1"/>
  <c r="BV400" i="1"/>
  <c r="BR398" i="1"/>
  <c r="BT395" i="1"/>
  <c r="BV392" i="1"/>
  <c r="BR390" i="1"/>
  <c r="BT387" i="1"/>
  <c r="BV384" i="1"/>
  <c r="BR382" i="1"/>
  <c r="BT379" i="1"/>
  <c r="BV376" i="1"/>
  <c r="BR374" i="1"/>
  <c r="BT371" i="1"/>
  <c r="BV368" i="1"/>
  <c r="BR366" i="1"/>
  <c r="BT363" i="1"/>
  <c r="BV360" i="1"/>
  <c r="BR358" i="1"/>
  <c r="BT355" i="1"/>
  <c r="BV352" i="1"/>
  <c r="BR350" i="1"/>
  <c r="BT347" i="1"/>
  <c r="BV344" i="1"/>
  <c r="BR342" i="1"/>
  <c r="BT339" i="1"/>
  <c r="BV336" i="1"/>
  <c r="BR334" i="1"/>
  <c r="BT331" i="1"/>
  <c r="BV328" i="1"/>
  <c r="BQ326" i="1"/>
  <c r="BU320" i="1"/>
  <c r="BS315" i="1"/>
  <c r="BQ310" i="1"/>
  <c r="BU304" i="1"/>
  <c r="BS299" i="1"/>
  <c r="BQ294" i="1"/>
  <c r="BU288" i="1"/>
  <c r="BS283" i="1"/>
  <c r="BQ278" i="1"/>
  <c r="BU272" i="1"/>
  <c r="BQ264" i="1"/>
  <c r="BS253" i="1"/>
  <c r="BU242" i="1"/>
  <c r="BQ232" i="1"/>
  <c r="BS221" i="1"/>
  <c r="BV208" i="1"/>
  <c r="BR190" i="1"/>
  <c r="BV168" i="1"/>
  <c r="BS427" i="1"/>
  <c r="BU424" i="1"/>
  <c r="BQ422" i="1"/>
  <c r="BS419" i="1"/>
  <c r="BU416" i="1"/>
  <c r="BQ414" i="1"/>
  <c r="BS411" i="1"/>
  <c r="BU408" i="1"/>
  <c r="BQ406" i="1"/>
  <c r="BS403" i="1"/>
  <c r="BU400" i="1"/>
  <c r="BQ398" i="1"/>
  <c r="BS395" i="1"/>
  <c r="BU392" i="1"/>
  <c r="BQ390" i="1"/>
  <c r="BS387" i="1"/>
  <c r="BU384" i="1"/>
  <c r="BQ382" i="1"/>
  <c r="BS379" i="1"/>
  <c r="BU376" i="1"/>
  <c r="BQ374" i="1"/>
  <c r="BS371" i="1"/>
  <c r="BU368" i="1"/>
  <c r="BQ366" i="1"/>
  <c r="BS363" i="1"/>
  <c r="BU360" i="1"/>
  <c r="BQ358" i="1"/>
  <c r="BS355" i="1"/>
  <c r="BU352" i="1"/>
  <c r="BQ350" i="1"/>
  <c r="BS347" i="1"/>
  <c r="BU344" i="1"/>
  <c r="BQ342" i="1"/>
  <c r="BS339" i="1"/>
  <c r="BU336" i="1"/>
  <c r="BQ334" i="1"/>
  <c r="BS331" i="1"/>
  <c r="BU328" i="1"/>
  <c r="BV324" i="1"/>
  <c r="BT319" i="1"/>
  <c r="BR314" i="1"/>
  <c r="BV308" i="1"/>
  <c r="BT303" i="1"/>
  <c r="BR298" i="1"/>
  <c r="BV292" i="1"/>
  <c r="BT287" i="1"/>
  <c r="BR282" i="1"/>
  <c r="BV276" i="1"/>
  <c r="BT271" i="1"/>
  <c r="BV261" i="1"/>
  <c r="BR251" i="1"/>
  <c r="BT240" i="1"/>
  <c r="BV229" i="1"/>
  <c r="BR219" i="1"/>
  <c r="BQ206" i="1"/>
  <c r="BU185" i="1"/>
  <c r="BS164" i="1"/>
  <c r="BR427" i="1"/>
  <c r="BT424" i="1"/>
  <c r="BV421" i="1"/>
  <c r="BR419" i="1"/>
  <c r="BT416" i="1"/>
  <c r="BV413" i="1"/>
  <c r="BR411" i="1"/>
  <c r="BT408" i="1"/>
  <c r="BV405" i="1"/>
  <c r="BR403" i="1"/>
  <c r="BT400" i="1"/>
  <c r="BV397" i="1"/>
  <c r="BR395" i="1"/>
  <c r="BT392" i="1"/>
  <c r="BV389" i="1"/>
  <c r="BR387" i="1"/>
  <c r="BT384" i="1"/>
  <c r="BV381" i="1"/>
  <c r="BR379" i="1"/>
  <c r="BT376" i="1"/>
  <c r="BV373" i="1"/>
  <c r="BR371" i="1"/>
  <c r="BT368" i="1"/>
  <c r="BV365" i="1"/>
  <c r="BR363" i="1"/>
  <c r="BT360" i="1"/>
  <c r="BV357" i="1"/>
  <c r="BR355" i="1"/>
  <c r="BT352" i="1"/>
  <c r="BV349" i="1"/>
  <c r="BR347" i="1"/>
  <c r="BT344" i="1"/>
  <c r="BV341" i="1"/>
  <c r="BR339" i="1"/>
  <c r="BT336" i="1"/>
  <c r="BV333" i="1"/>
  <c r="BR331" i="1"/>
  <c r="BT328" i="1"/>
  <c r="BU324" i="1"/>
  <c r="BS319" i="1"/>
  <c r="BQ314" i="1"/>
  <c r="BU308" i="1"/>
  <c r="BS303" i="1"/>
  <c r="BQ298" i="1"/>
  <c r="BU292" i="1"/>
  <c r="BS287" i="1"/>
  <c r="BQ282" i="1"/>
  <c r="BU276" i="1"/>
  <c r="BS271" i="1"/>
  <c r="BS261" i="1"/>
  <c r="BU250" i="1"/>
  <c r="BQ240" i="1"/>
  <c r="BS229" i="1"/>
  <c r="BU218" i="1"/>
  <c r="BS205" i="1"/>
  <c r="BV184" i="1"/>
  <c r="BS163" i="1"/>
  <c r="BQ14" i="1"/>
  <c r="BR14" i="1"/>
  <c r="BV14" i="1"/>
  <c r="BT14" i="1"/>
  <c r="BU14" i="1"/>
  <c r="BT13" i="1"/>
  <c r="BU13" i="1"/>
  <c r="BV13" i="1"/>
  <c r="BR13" i="1"/>
  <c r="BS13" i="1"/>
  <c r="BU12" i="1"/>
  <c r="BV12" i="1"/>
  <c r="BR12" i="1"/>
  <c r="BS12" i="1"/>
  <c r="BT12" i="1"/>
  <c r="BQ12" i="1"/>
  <c r="BS11" i="1"/>
  <c r="BT11" i="1"/>
  <c r="BU11" i="1"/>
  <c r="BV11" i="1"/>
  <c r="BQ11" i="1"/>
  <c r="BR11" i="1"/>
  <c r="BQ10" i="1"/>
  <c r="BR10" i="1"/>
  <c r="BV10" i="1"/>
  <c r="BS10" i="1"/>
  <c r="BT10" i="1"/>
  <c r="BU10" i="1"/>
  <c r="BS14" i="1"/>
  <c r="BQ13" i="1"/>
  <c r="BV9" i="1"/>
  <c r="BU9" i="1"/>
  <c r="BT9" i="1"/>
  <c r="BS9" i="1"/>
  <c r="BR9" i="1"/>
  <c r="BQ9" i="1"/>
  <c r="BK375" i="1"/>
  <c r="BO372" i="1"/>
  <c r="BI340" i="1"/>
  <c r="BP329" i="1"/>
  <c r="BH381" i="1"/>
  <c r="BM211" i="1"/>
  <c r="BJ418" i="1"/>
  <c r="BG353" i="1"/>
  <c r="BI305" i="1"/>
  <c r="BP292" i="1"/>
  <c r="BG395" i="1"/>
  <c r="BI374" i="1"/>
  <c r="BP361" i="1"/>
  <c r="BM346" i="1"/>
  <c r="BL323" i="1"/>
  <c r="BK345" i="1"/>
  <c r="BL341" i="1"/>
  <c r="BO319" i="1"/>
  <c r="BP296" i="1"/>
  <c r="BP294" i="1"/>
  <c r="BJ422" i="1"/>
  <c r="BL387" i="1"/>
  <c r="BO351" i="1"/>
  <c r="BJ336" i="1"/>
  <c r="BN328" i="1"/>
  <c r="BI258" i="1"/>
  <c r="BM244" i="1"/>
  <c r="BO333" i="1"/>
  <c r="BK311" i="1"/>
  <c r="BH286" i="1"/>
  <c r="BH335" i="1"/>
  <c r="BP230" i="1"/>
  <c r="BO166" i="1"/>
  <c r="BJ414" i="1"/>
  <c r="BM400" i="1"/>
  <c r="BI426" i="1"/>
  <c r="BP410" i="1"/>
  <c r="BG396" i="1"/>
  <c r="BP422" i="1"/>
  <c r="BN392" i="1"/>
  <c r="BJ421" i="1"/>
  <c r="BL407" i="1"/>
  <c r="BK419" i="1"/>
  <c r="BO405" i="1"/>
  <c r="BM417" i="1"/>
  <c r="BI404" i="1"/>
  <c r="BJ402" i="1"/>
  <c r="BI372" i="1"/>
  <c r="BF424" i="1"/>
  <c r="BK424" i="1"/>
  <c r="BH424" i="1"/>
  <c r="BP424" i="1"/>
  <c r="BI424" i="1"/>
  <c r="BJ424" i="1"/>
  <c r="BO424" i="1"/>
  <c r="BF420" i="1"/>
  <c r="BK420" i="1"/>
  <c r="BP420" i="1"/>
  <c r="BG420" i="1"/>
  <c r="BM420" i="1"/>
  <c r="BF416" i="1"/>
  <c r="BK416" i="1"/>
  <c r="BH416" i="1"/>
  <c r="BP416" i="1"/>
  <c r="BN416" i="1"/>
  <c r="BO416" i="1"/>
  <c r="BJ416" i="1"/>
  <c r="BF412" i="1"/>
  <c r="BK412" i="1"/>
  <c r="BH412" i="1"/>
  <c r="BP412" i="1"/>
  <c r="BL412" i="1"/>
  <c r="BM412" i="1"/>
  <c r="BG412" i="1"/>
  <c r="BI409" i="1"/>
  <c r="BN409" i="1"/>
  <c r="BJ409" i="1"/>
  <c r="BK409" i="1"/>
  <c r="BP409" i="1"/>
  <c r="BF406" i="1"/>
  <c r="BG406" i="1"/>
  <c r="BO406" i="1"/>
  <c r="BL406" i="1"/>
  <c r="BH406" i="1"/>
  <c r="BI406" i="1"/>
  <c r="BN406" i="1"/>
  <c r="BF401" i="1"/>
  <c r="BI401" i="1"/>
  <c r="BN401" i="1"/>
  <c r="BO401" i="1"/>
  <c r="BP401" i="1"/>
  <c r="BK401" i="1"/>
  <c r="BF398" i="1"/>
  <c r="BG398" i="1"/>
  <c r="BO398" i="1"/>
  <c r="BH398" i="1"/>
  <c r="BP398" i="1"/>
  <c r="BL398" i="1"/>
  <c r="BI398" i="1"/>
  <c r="BJ398" i="1"/>
  <c r="BG394" i="1"/>
  <c r="BO394" i="1"/>
  <c r="BH394" i="1"/>
  <c r="BP394" i="1"/>
  <c r="BL394" i="1"/>
  <c r="BJ394" i="1"/>
  <c r="BK394" i="1"/>
  <c r="BI394" i="1"/>
  <c r="BF391" i="1"/>
  <c r="BM391" i="1"/>
  <c r="BN391" i="1"/>
  <c r="BJ391" i="1"/>
  <c r="BO391" i="1"/>
  <c r="BP391" i="1"/>
  <c r="BG391" i="1"/>
  <c r="BH391" i="1"/>
  <c r="BI391" i="1"/>
  <c r="BL391" i="1"/>
  <c r="BM387" i="1"/>
  <c r="BN387" i="1"/>
  <c r="BJ387" i="1"/>
  <c r="BP387" i="1"/>
  <c r="BH387" i="1"/>
  <c r="BI387" i="1"/>
  <c r="BK387" i="1"/>
  <c r="BO387" i="1"/>
  <c r="BF383" i="1"/>
  <c r="BM383" i="1"/>
  <c r="BN383" i="1"/>
  <c r="BJ383" i="1"/>
  <c r="BG383" i="1"/>
  <c r="BI383" i="1"/>
  <c r="BK383" i="1"/>
  <c r="BL383" i="1"/>
  <c r="BP383" i="1"/>
  <c r="BF380" i="1"/>
  <c r="BK380" i="1"/>
  <c r="BL380" i="1"/>
  <c r="BH380" i="1"/>
  <c r="BP380" i="1"/>
  <c r="BI380" i="1"/>
  <c r="BJ380" i="1"/>
  <c r="BN380" i="1"/>
  <c r="BO380" i="1"/>
  <c r="BG380" i="1"/>
  <c r="BF377" i="1"/>
  <c r="BI377" i="1"/>
  <c r="BJ377" i="1"/>
  <c r="BN377" i="1"/>
  <c r="BM377" i="1"/>
  <c r="BO377" i="1"/>
  <c r="BG377" i="1"/>
  <c r="BH377" i="1"/>
  <c r="BL377" i="1"/>
  <c r="BF373" i="1"/>
  <c r="BI373" i="1"/>
  <c r="BJ373" i="1"/>
  <c r="BN373" i="1"/>
  <c r="BO373" i="1"/>
  <c r="BP373" i="1"/>
  <c r="BG373" i="1"/>
  <c r="BH373" i="1"/>
  <c r="BK373" i="1"/>
  <c r="BM373" i="1"/>
  <c r="BF370" i="1"/>
  <c r="BG370" i="1"/>
  <c r="BO370" i="1"/>
  <c r="BH370" i="1"/>
  <c r="BP370" i="1"/>
  <c r="BL370" i="1"/>
  <c r="BI370" i="1"/>
  <c r="BK370" i="1"/>
  <c r="BM370" i="1"/>
  <c r="BN370" i="1"/>
  <c r="BF367" i="1"/>
  <c r="BM367" i="1"/>
  <c r="BN367" i="1"/>
  <c r="BJ367" i="1"/>
  <c r="BK367" i="1"/>
  <c r="BL367" i="1"/>
  <c r="BO367" i="1"/>
  <c r="BP367" i="1"/>
  <c r="BG367" i="1"/>
  <c r="BI367" i="1"/>
  <c r="BF362" i="1"/>
  <c r="BG362" i="1"/>
  <c r="BO362" i="1"/>
  <c r="BH362" i="1"/>
  <c r="BP362" i="1"/>
  <c r="BL362" i="1"/>
  <c r="BJ362" i="1"/>
  <c r="BK362" i="1"/>
  <c r="BM362" i="1"/>
  <c r="BN362" i="1"/>
  <c r="BI362" i="1"/>
  <c r="BM359" i="1"/>
  <c r="BN359" i="1"/>
  <c r="BJ359" i="1"/>
  <c r="BO359" i="1"/>
  <c r="BP359" i="1"/>
  <c r="BG359" i="1"/>
  <c r="BH359" i="1"/>
  <c r="BI359" i="1"/>
  <c r="BL359" i="1"/>
  <c r="BK356" i="1"/>
  <c r="BL356" i="1"/>
  <c r="BH356" i="1"/>
  <c r="BP356" i="1"/>
  <c r="BG356" i="1"/>
  <c r="BI356" i="1"/>
  <c r="BJ356" i="1"/>
  <c r="BM356" i="1"/>
  <c r="BN356" i="1"/>
  <c r="BF352" i="1"/>
  <c r="BK352" i="1"/>
  <c r="BL352" i="1"/>
  <c r="BH352" i="1"/>
  <c r="BP352" i="1"/>
  <c r="BG352" i="1"/>
  <c r="BI352" i="1"/>
  <c r="BJ352" i="1"/>
  <c r="BM352" i="1"/>
  <c r="BN352" i="1"/>
  <c r="BO352" i="1"/>
  <c r="BF348" i="1"/>
  <c r="BK348" i="1"/>
  <c r="BL348" i="1"/>
  <c r="BH348" i="1"/>
  <c r="BP348" i="1"/>
  <c r="BI348" i="1"/>
  <c r="BJ348" i="1"/>
  <c r="BM348" i="1"/>
  <c r="BN348" i="1"/>
  <c r="BO348" i="1"/>
  <c r="BG348" i="1"/>
  <c r="BF344" i="1"/>
  <c r="BK344" i="1"/>
  <c r="BL344" i="1"/>
  <c r="BH344" i="1"/>
  <c r="BP344" i="1"/>
  <c r="BJ344" i="1"/>
  <c r="BM344" i="1"/>
  <c r="BN344" i="1"/>
  <c r="BO344" i="1"/>
  <c r="BI344" i="1"/>
  <c r="BF337" i="1"/>
  <c r="BI337" i="1"/>
  <c r="BJ337" i="1"/>
  <c r="BN337" i="1"/>
  <c r="BP337" i="1"/>
  <c r="BG337" i="1"/>
  <c r="BH337" i="1"/>
  <c r="BK337" i="1"/>
  <c r="BL337" i="1"/>
  <c r="BO337" i="1"/>
  <c r="BG334" i="1"/>
  <c r="BO334" i="1"/>
  <c r="BH334" i="1"/>
  <c r="BP334" i="1"/>
  <c r="BL334" i="1"/>
  <c r="BI334" i="1"/>
  <c r="BJ334" i="1"/>
  <c r="BK334" i="1"/>
  <c r="BM334" i="1"/>
  <c r="BN334" i="1"/>
  <c r="BF330" i="1"/>
  <c r="BG330" i="1"/>
  <c r="BO330" i="1"/>
  <c r="BH330" i="1"/>
  <c r="BP330" i="1"/>
  <c r="BL330" i="1"/>
  <c r="BJ330" i="1"/>
  <c r="BK330" i="1"/>
  <c r="BM330" i="1"/>
  <c r="BN330" i="1"/>
  <c r="BI330" i="1"/>
  <c r="BG326" i="1"/>
  <c r="BO326" i="1"/>
  <c r="BH326" i="1"/>
  <c r="BP326" i="1"/>
  <c r="BL326" i="1"/>
  <c r="BK326" i="1"/>
  <c r="BM326" i="1"/>
  <c r="BN326" i="1"/>
  <c r="BJ326" i="1"/>
  <c r="BF322" i="1"/>
  <c r="BG322" i="1"/>
  <c r="BO322" i="1"/>
  <c r="BH322" i="1"/>
  <c r="BP322" i="1"/>
  <c r="BL322" i="1"/>
  <c r="BM322" i="1"/>
  <c r="BN322" i="1"/>
  <c r="BI322" i="1"/>
  <c r="BK322" i="1"/>
  <c r="BK317" i="1"/>
  <c r="BL317" i="1"/>
  <c r="BN317" i="1"/>
  <c r="BO317" i="1"/>
  <c r="BI317" i="1"/>
  <c r="BG317" i="1"/>
  <c r="BH317" i="1"/>
  <c r="BJ317" i="1"/>
  <c r="BM317" i="1"/>
  <c r="BP317" i="1"/>
  <c r="BF314" i="1"/>
  <c r="BI314" i="1"/>
  <c r="BJ314" i="1"/>
  <c r="BL314" i="1"/>
  <c r="BM314" i="1"/>
  <c r="BG314" i="1"/>
  <c r="BH314" i="1"/>
  <c r="BK314" i="1"/>
  <c r="BN314" i="1"/>
  <c r="BP314" i="1"/>
  <c r="BF309" i="1"/>
  <c r="BK309" i="1"/>
  <c r="BL309" i="1"/>
  <c r="BH309" i="1"/>
  <c r="BP309" i="1"/>
  <c r="BO309" i="1"/>
  <c r="BJ309" i="1"/>
  <c r="BN309" i="1"/>
  <c r="BG309" i="1"/>
  <c r="BM309" i="1"/>
  <c r="BF306" i="1"/>
  <c r="BI306" i="1"/>
  <c r="BJ306" i="1"/>
  <c r="BN306" i="1"/>
  <c r="BG306" i="1"/>
  <c r="BH306" i="1"/>
  <c r="BO306" i="1"/>
  <c r="BK306" i="1"/>
  <c r="BL306" i="1"/>
  <c r="BM306" i="1"/>
  <c r="BP306" i="1"/>
  <c r="BF301" i="1"/>
  <c r="BK301" i="1"/>
  <c r="BL301" i="1"/>
  <c r="BH301" i="1"/>
  <c r="BP301" i="1"/>
  <c r="BG301" i="1"/>
  <c r="BN301" i="1"/>
  <c r="BM301" i="1"/>
  <c r="BO301" i="1"/>
  <c r="BJ301" i="1"/>
  <c r="BF298" i="1"/>
  <c r="BI298" i="1"/>
  <c r="BJ298" i="1"/>
  <c r="BN298" i="1"/>
  <c r="BK298" i="1"/>
  <c r="BL298" i="1"/>
  <c r="BG298" i="1"/>
  <c r="BH298" i="1"/>
  <c r="BM298" i="1"/>
  <c r="BO298" i="1"/>
  <c r="BF295" i="1"/>
  <c r="BG295" i="1"/>
  <c r="BO295" i="1"/>
  <c r="BH295" i="1"/>
  <c r="BP295" i="1"/>
  <c r="BL295" i="1"/>
  <c r="BN295" i="1"/>
  <c r="BJ295" i="1"/>
  <c r="BK295" i="1"/>
  <c r="BM295" i="1"/>
  <c r="BI295" i="1"/>
  <c r="BF290" i="1"/>
  <c r="BI290" i="1"/>
  <c r="BJ290" i="1"/>
  <c r="BN290" i="1"/>
  <c r="BM290" i="1"/>
  <c r="BO290" i="1"/>
  <c r="BP290" i="1"/>
  <c r="BH290" i="1"/>
  <c r="BL290" i="1"/>
  <c r="BK290" i="1"/>
  <c r="BF288" i="1"/>
  <c r="BM288" i="1"/>
  <c r="BN288" i="1"/>
  <c r="BJ288" i="1"/>
  <c r="BH288" i="1"/>
  <c r="BI288" i="1"/>
  <c r="BK288" i="1"/>
  <c r="BP288" i="1"/>
  <c r="BG288" i="1"/>
  <c r="BL288" i="1"/>
  <c r="BO288" i="1"/>
  <c r="BF285" i="1"/>
  <c r="BK285" i="1"/>
  <c r="BL285" i="1"/>
  <c r="BH285" i="1"/>
  <c r="BP285" i="1"/>
  <c r="BM285" i="1"/>
  <c r="BN285" i="1"/>
  <c r="BO285" i="1"/>
  <c r="BG285" i="1"/>
  <c r="BJ285" i="1"/>
  <c r="BI285" i="1"/>
  <c r="BK281" i="1"/>
  <c r="BL281" i="1"/>
  <c r="BH281" i="1"/>
  <c r="BP281" i="1"/>
  <c r="BN281" i="1"/>
  <c r="BO281" i="1"/>
  <c r="BI281" i="1"/>
  <c r="BM281" i="1"/>
  <c r="BJ281" i="1"/>
  <c r="BI277" i="1"/>
  <c r="BM277" i="1"/>
  <c r="BP277" i="1"/>
  <c r="BG277" i="1"/>
  <c r="BL277" i="1"/>
  <c r="BK277" i="1"/>
  <c r="BN277" i="1"/>
  <c r="BO277" i="1"/>
  <c r="BJ277" i="1"/>
  <c r="BH277" i="1"/>
  <c r="BF274" i="1"/>
  <c r="BG274" i="1"/>
  <c r="BO274" i="1"/>
  <c r="BK274" i="1"/>
  <c r="BN274" i="1"/>
  <c r="BP274" i="1"/>
  <c r="BJ274" i="1"/>
  <c r="BH274" i="1"/>
  <c r="BI274" i="1"/>
  <c r="BL274" i="1"/>
  <c r="BM274" i="1"/>
  <c r="BG270" i="1"/>
  <c r="BO270" i="1"/>
  <c r="BK270" i="1"/>
  <c r="BL270" i="1"/>
  <c r="BM270" i="1"/>
  <c r="BH270" i="1"/>
  <c r="BN270" i="1"/>
  <c r="BP270" i="1"/>
  <c r="BJ270" i="1"/>
  <c r="BI270" i="1"/>
  <c r="BK256" i="1"/>
  <c r="BG256" i="1"/>
  <c r="BO256" i="1"/>
  <c r="BM256" i="1"/>
  <c r="BN256" i="1"/>
  <c r="BI256" i="1"/>
  <c r="BH256" i="1"/>
  <c r="BJ256" i="1"/>
  <c r="BP256" i="1"/>
  <c r="BL256" i="1"/>
  <c r="BM426" i="1"/>
  <c r="BN424" i="1"/>
  <c r="BG423" i="1"/>
  <c r="BK421" i="1"/>
  <c r="BN419" i="1"/>
  <c r="BH418" i="1"/>
  <c r="BI416" i="1"/>
  <c r="BK414" i="1"/>
  <c r="BO412" i="1"/>
  <c r="BH411" i="1"/>
  <c r="BL409" i="1"/>
  <c r="BN407" i="1"/>
  <c r="BP405" i="1"/>
  <c r="BJ404" i="1"/>
  <c r="BM402" i="1"/>
  <c r="BG401" i="1"/>
  <c r="BN398" i="1"/>
  <c r="BH383" i="1"/>
  <c r="BP377" i="1"/>
  <c r="BH367" i="1"/>
  <c r="BO356" i="1"/>
  <c r="BI326" i="1"/>
  <c r="BO314" i="1"/>
  <c r="BP298" i="1"/>
  <c r="BH426" i="1"/>
  <c r="BL424" i="1"/>
  <c r="BM422" i="1"/>
  <c r="BO420" i="1"/>
  <c r="BI419" i="1"/>
  <c r="BL417" i="1"/>
  <c r="BP415" i="1"/>
  <c r="BJ412" i="1"/>
  <c r="BN410" i="1"/>
  <c r="BG409" i="1"/>
  <c r="BK407" i="1"/>
  <c r="BL405" i="1"/>
  <c r="BO403" i="1"/>
  <c r="BI402" i="1"/>
  <c r="BJ400" i="1"/>
  <c r="BK398" i="1"/>
  <c r="BP395" i="1"/>
  <c r="BG387" i="1"/>
  <c r="BO381" i="1"/>
  <c r="BN376" i="1"/>
  <c r="BL371" i="1"/>
  <c r="BG344" i="1"/>
  <c r="BO425" i="1"/>
  <c r="BG424" i="1"/>
  <c r="BK422" i="1"/>
  <c r="BN420" i="1"/>
  <c r="BJ417" i="1"/>
  <c r="BL415" i="1"/>
  <c r="BP413" i="1"/>
  <c r="BI412" i="1"/>
  <c r="BM410" i="1"/>
  <c r="BN408" i="1"/>
  <c r="BK405" i="1"/>
  <c r="BN403" i="1"/>
  <c r="BO397" i="1"/>
  <c r="BI395" i="1"/>
  <c r="BK391" i="1"/>
  <c r="BJ322" i="1"/>
  <c r="BI309" i="1"/>
  <c r="BM425" i="1"/>
  <c r="BP423" i="1"/>
  <c r="BL420" i="1"/>
  <c r="BN418" i="1"/>
  <c r="BH417" i="1"/>
  <c r="BK415" i="1"/>
  <c r="BO413" i="1"/>
  <c r="BP411" i="1"/>
  <c r="BI410" i="1"/>
  <c r="BM408" i="1"/>
  <c r="BP406" i="1"/>
  <c r="BK403" i="1"/>
  <c r="BM401" i="1"/>
  <c r="BP399" i="1"/>
  <c r="BL397" i="1"/>
  <c r="BN390" i="1"/>
  <c r="BM385" i="1"/>
  <c r="BM380" i="1"/>
  <c r="BJ370" i="1"/>
  <c r="BG290" i="1"/>
  <c r="BN423" i="1"/>
  <c r="BP421" i="1"/>
  <c r="BJ420" i="1"/>
  <c r="BM418" i="1"/>
  <c r="BH415" i="1"/>
  <c r="BK413" i="1"/>
  <c r="BM406" i="1"/>
  <c r="BO404" i="1"/>
  <c r="BI403" i="1"/>
  <c r="BL401" i="1"/>
  <c r="BK397" i="1"/>
  <c r="BN394" i="1"/>
  <c r="BP379" i="1"/>
  <c r="BN374" i="1"/>
  <c r="BM369" i="1"/>
  <c r="BF425" i="1"/>
  <c r="BI425" i="1"/>
  <c r="BN425" i="1"/>
  <c r="BJ425" i="1"/>
  <c r="BK425" i="1"/>
  <c r="BP425" i="1"/>
  <c r="BF422" i="1"/>
  <c r="BG422" i="1"/>
  <c r="BO422" i="1"/>
  <c r="BL422" i="1"/>
  <c r="BH422" i="1"/>
  <c r="BI422" i="1"/>
  <c r="BN422" i="1"/>
  <c r="BF419" i="1"/>
  <c r="BM419" i="1"/>
  <c r="BJ419" i="1"/>
  <c r="BP419" i="1"/>
  <c r="BG419" i="1"/>
  <c r="BL419" i="1"/>
  <c r="BF417" i="1"/>
  <c r="BI417" i="1"/>
  <c r="BN417" i="1"/>
  <c r="BO417" i="1"/>
  <c r="BP417" i="1"/>
  <c r="BK417" i="1"/>
  <c r="BF414" i="1"/>
  <c r="BG414" i="1"/>
  <c r="BO414" i="1"/>
  <c r="BL414" i="1"/>
  <c r="BM414" i="1"/>
  <c r="BN414" i="1"/>
  <c r="BI414" i="1"/>
  <c r="BF411" i="1"/>
  <c r="BM411" i="1"/>
  <c r="BJ411" i="1"/>
  <c r="BK411" i="1"/>
  <c r="BL411" i="1"/>
  <c r="BG411" i="1"/>
  <c r="BK408" i="1"/>
  <c r="BH408" i="1"/>
  <c r="BP408" i="1"/>
  <c r="BI408" i="1"/>
  <c r="BJ408" i="1"/>
  <c r="BO408" i="1"/>
  <c r="BI405" i="1"/>
  <c r="BN405" i="1"/>
  <c r="BG405" i="1"/>
  <c r="BH405" i="1"/>
  <c r="BM405" i="1"/>
  <c r="BF402" i="1"/>
  <c r="BG402" i="1"/>
  <c r="BO402" i="1"/>
  <c r="BL402" i="1"/>
  <c r="BP402" i="1"/>
  <c r="BK402" i="1"/>
  <c r="BM399" i="1"/>
  <c r="BN399" i="1"/>
  <c r="BJ399" i="1"/>
  <c r="BK399" i="1"/>
  <c r="BL399" i="1"/>
  <c r="BG399" i="1"/>
  <c r="BK396" i="1"/>
  <c r="BL396" i="1"/>
  <c r="BH396" i="1"/>
  <c r="BP396" i="1"/>
  <c r="BO396" i="1"/>
  <c r="BJ396" i="1"/>
  <c r="BN396" i="1"/>
  <c r="BF393" i="1"/>
  <c r="BI393" i="1"/>
  <c r="BJ393" i="1"/>
  <c r="BN393" i="1"/>
  <c r="BG393" i="1"/>
  <c r="BH393" i="1"/>
  <c r="BL393" i="1"/>
  <c r="BM393" i="1"/>
  <c r="BO393" i="1"/>
  <c r="BI389" i="1"/>
  <c r="BJ389" i="1"/>
  <c r="BN389" i="1"/>
  <c r="BH389" i="1"/>
  <c r="BK389" i="1"/>
  <c r="BM389" i="1"/>
  <c r="BO389" i="1"/>
  <c r="BP389" i="1"/>
  <c r="BG389" i="1"/>
  <c r="BF386" i="1"/>
  <c r="BG386" i="1"/>
  <c r="BO386" i="1"/>
  <c r="BH386" i="1"/>
  <c r="BP386" i="1"/>
  <c r="BL386" i="1"/>
  <c r="BM386" i="1"/>
  <c r="BN386" i="1"/>
  <c r="BI386" i="1"/>
  <c r="BK386" i="1"/>
  <c r="BF384" i="1"/>
  <c r="BK384" i="1"/>
  <c r="BL384" i="1"/>
  <c r="BH384" i="1"/>
  <c r="BP384" i="1"/>
  <c r="BG384" i="1"/>
  <c r="BI384" i="1"/>
  <c r="BM384" i="1"/>
  <c r="BN384" i="1"/>
  <c r="BO384" i="1"/>
  <c r="BI381" i="1"/>
  <c r="BJ381" i="1"/>
  <c r="BN381" i="1"/>
  <c r="BL381" i="1"/>
  <c r="BM381" i="1"/>
  <c r="BP381" i="1"/>
  <c r="BG381" i="1"/>
  <c r="BK381" i="1"/>
  <c r="BG378" i="1"/>
  <c r="BO378" i="1"/>
  <c r="BH378" i="1"/>
  <c r="BP378" i="1"/>
  <c r="BL378" i="1"/>
  <c r="BI378" i="1"/>
  <c r="BJ378" i="1"/>
  <c r="BK378" i="1"/>
  <c r="BN378" i="1"/>
  <c r="BF375" i="1"/>
  <c r="BM375" i="1"/>
  <c r="BN375" i="1"/>
  <c r="BJ375" i="1"/>
  <c r="BH375" i="1"/>
  <c r="BI375" i="1"/>
  <c r="BL375" i="1"/>
  <c r="BO375" i="1"/>
  <c r="BP375" i="1"/>
  <c r="BG375" i="1"/>
  <c r="BF372" i="1"/>
  <c r="BK372" i="1"/>
  <c r="BL372" i="1"/>
  <c r="BH372" i="1"/>
  <c r="BP372" i="1"/>
  <c r="BM372" i="1"/>
  <c r="BN372" i="1"/>
  <c r="BG372" i="1"/>
  <c r="BJ372" i="1"/>
  <c r="BK368" i="1"/>
  <c r="BL368" i="1"/>
  <c r="BH368" i="1"/>
  <c r="BP368" i="1"/>
  <c r="BN368" i="1"/>
  <c r="BO368" i="1"/>
  <c r="BG368" i="1"/>
  <c r="BI368" i="1"/>
  <c r="BM368" i="1"/>
  <c r="BI365" i="1"/>
  <c r="BJ365" i="1"/>
  <c r="BN365" i="1"/>
  <c r="BG365" i="1"/>
  <c r="BH365" i="1"/>
  <c r="BK365" i="1"/>
  <c r="BL365" i="1"/>
  <c r="BM365" i="1"/>
  <c r="BP365" i="1"/>
  <c r="BM363" i="1"/>
  <c r="BN363" i="1"/>
  <c r="BJ363" i="1"/>
  <c r="BL363" i="1"/>
  <c r="BO363" i="1"/>
  <c r="BP363" i="1"/>
  <c r="BG363" i="1"/>
  <c r="BH363" i="1"/>
  <c r="BK363" i="1"/>
  <c r="BI361" i="1"/>
  <c r="BJ361" i="1"/>
  <c r="BN361" i="1"/>
  <c r="BG361" i="1"/>
  <c r="BH361" i="1"/>
  <c r="BK361" i="1"/>
  <c r="BL361" i="1"/>
  <c r="BM361" i="1"/>
  <c r="BO361" i="1"/>
  <c r="BF358" i="1"/>
  <c r="BG358" i="1"/>
  <c r="BO358" i="1"/>
  <c r="BH358" i="1"/>
  <c r="BP358" i="1"/>
  <c r="BL358" i="1"/>
  <c r="BK358" i="1"/>
  <c r="BM358" i="1"/>
  <c r="BN358" i="1"/>
  <c r="BJ358" i="1"/>
  <c r="BF355" i="1"/>
  <c r="BM355" i="1"/>
  <c r="BN355" i="1"/>
  <c r="BJ355" i="1"/>
  <c r="BP355" i="1"/>
  <c r="BG355" i="1"/>
  <c r="BH355" i="1"/>
  <c r="BI355" i="1"/>
  <c r="BK355" i="1"/>
  <c r="BO355" i="1"/>
  <c r="BM351" i="1"/>
  <c r="BN351" i="1"/>
  <c r="BJ351" i="1"/>
  <c r="BG351" i="1"/>
  <c r="BH351" i="1"/>
  <c r="BI351" i="1"/>
  <c r="BK351" i="1"/>
  <c r="BL351" i="1"/>
  <c r="BP351" i="1"/>
  <c r="BF349" i="1"/>
  <c r="BI349" i="1"/>
  <c r="BJ349" i="1"/>
  <c r="BN349" i="1"/>
  <c r="BL349" i="1"/>
  <c r="BM349" i="1"/>
  <c r="BO349" i="1"/>
  <c r="BP349" i="1"/>
  <c r="BG349" i="1"/>
  <c r="BK349" i="1"/>
  <c r="BG346" i="1"/>
  <c r="BO346" i="1"/>
  <c r="BH346" i="1"/>
  <c r="BP346" i="1"/>
  <c r="BL346" i="1"/>
  <c r="BI346" i="1"/>
  <c r="BJ346" i="1"/>
  <c r="BK346" i="1"/>
  <c r="BN346" i="1"/>
  <c r="BF343" i="1"/>
  <c r="BM343" i="1"/>
  <c r="BN343" i="1"/>
  <c r="BJ343" i="1"/>
  <c r="BH343" i="1"/>
  <c r="BI343" i="1"/>
  <c r="BK343" i="1"/>
  <c r="BL343" i="1"/>
  <c r="BO343" i="1"/>
  <c r="BP343" i="1"/>
  <c r="BG343" i="1"/>
  <c r="BK340" i="1"/>
  <c r="BL340" i="1"/>
  <c r="BH340" i="1"/>
  <c r="BP340" i="1"/>
  <c r="BM340" i="1"/>
  <c r="BN340" i="1"/>
  <c r="BO340" i="1"/>
  <c r="BG340" i="1"/>
  <c r="BJ340" i="1"/>
  <c r="BF338" i="1"/>
  <c r="BG338" i="1"/>
  <c r="BO338" i="1"/>
  <c r="BH338" i="1"/>
  <c r="BP338" i="1"/>
  <c r="BL338" i="1"/>
  <c r="BI338" i="1"/>
  <c r="BJ338" i="1"/>
  <c r="BK338" i="1"/>
  <c r="BM338" i="1"/>
  <c r="BN338" i="1"/>
  <c r="BM335" i="1"/>
  <c r="BN335" i="1"/>
  <c r="BJ335" i="1"/>
  <c r="BK335" i="1"/>
  <c r="BL335" i="1"/>
  <c r="BO335" i="1"/>
  <c r="BP335" i="1"/>
  <c r="BG335" i="1"/>
  <c r="BI335" i="1"/>
  <c r="BF332" i="1"/>
  <c r="BK332" i="1"/>
  <c r="BL332" i="1"/>
  <c r="BH332" i="1"/>
  <c r="BP332" i="1"/>
  <c r="BO332" i="1"/>
  <c r="BG332" i="1"/>
  <c r="BI332" i="1"/>
  <c r="BJ332" i="1"/>
  <c r="BN332" i="1"/>
  <c r="BI329" i="1"/>
  <c r="BJ329" i="1"/>
  <c r="BN329" i="1"/>
  <c r="BG329" i="1"/>
  <c r="BH329" i="1"/>
  <c r="BK329" i="1"/>
  <c r="BL329" i="1"/>
  <c r="BM329" i="1"/>
  <c r="BO329" i="1"/>
  <c r="BF327" i="1"/>
  <c r="BM327" i="1"/>
  <c r="BN327" i="1"/>
  <c r="BJ327" i="1"/>
  <c r="BO327" i="1"/>
  <c r="BP327" i="1"/>
  <c r="BG327" i="1"/>
  <c r="BH327" i="1"/>
  <c r="BI327" i="1"/>
  <c r="BL327" i="1"/>
  <c r="BF323" i="1"/>
  <c r="BM323" i="1"/>
  <c r="BN323" i="1"/>
  <c r="BJ323" i="1"/>
  <c r="BP323" i="1"/>
  <c r="BG323" i="1"/>
  <c r="BH323" i="1"/>
  <c r="BI323" i="1"/>
  <c r="BK323" i="1"/>
  <c r="BO323" i="1"/>
  <c r="BK320" i="1"/>
  <c r="BL320" i="1"/>
  <c r="BH320" i="1"/>
  <c r="BP320" i="1"/>
  <c r="BG320" i="1"/>
  <c r="BI320" i="1"/>
  <c r="BJ320" i="1"/>
  <c r="BM320" i="1"/>
  <c r="BN320" i="1"/>
  <c r="BO320" i="1"/>
  <c r="BF318" i="1"/>
  <c r="BI318" i="1"/>
  <c r="BJ318" i="1"/>
  <c r="BN318" i="1"/>
  <c r="BO318" i="1"/>
  <c r="BK318" i="1"/>
  <c r="BM318" i="1"/>
  <c r="BP318" i="1"/>
  <c r="BG318" i="1"/>
  <c r="BL318" i="1"/>
  <c r="BF315" i="1"/>
  <c r="BG315" i="1"/>
  <c r="BO315" i="1"/>
  <c r="BH315" i="1"/>
  <c r="BP315" i="1"/>
  <c r="BL315" i="1"/>
  <c r="BM315" i="1"/>
  <c r="BI315" i="1"/>
  <c r="BJ315" i="1"/>
  <c r="BK315" i="1"/>
  <c r="BN315" i="1"/>
  <c r="BF312" i="1"/>
  <c r="BM312" i="1"/>
  <c r="BN312" i="1"/>
  <c r="BJ312" i="1"/>
  <c r="BK312" i="1"/>
  <c r="BG312" i="1"/>
  <c r="BH312" i="1"/>
  <c r="BI312" i="1"/>
  <c r="BL312" i="1"/>
  <c r="BO312" i="1"/>
  <c r="BP312" i="1"/>
  <c r="BF310" i="1"/>
  <c r="BI310" i="1"/>
  <c r="BJ310" i="1"/>
  <c r="BN310" i="1"/>
  <c r="BG310" i="1"/>
  <c r="BM310" i="1"/>
  <c r="BH310" i="1"/>
  <c r="BK310" i="1"/>
  <c r="BL310" i="1"/>
  <c r="BO310" i="1"/>
  <c r="BP310" i="1"/>
  <c r="BG307" i="1"/>
  <c r="BO307" i="1"/>
  <c r="BH307" i="1"/>
  <c r="BP307" i="1"/>
  <c r="BL307" i="1"/>
  <c r="BJ307" i="1"/>
  <c r="BK307" i="1"/>
  <c r="BN307" i="1"/>
  <c r="BM307" i="1"/>
  <c r="BF305" i="1"/>
  <c r="BK305" i="1"/>
  <c r="BL305" i="1"/>
  <c r="BH305" i="1"/>
  <c r="BP305" i="1"/>
  <c r="BM305" i="1"/>
  <c r="BN305" i="1"/>
  <c r="BO305" i="1"/>
  <c r="BG305" i="1"/>
  <c r="BJ305" i="1"/>
  <c r="BG303" i="1"/>
  <c r="BO303" i="1"/>
  <c r="BH303" i="1"/>
  <c r="BP303" i="1"/>
  <c r="BL303" i="1"/>
  <c r="BK303" i="1"/>
  <c r="BM303" i="1"/>
  <c r="BN303" i="1"/>
  <c r="BJ303" i="1"/>
  <c r="BF300" i="1"/>
  <c r="BM300" i="1"/>
  <c r="BN300" i="1"/>
  <c r="BJ300" i="1"/>
  <c r="BP300" i="1"/>
  <c r="BK300" i="1"/>
  <c r="BG300" i="1"/>
  <c r="BH300" i="1"/>
  <c r="BI300" i="1"/>
  <c r="BL300" i="1"/>
  <c r="BO300" i="1"/>
  <c r="BF297" i="1"/>
  <c r="BK297" i="1"/>
  <c r="BL297" i="1"/>
  <c r="BH297" i="1"/>
  <c r="BP297" i="1"/>
  <c r="BG297" i="1"/>
  <c r="BI297" i="1"/>
  <c r="BO297" i="1"/>
  <c r="BM297" i="1"/>
  <c r="BN297" i="1"/>
  <c r="BJ297" i="1"/>
  <c r="BF294" i="1"/>
  <c r="BI294" i="1"/>
  <c r="BJ294" i="1"/>
  <c r="BN294" i="1"/>
  <c r="BL294" i="1"/>
  <c r="BM294" i="1"/>
  <c r="BG294" i="1"/>
  <c r="BH294" i="1"/>
  <c r="BK294" i="1"/>
  <c r="BO294" i="1"/>
  <c r="BF291" i="1"/>
  <c r="BG291" i="1"/>
  <c r="BO291" i="1"/>
  <c r="BH291" i="1"/>
  <c r="BP291" i="1"/>
  <c r="BL291" i="1"/>
  <c r="BK291" i="1"/>
  <c r="BN291" i="1"/>
  <c r="BI291" i="1"/>
  <c r="BJ291" i="1"/>
  <c r="BM291" i="1"/>
  <c r="BF284" i="1"/>
  <c r="BM284" i="1"/>
  <c r="BN284" i="1"/>
  <c r="BJ284" i="1"/>
  <c r="BI284" i="1"/>
  <c r="BK284" i="1"/>
  <c r="BL284" i="1"/>
  <c r="BO284" i="1"/>
  <c r="BH284" i="1"/>
  <c r="BG284" i="1"/>
  <c r="BP284" i="1"/>
  <c r="BI282" i="1"/>
  <c r="BJ282" i="1"/>
  <c r="BN282" i="1"/>
  <c r="BP282" i="1"/>
  <c r="BG282" i="1"/>
  <c r="BH282" i="1"/>
  <c r="BL282" i="1"/>
  <c r="BO282" i="1"/>
  <c r="BK282" i="1"/>
  <c r="BM282" i="1"/>
  <c r="BI279" i="1"/>
  <c r="BO279" i="1"/>
  <c r="BG279" i="1"/>
  <c r="BP279" i="1"/>
  <c r="BL279" i="1"/>
  <c r="BH279" i="1"/>
  <c r="BJ279" i="1"/>
  <c r="BK279" i="1"/>
  <c r="BM279" i="1"/>
  <c r="BN279" i="1"/>
  <c r="BK276" i="1"/>
  <c r="BG276" i="1"/>
  <c r="BO276" i="1"/>
  <c r="BP276" i="1"/>
  <c r="BL276" i="1"/>
  <c r="BH276" i="1"/>
  <c r="BI276" i="1"/>
  <c r="BJ276" i="1"/>
  <c r="BM276" i="1"/>
  <c r="BN276" i="1"/>
  <c r="BF273" i="1"/>
  <c r="BI273" i="1"/>
  <c r="BM273" i="1"/>
  <c r="BN273" i="1"/>
  <c r="BO273" i="1"/>
  <c r="BJ273" i="1"/>
  <c r="BG273" i="1"/>
  <c r="BH273" i="1"/>
  <c r="BK273" i="1"/>
  <c r="BP273" i="1"/>
  <c r="BL273" i="1"/>
  <c r="BF271" i="1"/>
  <c r="BM271" i="1"/>
  <c r="BI271" i="1"/>
  <c r="BL271" i="1"/>
  <c r="BN271" i="1"/>
  <c r="BH271" i="1"/>
  <c r="BG271" i="1"/>
  <c r="BJ271" i="1"/>
  <c r="BK271" i="1"/>
  <c r="BO271" i="1"/>
  <c r="BI269" i="1"/>
  <c r="BM269" i="1"/>
  <c r="BK269" i="1"/>
  <c r="BL269" i="1"/>
  <c r="BG269" i="1"/>
  <c r="BH269" i="1"/>
  <c r="BJ269" i="1"/>
  <c r="BN269" i="1"/>
  <c r="BO269" i="1"/>
  <c r="BP269" i="1"/>
  <c r="BM267" i="1"/>
  <c r="BI267" i="1"/>
  <c r="BJ267" i="1"/>
  <c r="BK267" i="1"/>
  <c r="BP267" i="1"/>
  <c r="BH267" i="1"/>
  <c r="BL267" i="1"/>
  <c r="BN267" i="1"/>
  <c r="BO267" i="1"/>
  <c r="BG267" i="1"/>
  <c r="BG266" i="1"/>
  <c r="BO266" i="1"/>
  <c r="BK266" i="1"/>
  <c r="BI266" i="1"/>
  <c r="BJ266" i="1"/>
  <c r="BP266" i="1"/>
  <c r="BH266" i="1"/>
  <c r="BL266" i="1"/>
  <c r="BM266" i="1"/>
  <c r="BN266" i="1"/>
  <c r="BI265" i="1"/>
  <c r="BM265" i="1"/>
  <c r="BH265" i="1"/>
  <c r="BJ265" i="1"/>
  <c r="BO265" i="1"/>
  <c r="BL265" i="1"/>
  <c r="BN265" i="1"/>
  <c r="BP265" i="1"/>
  <c r="BK265" i="1"/>
  <c r="BG265" i="1"/>
  <c r="BK264" i="1"/>
  <c r="BG264" i="1"/>
  <c r="BO264" i="1"/>
  <c r="BH264" i="1"/>
  <c r="BI264" i="1"/>
  <c r="BN264" i="1"/>
  <c r="BJ264" i="1"/>
  <c r="BL264" i="1"/>
  <c r="BM264" i="1"/>
  <c r="BP264" i="1"/>
  <c r="BM263" i="1"/>
  <c r="BI263" i="1"/>
  <c r="BG263" i="1"/>
  <c r="BH263" i="1"/>
  <c r="BN263" i="1"/>
  <c r="BO263" i="1"/>
  <c r="BP263" i="1"/>
  <c r="BJ263" i="1"/>
  <c r="BL263" i="1"/>
  <c r="BK263" i="1"/>
  <c r="BF262" i="1"/>
  <c r="BG262" i="1"/>
  <c r="BO262" i="1"/>
  <c r="BK262" i="1"/>
  <c r="BH262" i="1"/>
  <c r="BM262" i="1"/>
  <c r="BI262" i="1"/>
  <c r="BJ262" i="1"/>
  <c r="BL262" i="1"/>
  <c r="BN262" i="1"/>
  <c r="BP262" i="1"/>
  <c r="BI261" i="1"/>
  <c r="BM261" i="1"/>
  <c r="BP261" i="1"/>
  <c r="BG261" i="1"/>
  <c r="BL261" i="1"/>
  <c r="BH261" i="1"/>
  <c r="BJ261" i="1"/>
  <c r="BK261" i="1"/>
  <c r="BO261" i="1"/>
  <c r="BN261" i="1"/>
  <c r="BK260" i="1"/>
  <c r="BG260" i="1"/>
  <c r="BO260" i="1"/>
  <c r="BP260" i="1"/>
  <c r="BL260" i="1"/>
  <c r="BJ260" i="1"/>
  <c r="BM260" i="1"/>
  <c r="BN260" i="1"/>
  <c r="BI260" i="1"/>
  <c r="BH260" i="1"/>
  <c r="BM259" i="1"/>
  <c r="BI259" i="1"/>
  <c r="BO259" i="1"/>
  <c r="BP259" i="1"/>
  <c r="BK259" i="1"/>
  <c r="BG259" i="1"/>
  <c r="BH259" i="1"/>
  <c r="BJ259" i="1"/>
  <c r="BL259" i="1"/>
  <c r="BN259" i="1"/>
  <c r="BG258" i="1"/>
  <c r="BO258" i="1"/>
  <c r="BK258" i="1"/>
  <c r="BN258" i="1"/>
  <c r="BP258" i="1"/>
  <c r="BJ258" i="1"/>
  <c r="BM258" i="1"/>
  <c r="BH258" i="1"/>
  <c r="BL258" i="1"/>
  <c r="BF257" i="1"/>
  <c r="BI257" i="1"/>
  <c r="BM257" i="1"/>
  <c r="BN257" i="1"/>
  <c r="BO257" i="1"/>
  <c r="BJ257" i="1"/>
  <c r="BG257" i="1"/>
  <c r="BH257" i="1"/>
  <c r="BK257" i="1"/>
  <c r="BL257" i="1"/>
  <c r="BP257" i="1"/>
  <c r="BG254" i="1"/>
  <c r="BO254" i="1"/>
  <c r="BK254" i="1"/>
  <c r="BL254" i="1"/>
  <c r="BM254" i="1"/>
  <c r="BH254" i="1"/>
  <c r="BI254" i="1"/>
  <c r="BJ254" i="1"/>
  <c r="BN254" i="1"/>
  <c r="BP254" i="1"/>
  <c r="BI253" i="1"/>
  <c r="BM253" i="1"/>
  <c r="BK253" i="1"/>
  <c r="BL253" i="1"/>
  <c r="BG253" i="1"/>
  <c r="BN253" i="1"/>
  <c r="BO253" i="1"/>
  <c r="BP253" i="1"/>
  <c r="BJ253" i="1"/>
  <c r="BH253" i="1"/>
  <c r="BF252" i="1"/>
  <c r="BK252" i="1"/>
  <c r="BG252" i="1"/>
  <c r="BO252" i="1"/>
  <c r="BJ252" i="1"/>
  <c r="BL252" i="1"/>
  <c r="BH252" i="1"/>
  <c r="BI252" i="1"/>
  <c r="BM252" i="1"/>
  <c r="BN252" i="1"/>
  <c r="BP252" i="1"/>
  <c r="BF251" i="1"/>
  <c r="BM251" i="1"/>
  <c r="BI251" i="1"/>
  <c r="BJ251" i="1"/>
  <c r="BK251" i="1"/>
  <c r="BP251" i="1"/>
  <c r="BO251" i="1"/>
  <c r="BG251" i="1"/>
  <c r="BH251" i="1"/>
  <c r="BN251" i="1"/>
  <c r="BL251" i="1"/>
  <c r="BF250" i="1"/>
  <c r="BG250" i="1"/>
  <c r="BO250" i="1"/>
  <c r="BK250" i="1"/>
  <c r="BI250" i="1"/>
  <c r="BJ250" i="1"/>
  <c r="BP250" i="1"/>
  <c r="BH250" i="1"/>
  <c r="BL250" i="1"/>
  <c r="BM250" i="1"/>
  <c r="BN250" i="1"/>
  <c r="BI249" i="1"/>
  <c r="BM249" i="1"/>
  <c r="BH249" i="1"/>
  <c r="BJ249" i="1"/>
  <c r="BO249" i="1"/>
  <c r="BG249" i="1"/>
  <c r="BK249" i="1"/>
  <c r="BL249" i="1"/>
  <c r="BP249" i="1"/>
  <c r="BN249" i="1"/>
  <c r="BK248" i="1"/>
  <c r="BG248" i="1"/>
  <c r="BO248" i="1"/>
  <c r="BH248" i="1"/>
  <c r="BI248" i="1"/>
  <c r="BN248" i="1"/>
  <c r="BL248" i="1"/>
  <c r="BM248" i="1"/>
  <c r="BP248" i="1"/>
  <c r="BJ248" i="1"/>
  <c r="BM247" i="1"/>
  <c r="BI247" i="1"/>
  <c r="BG247" i="1"/>
  <c r="BH247" i="1"/>
  <c r="BN247" i="1"/>
  <c r="BJ247" i="1"/>
  <c r="BK247" i="1"/>
  <c r="BL247" i="1"/>
  <c r="BO247" i="1"/>
  <c r="BP247" i="1"/>
  <c r="BG246" i="1"/>
  <c r="BO246" i="1"/>
  <c r="BK246" i="1"/>
  <c r="BH246" i="1"/>
  <c r="BM246" i="1"/>
  <c r="BN246" i="1"/>
  <c r="BP246" i="1"/>
  <c r="BI246" i="1"/>
  <c r="BL246" i="1"/>
  <c r="BJ246" i="1"/>
  <c r="BI245" i="1"/>
  <c r="BM245" i="1"/>
  <c r="BP245" i="1"/>
  <c r="BG245" i="1"/>
  <c r="BL245" i="1"/>
  <c r="BH245" i="1"/>
  <c r="BJ245" i="1"/>
  <c r="BK245" i="1"/>
  <c r="BN245" i="1"/>
  <c r="BO245" i="1"/>
  <c r="BF244" i="1"/>
  <c r="BK244" i="1"/>
  <c r="BG244" i="1"/>
  <c r="BO244" i="1"/>
  <c r="BP244" i="1"/>
  <c r="BL244" i="1"/>
  <c r="BH244" i="1"/>
  <c r="BI244" i="1"/>
  <c r="BJ244" i="1"/>
  <c r="BN244" i="1"/>
  <c r="BM243" i="1"/>
  <c r="BI243" i="1"/>
  <c r="BO243" i="1"/>
  <c r="BP243" i="1"/>
  <c r="BK243" i="1"/>
  <c r="BJ243" i="1"/>
  <c r="BL243" i="1"/>
  <c r="BN243" i="1"/>
  <c r="BH243" i="1"/>
  <c r="BG243" i="1"/>
  <c r="BG242" i="1"/>
  <c r="BO242" i="1"/>
  <c r="BK242" i="1"/>
  <c r="BN242" i="1"/>
  <c r="BP242" i="1"/>
  <c r="BJ242" i="1"/>
  <c r="BH242" i="1"/>
  <c r="BI242" i="1"/>
  <c r="BL242" i="1"/>
  <c r="BM242" i="1"/>
  <c r="BI241" i="1"/>
  <c r="BM241" i="1"/>
  <c r="BN241" i="1"/>
  <c r="BO241" i="1"/>
  <c r="BJ241" i="1"/>
  <c r="BL241" i="1"/>
  <c r="BP241" i="1"/>
  <c r="BG241" i="1"/>
  <c r="BK241" i="1"/>
  <c r="BH241" i="1"/>
  <c r="BF240" i="1"/>
  <c r="BK240" i="1"/>
  <c r="BG240" i="1"/>
  <c r="BO240" i="1"/>
  <c r="BM240" i="1"/>
  <c r="BN240" i="1"/>
  <c r="BI240" i="1"/>
  <c r="BH240" i="1"/>
  <c r="BJ240" i="1"/>
  <c r="BL240" i="1"/>
  <c r="BP240" i="1"/>
  <c r="BM239" i="1"/>
  <c r="BI239" i="1"/>
  <c r="BL239" i="1"/>
  <c r="BN239" i="1"/>
  <c r="BH239" i="1"/>
  <c r="BP239" i="1"/>
  <c r="BG239" i="1"/>
  <c r="BJ239" i="1"/>
  <c r="BO239" i="1"/>
  <c r="BK239" i="1"/>
  <c r="BF238" i="1"/>
  <c r="BG238" i="1"/>
  <c r="BO238" i="1"/>
  <c r="BK238" i="1"/>
  <c r="BL238" i="1"/>
  <c r="BM238" i="1"/>
  <c r="BH238" i="1"/>
  <c r="BI238" i="1"/>
  <c r="BJ238" i="1"/>
  <c r="BN238" i="1"/>
  <c r="BP238" i="1"/>
  <c r="BI237" i="1"/>
  <c r="BM237" i="1"/>
  <c r="BK237" i="1"/>
  <c r="BL237" i="1"/>
  <c r="BG237" i="1"/>
  <c r="BH237" i="1"/>
  <c r="BJ237" i="1"/>
  <c r="BN237" i="1"/>
  <c r="BP237" i="1"/>
  <c r="BO237" i="1"/>
  <c r="BK236" i="1"/>
  <c r="BG236" i="1"/>
  <c r="BO236" i="1"/>
  <c r="BJ236" i="1"/>
  <c r="BL236" i="1"/>
  <c r="BM236" i="1"/>
  <c r="BN236" i="1"/>
  <c r="BP236" i="1"/>
  <c r="BI236" i="1"/>
  <c r="BH236" i="1"/>
  <c r="BM235" i="1"/>
  <c r="BI235" i="1"/>
  <c r="BJ235" i="1"/>
  <c r="BK235" i="1"/>
  <c r="BP235" i="1"/>
  <c r="BG235" i="1"/>
  <c r="BH235" i="1"/>
  <c r="BL235" i="1"/>
  <c r="BN235" i="1"/>
  <c r="BO235" i="1"/>
  <c r="BG234" i="1"/>
  <c r="BO234" i="1"/>
  <c r="BK234" i="1"/>
  <c r="BI234" i="1"/>
  <c r="BJ234" i="1"/>
  <c r="BP234" i="1"/>
  <c r="BN234" i="1"/>
  <c r="BH234" i="1"/>
  <c r="BM234" i="1"/>
  <c r="BL234" i="1"/>
  <c r="BI233" i="1"/>
  <c r="BM233" i="1"/>
  <c r="BH233" i="1"/>
  <c r="BJ233" i="1"/>
  <c r="BO233" i="1"/>
  <c r="BG233" i="1"/>
  <c r="BK233" i="1"/>
  <c r="BL233" i="1"/>
  <c r="BN233" i="1"/>
  <c r="BP233" i="1"/>
  <c r="BK232" i="1"/>
  <c r="BG232" i="1"/>
  <c r="BO232" i="1"/>
  <c r="BH232" i="1"/>
  <c r="BI232" i="1"/>
  <c r="BN232" i="1"/>
  <c r="BJ232" i="1"/>
  <c r="BL232" i="1"/>
  <c r="BP232" i="1"/>
  <c r="BM232" i="1"/>
  <c r="BM231" i="1"/>
  <c r="BI231" i="1"/>
  <c r="BG231" i="1"/>
  <c r="BH231" i="1"/>
  <c r="BN231" i="1"/>
  <c r="BK231" i="1"/>
  <c r="BL231" i="1"/>
  <c r="BO231" i="1"/>
  <c r="BP231" i="1"/>
  <c r="BJ231" i="1"/>
  <c r="BG230" i="1"/>
  <c r="BO230" i="1"/>
  <c r="BK230" i="1"/>
  <c r="BH230" i="1"/>
  <c r="BM230" i="1"/>
  <c r="BI230" i="1"/>
  <c r="BJ230" i="1"/>
  <c r="BL230" i="1"/>
  <c r="BN230" i="1"/>
  <c r="BI229" i="1"/>
  <c r="BM229" i="1"/>
  <c r="BP229" i="1"/>
  <c r="BG229" i="1"/>
  <c r="BL229" i="1"/>
  <c r="BN229" i="1"/>
  <c r="BO229" i="1"/>
  <c r="BH229" i="1"/>
  <c r="BK229" i="1"/>
  <c r="BJ229" i="1"/>
  <c r="BK228" i="1"/>
  <c r="BG228" i="1"/>
  <c r="BO228" i="1"/>
  <c r="BP228" i="1"/>
  <c r="BL228" i="1"/>
  <c r="BH228" i="1"/>
  <c r="BI228" i="1"/>
  <c r="BJ228" i="1"/>
  <c r="BM228" i="1"/>
  <c r="BN228" i="1"/>
  <c r="BG227" i="1"/>
  <c r="BM227" i="1"/>
  <c r="BI227" i="1"/>
  <c r="BO227" i="1"/>
  <c r="BP227" i="1"/>
  <c r="BK227" i="1"/>
  <c r="BH227" i="1"/>
  <c r="BJ227" i="1"/>
  <c r="BN227" i="1"/>
  <c r="BL227" i="1"/>
  <c r="BL226" i="1"/>
  <c r="BM226" i="1"/>
  <c r="BI226" i="1"/>
  <c r="BN226" i="1"/>
  <c r="BG226" i="1"/>
  <c r="BK226" i="1"/>
  <c r="BO226" i="1"/>
  <c r="BH226" i="1"/>
  <c r="BJ226" i="1"/>
  <c r="BP226" i="1"/>
  <c r="BN225" i="1"/>
  <c r="BG225" i="1"/>
  <c r="BO225" i="1"/>
  <c r="BK225" i="1"/>
  <c r="BJ225" i="1"/>
  <c r="BH225" i="1"/>
  <c r="BP225" i="1"/>
  <c r="BM225" i="1"/>
  <c r="BL225" i="1"/>
  <c r="BI225" i="1"/>
  <c r="BF224" i="1"/>
  <c r="BH224" i="1"/>
  <c r="BP224" i="1"/>
  <c r="BI224" i="1"/>
  <c r="BM224" i="1"/>
  <c r="BG224" i="1"/>
  <c r="BN224" i="1"/>
  <c r="BO224" i="1"/>
  <c r="BJ224" i="1"/>
  <c r="BK224" i="1"/>
  <c r="BL224" i="1"/>
  <c r="BJ223" i="1"/>
  <c r="BK223" i="1"/>
  <c r="BG223" i="1"/>
  <c r="BO223" i="1"/>
  <c r="BL223" i="1"/>
  <c r="BH223" i="1"/>
  <c r="BI223" i="1"/>
  <c r="BM223" i="1"/>
  <c r="BN223" i="1"/>
  <c r="BP223" i="1"/>
  <c r="BL222" i="1"/>
  <c r="BM222" i="1"/>
  <c r="BI222" i="1"/>
  <c r="BO222" i="1"/>
  <c r="BH222" i="1"/>
  <c r="BK222" i="1"/>
  <c r="BP222" i="1"/>
  <c r="BG222" i="1"/>
  <c r="BN222" i="1"/>
  <c r="BJ222" i="1"/>
  <c r="BF221" i="1"/>
  <c r="BN221" i="1"/>
  <c r="BG221" i="1"/>
  <c r="BO221" i="1"/>
  <c r="BK221" i="1"/>
  <c r="BL221" i="1"/>
  <c r="BJ221" i="1"/>
  <c r="BM221" i="1"/>
  <c r="BH221" i="1"/>
  <c r="BI221" i="1"/>
  <c r="BP221" i="1"/>
  <c r="BH220" i="1"/>
  <c r="BP220" i="1"/>
  <c r="BI220" i="1"/>
  <c r="BM220" i="1"/>
  <c r="BJ220" i="1"/>
  <c r="BO220" i="1"/>
  <c r="BN220" i="1"/>
  <c r="BK220" i="1"/>
  <c r="BL220" i="1"/>
  <c r="BG220" i="1"/>
  <c r="BJ219" i="1"/>
  <c r="BK219" i="1"/>
  <c r="BG219" i="1"/>
  <c r="BO219" i="1"/>
  <c r="BM219" i="1"/>
  <c r="BN219" i="1"/>
  <c r="BP219" i="1"/>
  <c r="BH219" i="1"/>
  <c r="BI219" i="1"/>
  <c r="BL219" i="1"/>
  <c r="BL218" i="1"/>
  <c r="BM218" i="1"/>
  <c r="BI218" i="1"/>
  <c r="BP218" i="1"/>
  <c r="BJ218" i="1"/>
  <c r="BG218" i="1"/>
  <c r="BH218" i="1"/>
  <c r="BK218" i="1"/>
  <c r="BN218" i="1"/>
  <c r="BO218" i="1"/>
  <c r="BN217" i="1"/>
  <c r="BG217" i="1"/>
  <c r="BO217" i="1"/>
  <c r="BK217" i="1"/>
  <c r="BM217" i="1"/>
  <c r="BH217" i="1"/>
  <c r="BJ217" i="1"/>
  <c r="BL217" i="1"/>
  <c r="BP217" i="1"/>
  <c r="BI217" i="1"/>
  <c r="BH216" i="1"/>
  <c r="BP216" i="1"/>
  <c r="BI216" i="1"/>
  <c r="BM216" i="1"/>
  <c r="BK216" i="1"/>
  <c r="BJ216" i="1"/>
  <c r="BL216" i="1"/>
  <c r="BG216" i="1"/>
  <c r="BN216" i="1"/>
  <c r="BO216" i="1"/>
  <c r="BF215" i="1"/>
  <c r="BJ215" i="1"/>
  <c r="BK215" i="1"/>
  <c r="BG215" i="1"/>
  <c r="BO215" i="1"/>
  <c r="BH215" i="1"/>
  <c r="BN215" i="1"/>
  <c r="BM215" i="1"/>
  <c r="BI215" i="1"/>
  <c r="BL215" i="1"/>
  <c r="BP215" i="1"/>
  <c r="BL214" i="1"/>
  <c r="BM214" i="1"/>
  <c r="BI214" i="1"/>
  <c r="BK214" i="1"/>
  <c r="BN214" i="1"/>
  <c r="BO214" i="1"/>
  <c r="BG214" i="1"/>
  <c r="BP214" i="1"/>
  <c r="BJ214" i="1"/>
  <c r="BH214" i="1"/>
  <c r="BN213" i="1"/>
  <c r="BG213" i="1"/>
  <c r="BO213" i="1"/>
  <c r="BK213" i="1"/>
  <c r="BP213" i="1"/>
  <c r="BI213" i="1"/>
  <c r="BH213" i="1"/>
  <c r="BJ213" i="1"/>
  <c r="BL213" i="1"/>
  <c r="BM213" i="1"/>
  <c r="BH212" i="1"/>
  <c r="BP212" i="1"/>
  <c r="BI212" i="1"/>
  <c r="BM212" i="1"/>
  <c r="BL212" i="1"/>
  <c r="BO212" i="1"/>
  <c r="BJ212" i="1"/>
  <c r="BG212" i="1"/>
  <c r="BK212" i="1"/>
  <c r="BN212" i="1"/>
  <c r="BJ211" i="1"/>
  <c r="BK211" i="1"/>
  <c r="BG211" i="1"/>
  <c r="BO211" i="1"/>
  <c r="BI211" i="1"/>
  <c r="BP211" i="1"/>
  <c r="BH211" i="1"/>
  <c r="BL211" i="1"/>
  <c r="BN211" i="1"/>
  <c r="BL210" i="1"/>
  <c r="BM210" i="1"/>
  <c r="BI210" i="1"/>
  <c r="BG210" i="1"/>
  <c r="BN210" i="1"/>
  <c r="BK210" i="1"/>
  <c r="BH210" i="1"/>
  <c r="BJ210" i="1"/>
  <c r="BO210" i="1"/>
  <c r="BP210" i="1"/>
  <c r="BN209" i="1"/>
  <c r="BG209" i="1"/>
  <c r="BO209" i="1"/>
  <c r="BK209" i="1"/>
  <c r="BJ209" i="1"/>
  <c r="BL209" i="1"/>
  <c r="BM209" i="1"/>
  <c r="BI209" i="1"/>
  <c r="BP209" i="1"/>
  <c r="BH209" i="1"/>
  <c r="BH208" i="1"/>
  <c r="BP208" i="1"/>
  <c r="BI208" i="1"/>
  <c r="BM208" i="1"/>
  <c r="BN208" i="1"/>
  <c r="BG208" i="1"/>
  <c r="BO208" i="1"/>
  <c r="BJ208" i="1"/>
  <c r="BK208" i="1"/>
  <c r="BL208" i="1"/>
  <c r="BJ207" i="1"/>
  <c r="BK207" i="1"/>
  <c r="BG207" i="1"/>
  <c r="BO207" i="1"/>
  <c r="BL207" i="1"/>
  <c r="BN207" i="1"/>
  <c r="BP207" i="1"/>
  <c r="BH207" i="1"/>
  <c r="BI207" i="1"/>
  <c r="BM207" i="1"/>
  <c r="BF206" i="1"/>
  <c r="BL206" i="1"/>
  <c r="BM206" i="1"/>
  <c r="BI206" i="1"/>
  <c r="BH206" i="1"/>
  <c r="BO206" i="1"/>
  <c r="BG206" i="1"/>
  <c r="BJ206" i="1"/>
  <c r="BN206" i="1"/>
  <c r="BP206" i="1"/>
  <c r="BK206" i="1"/>
  <c r="BF205" i="1"/>
  <c r="BN205" i="1"/>
  <c r="BG205" i="1"/>
  <c r="BO205" i="1"/>
  <c r="BK205" i="1"/>
  <c r="BL205" i="1"/>
  <c r="BJ205" i="1"/>
  <c r="BH205" i="1"/>
  <c r="BI205" i="1"/>
  <c r="BM205" i="1"/>
  <c r="BP205" i="1"/>
  <c r="BH204" i="1"/>
  <c r="BP204" i="1"/>
  <c r="BI204" i="1"/>
  <c r="BM204" i="1"/>
  <c r="BO204" i="1"/>
  <c r="BJ204" i="1"/>
  <c r="BK204" i="1"/>
  <c r="BL204" i="1"/>
  <c r="BG204" i="1"/>
  <c r="BN204" i="1"/>
  <c r="BJ203" i="1"/>
  <c r="BK203" i="1"/>
  <c r="BG203" i="1"/>
  <c r="BO203" i="1"/>
  <c r="BM203" i="1"/>
  <c r="BN203" i="1"/>
  <c r="BP203" i="1"/>
  <c r="BH203" i="1"/>
  <c r="BL203" i="1"/>
  <c r="BI203" i="1"/>
  <c r="BF202" i="1"/>
  <c r="BL202" i="1"/>
  <c r="BM202" i="1"/>
  <c r="BI202" i="1"/>
  <c r="BJ202" i="1"/>
  <c r="BP202" i="1"/>
  <c r="BN202" i="1"/>
  <c r="BO202" i="1"/>
  <c r="BG202" i="1"/>
  <c r="BH202" i="1"/>
  <c r="BK202" i="1"/>
  <c r="BN201" i="1"/>
  <c r="BG201" i="1"/>
  <c r="BO201" i="1"/>
  <c r="BK201" i="1"/>
  <c r="BH201" i="1"/>
  <c r="BM201" i="1"/>
  <c r="BI201" i="1"/>
  <c r="BJ201" i="1"/>
  <c r="BL201" i="1"/>
  <c r="BP201" i="1"/>
  <c r="BH200" i="1"/>
  <c r="BP200" i="1"/>
  <c r="BI200" i="1"/>
  <c r="BM200" i="1"/>
  <c r="BK200" i="1"/>
  <c r="BO200" i="1"/>
  <c r="BJ200" i="1"/>
  <c r="BG200" i="1"/>
  <c r="BN200" i="1"/>
  <c r="BL200" i="1"/>
  <c r="BJ199" i="1"/>
  <c r="BK199" i="1"/>
  <c r="BG199" i="1"/>
  <c r="BO199" i="1"/>
  <c r="BN199" i="1"/>
  <c r="BH199" i="1"/>
  <c r="BI199" i="1"/>
  <c r="BL199" i="1"/>
  <c r="BM199" i="1"/>
  <c r="BP199" i="1"/>
  <c r="BL198" i="1"/>
  <c r="BM198" i="1"/>
  <c r="BI198" i="1"/>
  <c r="BK198" i="1"/>
  <c r="BN198" i="1"/>
  <c r="BJ198" i="1"/>
  <c r="BO198" i="1"/>
  <c r="BP198" i="1"/>
  <c r="BH198" i="1"/>
  <c r="BG198" i="1"/>
  <c r="BF197" i="1"/>
  <c r="BN197" i="1"/>
  <c r="BG197" i="1"/>
  <c r="BO197" i="1"/>
  <c r="BK197" i="1"/>
  <c r="BI197" i="1"/>
  <c r="BP197" i="1"/>
  <c r="BL197" i="1"/>
  <c r="BM197" i="1"/>
  <c r="BH197" i="1"/>
  <c r="BJ197" i="1"/>
  <c r="BH196" i="1"/>
  <c r="BP196" i="1"/>
  <c r="BI196" i="1"/>
  <c r="BM196" i="1"/>
  <c r="BL196" i="1"/>
  <c r="BG196" i="1"/>
  <c r="BO196" i="1"/>
  <c r="BJ196" i="1"/>
  <c r="BK196" i="1"/>
  <c r="BN196" i="1"/>
  <c r="BJ195" i="1"/>
  <c r="BK195" i="1"/>
  <c r="BG195" i="1"/>
  <c r="BO195" i="1"/>
  <c r="BP195" i="1"/>
  <c r="BI195" i="1"/>
  <c r="BN195" i="1"/>
  <c r="BH195" i="1"/>
  <c r="BM195" i="1"/>
  <c r="BL195" i="1"/>
  <c r="BF194" i="1"/>
  <c r="BL194" i="1"/>
  <c r="BM194" i="1"/>
  <c r="BI194" i="1"/>
  <c r="BN194" i="1"/>
  <c r="BG194" i="1"/>
  <c r="BH194" i="1"/>
  <c r="BJ194" i="1"/>
  <c r="BK194" i="1"/>
  <c r="BO194" i="1"/>
  <c r="BP194" i="1"/>
  <c r="BN193" i="1"/>
  <c r="BG193" i="1"/>
  <c r="BO193" i="1"/>
  <c r="BK193" i="1"/>
  <c r="BJ193" i="1"/>
  <c r="BL193" i="1"/>
  <c r="BH193" i="1"/>
  <c r="BI193" i="1"/>
  <c r="BM193" i="1"/>
  <c r="BP193" i="1"/>
  <c r="BH192" i="1"/>
  <c r="BP192" i="1"/>
  <c r="BI192" i="1"/>
  <c r="BM192" i="1"/>
  <c r="BG192" i="1"/>
  <c r="BN192" i="1"/>
  <c r="BK192" i="1"/>
  <c r="BL192" i="1"/>
  <c r="BO192" i="1"/>
  <c r="BJ192" i="1"/>
  <c r="BJ191" i="1"/>
  <c r="BK191" i="1"/>
  <c r="BG191" i="1"/>
  <c r="BO191" i="1"/>
  <c r="BL191" i="1"/>
  <c r="BN191" i="1"/>
  <c r="BH191" i="1"/>
  <c r="BI191" i="1"/>
  <c r="BM191" i="1"/>
  <c r="BP191" i="1"/>
  <c r="BF190" i="1"/>
  <c r="BL190" i="1"/>
  <c r="BM190" i="1"/>
  <c r="BI190" i="1"/>
  <c r="BO190" i="1"/>
  <c r="BH190" i="1"/>
  <c r="BN190" i="1"/>
  <c r="BP190" i="1"/>
  <c r="BG190" i="1"/>
  <c r="BJ190" i="1"/>
  <c r="BK190" i="1"/>
  <c r="BN189" i="1"/>
  <c r="BG189" i="1"/>
  <c r="BO189" i="1"/>
  <c r="BK189" i="1"/>
  <c r="BL189" i="1"/>
  <c r="BH189" i="1"/>
  <c r="BI189" i="1"/>
  <c r="BJ189" i="1"/>
  <c r="BP189" i="1"/>
  <c r="BH188" i="1"/>
  <c r="BP188" i="1"/>
  <c r="BI188" i="1"/>
  <c r="BM188" i="1"/>
  <c r="BJ188" i="1"/>
  <c r="BO188" i="1"/>
  <c r="BK188" i="1"/>
  <c r="BG188" i="1"/>
  <c r="BL188" i="1"/>
  <c r="BN188" i="1"/>
  <c r="BJ187" i="1"/>
  <c r="BK187" i="1"/>
  <c r="BG187" i="1"/>
  <c r="BO187" i="1"/>
  <c r="BM187" i="1"/>
  <c r="BI187" i="1"/>
  <c r="BL187" i="1"/>
  <c r="BN187" i="1"/>
  <c r="BP187" i="1"/>
  <c r="BH187" i="1"/>
  <c r="BL186" i="1"/>
  <c r="BM186" i="1"/>
  <c r="BI186" i="1"/>
  <c r="BP186" i="1"/>
  <c r="BJ186" i="1"/>
  <c r="BN186" i="1"/>
  <c r="BG186" i="1"/>
  <c r="BH186" i="1"/>
  <c r="BK186" i="1"/>
  <c r="BO186" i="1"/>
  <c r="BN185" i="1"/>
  <c r="BG185" i="1"/>
  <c r="BO185" i="1"/>
  <c r="BK185" i="1"/>
  <c r="BM185" i="1"/>
  <c r="BH185" i="1"/>
  <c r="BL185" i="1"/>
  <c r="BP185" i="1"/>
  <c r="BI185" i="1"/>
  <c r="BJ185" i="1"/>
  <c r="BH184" i="1"/>
  <c r="BP184" i="1"/>
  <c r="BI184" i="1"/>
  <c r="BM184" i="1"/>
  <c r="BK184" i="1"/>
  <c r="BG184" i="1"/>
  <c r="BO184" i="1"/>
  <c r="BN184" i="1"/>
  <c r="BL184" i="1"/>
  <c r="BJ184" i="1"/>
  <c r="BJ183" i="1"/>
  <c r="BK183" i="1"/>
  <c r="BG183" i="1"/>
  <c r="BO183" i="1"/>
  <c r="BH183" i="1"/>
  <c r="BN183" i="1"/>
  <c r="BP183" i="1"/>
  <c r="BI183" i="1"/>
  <c r="BL183" i="1"/>
  <c r="BM183" i="1"/>
  <c r="BL182" i="1"/>
  <c r="BM182" i="1"/>
  <c r="BI182" i="1"/>
  <c r="BK182" i="1"/>
  <c r="BH182" i="1"/>
  <c r="BJ182" i="1"/>
  <c r="BG182" i="1"/>
  <c r="BN182" i="1"/>
  <c r="BO182" i="1"/>
  <c r="BP182" i="1"/>
  <c r="BN181" i="1"/>
  <c r="BG181" i="1"/>
  <c r="BO181" i="1"/>
  <c r="BK181" i="1"/>
  <c r="BP181" i="1"/>
  <c r="BI181" i="1"/>
  <c r="BL181" i="1"/>
  <c r="BH181" i="1"/>
  <c r="BM181" i="1"/>
  <c r="BJ181" i="1"/>
  <c r="BH180" i="1"/>
  <c r="BP180" i="1"/>
  <c r="BI180" i="1"/>
  <c r="BM180" i="1"/>
  <c r="BL180" i="1"/>
  <c r="BK180" i="1"/>
  <c r="BN180" i="1"/>
  <c r="BG180" i="1"/>
  <c r="BJ180" i="1"/>
  <c r="BO180" i="1"/>
  <c r="BJ179" i="1"/>
  <c r="BK179" i="1"/>
  <c r="BG179" i="1"/>
  <c r="BO179" i="1"/>
  <c r="BI179" i="1"/>
  <c r="BP179" i="1"/>
  <c r="BN179" i="1"/>
  <c r="BL179" i="1"/>
  <c r="BM179" i="1"/>
  <c r="BH179" i="1"/>
  <c r="BL178" i="1"/>
  <c r="BM178" i="1"/>
  <c r="BI178" i="1"/>
  <c r="BG178" i="1"/>
  <c r="BN178" i="1"/>
  <c r="BO178" i="1"/>
  <c r="BP178" i="1"/>
  <c r="BH178" i="1"/>
  <c r="BJ178" i="1"/>
  <c r="BK178" i="1"/>
  <c r="BN177" i="1"/>
  <c r="BG177" i="1"/>
  <c r="BO177" i="1"/>
  <c r="BK177" i="1"/>
  <c r="BJ177" i="1"/>
  <c r="BH177" i="1"/>
  <c r="BI177" i="1"/>
  <c r="BL177" i="1"/>
  <c r="BM177" i="1"/>
  <c r="BP177" i="1"/>
  <c r="BH176" i="1"/>
  <c r="BP176" i="1"/>
  <c r="BI176" i="1"/>
  <c r="BM176" i="1"/>
  <c r="BN176" i="1"/>
  <c r="BG176" i="1"/>
  <c r="BK176" i="1"/>
  <c r="BL176" i="1"/>
  <c r="BO176" i="1"/>
  <c r="BJ176" i="1"/>
  <c r="BJ175" i="1"/>
  <c r="BK175" i="1"/>
  <c r="BG175" i="1"/>
  <c r="BO175" i="1"/>
  <c r="BL175" i="1"/>
  <c r="BI175" i="1"/>
  <c r="BM175" i="1"/>
  <c r="BH175" i="1"/>
  <c r="BN175" i="1"/>
  <c r="BP175" i="1"/>
  <c r="BL174" i="1"/>
  <c r="BM174" i="1"/>
  <c r="BI174" i="1"/>
  <c r="BH174" i="1"/>
  <c r="BO174" i="1"/>
  <c r="BN174" i="1"/>
  <c r="BG174" i="1"/>
  <c r="BJ174" i="1"/>
  <c r="BK174" i="1"/>
  <c r="BP174" i="1"/>
  <c r="BN173" i="1"/>
  <c r="BG173" i="1"/>
  <c r="BO173" i="1"/>
  <c r="BK173" i="1"/>
  <c r="BL173" i="1"/>
  <c r="BM173" i="1"/>
  <c r="BP173" i="1"/>
  <c r="BH173" i="1"/>
  <c r="BJ173" i="1"/>
  <c r="BI173" i="1"/>
  <c r="BH172" i="1"/>
  <c r="BP172" i="1"/>
  <c r="BI172" i="1"/>
  <c r="BM172" i="1"/>
  <c r="BO172" i="1"/>
  <c r="BJ172" i="1"/>
  <c r="BG172" i="1"/>
  <c r="BK172" i="1"/>
  <c r="BL172" i="1"/>
  <c r="BN172" i="1"/>
  <c r="BF171" i="1"/>
  <c r="BJ171" i="1"/>
  <c r="BK171" i="1"/>
  <c r="BG171" i="1"/>
  <c r="BO171" i="1"/>
  <c r="BM171" i="1"/>
  <c r="BH171" i="1"/>
  <c r="BP171" i="1"/>
  <c r="BI171" i="1"/>
  <c r="BL171" i="1"/>
  <c r="BN171" i="1"/>
  <c r="BL170" i="1"/>
  <c r="BM170" i="1"/>
  <c r="BI170" i="1"/>
  <c r="BJ170" i="1"/>
  <c r="BP170" i="1"/>
  <c r="BG170" i="1"/>
  <c r="BH170" i="1"/>
  <c r="BO170" i="1"/>
  <c r="BN170" i="1"/>
  <c r="BK170" i="1"/>
  <c r="BN169" i="1"/>
  <c r="BG169" i="1"/>
  <c r="BO169" i="1"/>
  <c r="BK169" i="1"/>
  <c r="BH169" i="1"/>
  <c r="BM169" i="1"/>
  <c r="BP169" i="1"/>
  <c r="BI169" i="1"/>
  <c r="BJ169" i="1"/>
  <c r="BL169" i="1"/>
  <c r="BH168" i="1"/>
  <c r="BP168" i="1"/>
  <c r="BI168" i="1"/>
  <c r="BM168" i="1"/>
  <c r="BK168" i="1"/>
  <c r="BL168" i="1"/>
  <c r="BG168" i="1"/>
  <c r="BJ168" i="1"/>
  <c r="BN168" i="1"/>
  <c r="BO168" i="1"/>
  <c r="BJ167" i="1"/>
  <c r="BK167" i="1"/>
  <c r="BG167" i="1"/>
  <c r="BO167" i="1"/>
  <c r="BN167" i="1"/>
  <c r="BH167" i="1"/>
  <c r="BI167" i="1"/>
  <c r="BP167" i="1"/>
  <c r="BM167" i="1"/>
  <c r="BL167" i="1"/>
  <c r="BL166" i="1"/>
  <c r="BM166" i="1"/>
  <c r="BI166" i="1"/>
  <c r="BK166" i="1"/>
  <c r="BG166" i="1"/>
  <c r="BH166" i="1"/>
  <c r="BP166" i="1"/>
  <c r="BJ166" i="1"/>
  <c r="BN166" i="1"/>
  <c r="BN165" i="1"/>
  <c r="BG165" i="1"/>
  <c r="BO165" i="1"/>
  <c r="BK165" i="1"/>
  <c r="BI165" i="1"/>
  <c r="BP165" i="1"/>
  <c r="BM165" i="1"/>
  <c r="BH165" i="1"/>
  <c r="BJ165" i="1"/>
  <c r="BL165" i="1"/>
  <c r="BH164" i="1"/>
  <c r="BP164" i="1"/>
  <c r="BI164" i="1"/>
  <c r="BM164" i="1"/>
  <c r="BL164" i="1"/>
  <c r="BN164" i="1"/>
  <c r="BG164" i="1"/>
  <c r="BK164" i="1"/>
  <c r="BO164" i="1"/>
  <c r="BJ164" i="1"/>
  <c r="BJ163" i="1"/>
  <c r="BK163" i="1"/>
  <c r="BG163" i="1"/>
  <c r="BO163" i="1"/>
  <c r="BP163" i="1"/>
  <c r="BI163" i="1"/>
  <c r="BL163" i="1"/>
  <c r="BN163" i="1"/>
  <c r="BH163" i="1"/>
  <c r="BM163" i="1"/>
  <c r="BL162" i="1"/>
  <c r="BM162" i="1"/>
  <c r="BI162" i="1"/>
  <c r="BN162" i="1"/>
  <c r="BG162" i="1"/>
  <c r="BH162" i="1"/>
  <c r="BP162" i="1"/>
  <c r="BJ162" i="1"/>
  <c r="BK162" i="1"/>
  <c r="BO162" i="1"/>
  <c r="BN161" i="1"/>
  <c r="BG161" i="1"/>
  <c r="BO161" i="1"/>
  <c r="BK161" i="1"/>
  <c r="BJ161" i="1"/>
  <c r="BM161" i="1"/>
  <c r="BP161" i="1"/>
  <c r="BH161" i="1"/>
  <c r="BI161" i="1"/>
  <c r="BL161" i="1"/>
  <c r="BH160" i="1"/>
  <c r="BP160" i="1"/>
  <c r="BI160" i="1"/>
  <c r="BM160" i="1"/>
  <c r="BG160" i="1"/>
  <c r="BN160" i="1"/>
  <c r="BO160" i="1"/>
  <c r="BJ160" i="1"/>
  <c r="BL160" i="1"/>
  <c r="BK160" i="1"/>
  <c r="BJ159" i="1"/>
  <c r="BK159" i="1"/>
  <c r="BG159" i="1"/>
  <c r="BO159" i="1"/>
  <c r="BL159" i="1"/>
  <c r="BM159" i="1"/>
  <c r="BN159" i="1"/>
  <c r="BP159" i="1"/>
  <c r="BH159" i="1"/>
  <c r="BI159" i="1"/>
  <c r="BF158" i="1"/>
  <c r="BL158" i="1"/>
  <c r="BM158" i="1"/>
  <c r="BI158" i="1"/>
  <c r="BO158" i="1"/>
  <c r="BH158" i="1"/>
  <c r="BJ158" i="1"/>
  <c r="BP158" i="1"/>
  <c r="BG158" i="1"/>
  <c r="BK158" i="1"/>
  <c r="BN158" i="1"/>
  <c r="BN157" i="1"/>
  <c r="BG157" i="1"/>
  <c r="BO157" i="1"/>
  <c r="BK157" i="1"/>
  <c r="BL157" i="1"/>
  <c r="BH157" i="1"/>
  <c r="BM157" i="1"/>
  <c r="BP157" i="1"/>
  <c r="BJ157" i="1"/>
  <c r="BI157" i="1"/>
  <c r="BF156" i="1"/>
  <c r="BH156" i="1"/>
  <c r="BP156" i="1"/>
  <c r="BI156" i="1"/>
  <c r="BM156" i="1"/>
  <c r="BJ156" i="1"/>
  <c r="BO156" i="1"/>
  <c r="BN156" i="1"/>
  <c r="BG156" i="1"/>
  <c r="BK156" i="1"/>
  <c r="BL156" i="1"/>
  <c r="BJ155" i="1"/>
  <c r="BK155" i="1"/>
  <c r="BG155" i="1"/>
  <c r="BO155" i="1"/>
  <c r="BM155" i="1"/>
  <c r="BN155" i="1"/>
  <c r="BL155" i="1"/>
  <c r="BP155" i="1"/>
  <c r="BH155" i="1"/>
  <c r="BI155" i="1"/>
  <c r="BF154" i="1"/>
  <c r="BL154" i="1"/>
  <c r="BM154" i="1"/>
  <c r="BI154" i="1"/>
  <c r="BP154" i="1"/>
  <c r="BJ154" i="1"/>
  <c r="BK154" i="1"/>
  <c r="BO154" i="1"/>
  <c r="BN154" i="1"/>
  <c r="BH154" i="1"/>
  <c r="BG154" i="1"/>
  <c r="BN153" i="1"/>
  <c r="BG153" i="1"/>
  <c r="BO153" i="1"/>
  <c r="BK153" i="1"/>
  <c r="BM153" i="1"/>
  <c r="BH153" i="1"/>
  <c r="BI153" i="1"/>
  <c r="BL153" i="1"/>
  <c r="BP153" i="1"/>
  <c r="BJ153" i="1"/>
  <c r="BH152" i="1"/>
  <c r="BP152" i="1"/>
  <c r="BI152" i="1"/>
  <c r="BM152" i="1"/>
  <c r="BK152" i="1"/>
  <c r="BN152" i="1"/>
  <c r="BG152" i="1"/>
  <c r="BJ152" i="1"/>
  <c r="BL152" i="1"/>
  <c r="BO152" i="1"/>
  <c r="BJ151" i="1"/>
  <c r="BK151" i="1"/>
  <c r="BG151" i="1"/>
  <c r="BO151" i="1"/>
  <c r="BH151" i="1"/>
  <c r="BN151" i="1"/>
  <c r="BP151" i="1"/>
  <c r="BL151" i="1"/>
  <c r="BM151" i="1"/>
  <c r="BI151" i="1"/>
  <c r="BL150" i="1"/>
  <c r="BM150" i="1"/>
  <c r="BI150" i="1"/>
  <c r="BK150" i="1"/>
  <c r="BN150" i="1"/>
  <c r="BO150" i="1"/>
  <c r="BG150" i="1"/>
  <c r="BH150" i="1"/>
  <c r="BP150" i="1"/>
  <c r="BJ150" i="1"/>
  <c r="BN149" i="1"/>
  <c r="BG149" i="1"/>
  <c r="BO149" i="1"/>
  <c r="BK149" i="1"/>
  <c r="BP149" i="1"/>
  <c r="BI149" i="1"/>
  <c r="BJ149" i="1"/>
  <c r="BL149" i="1"/>
  <c r="BM149" i="1"/>
  <c r="BH149" i="1"/>
  <c r="BH148" i="1"/>
  <c r="BP148" i="1"/>
  <c r="BI148" i="1"/>
  <c r="BM148" i="1"/>
  <c r="BL148" i="1"/>
  <c r="BG148" i="1"/>
  <c r="BN148" i="1"/>
  <c r="BJ148" i="1"/>
  <c r="BK148" i="1"/>
  <c r="BO148" i="1"/>
  <c r="BJ147" i="1"/>
  <c r="BK147" i="1"/>
  <c r="BG147" i="1"/>
  <c r="BO147" i="1"/>
  <c r="BI147" i="1"/>
  <c r="BP147" i="1"/>
  <c r="BL147" i="1"/>
  <c r="BM147" i="1"/>
  <c r="BN147" i="1"/>
  <c r="BH147" i="1"/>
  <c r="BL146" i="1"/>
  <c r="BM146" i="1"/>
  <c r="BI146" i="1"/>
  <c r="BG146" i="1"/>
  <c r="BN146" i="1"/>
  <c r="BO146" i="1"/>
  <c r="BK146" i="1"/>
  <c r="BH146" i="1"/>
  <c r="BJ146" i="1"/>
  <c r="BP146" i="1"/>
  <c r="BN145" i="1"/>
  <c r="BG145" i="1"/>
  <c r="BO145" i="1"/>
  <c r="BK145" i="1"/>
  <c r="BJ145" i="1"/>
  <c r="BL145" i="1"/>
  <c r="BI145" i="1"/>
  <c r="BM145" i="1"/>
  <c r="BH145" i="1"/>
  <c r="BP145" i="1"/>
  <c r="BF144" i="1"/>
  <c r="BH144" i="1"/>
  <c r="BP144" i="1"/>
  <c r="BI144" i="1"/>
  <c r="BM144" i="1"/>
  <c r="BN144" i="1"/>
  <c r="BG144" i="1"/>
  <c r="BJ144" i="1"/>
  <c r="BL144" i="1"/>
  <c r="BO144" i="1"/>
  <c r="BK144" i="1"/>
  <c r="BJ143" i="1"/>
  <c r="BK143" i="1"/>
  <c r="BG143" i="1"/>
  <c r="BO143" i="1"/>
  <c r="BL143" i="1"/>
  <c r="BI143" i="1"/>
  <c r="BM143" i="1"/>
  <c r="BH143" i="1"/>
  <c r="BN143" i="1"/>
  <c r="BP143" i="1"/>
  <c r="BL142" i="1"/>
  <c r="BM142" i="1"/>
  <c r="BI142" i="1"/>
  <c r="BH142" i="1"/>
  <c r="BO142" i="1"/>
  <c r="BP142" i="1"/>
  <c r="BK142" i="1"/>
  <c r="BG142" i="1"/>
  <c r="BJ142" i="1"/>
  <c r="BN142" i="1"/>
  <c r="BN141" i="1"/>
  <c r="BG141" i="1"/>
  <c r="BO141" i="1"/>
  <c r="BK141" i="1"/>
  <c r="BL141" i="1"/>
  <c r="BM141" i="1"/>
  <c r="BI141" i="1"/>
  <c r="BJ141" i="1"/>
  <c r="BP141" i="1"/>
  <c r="BH141" i="1"/>
  <c r="BH140" i="1"/>
  <c r="BP140" i="1"/>
  <c r="BI140" i="1"/>
  <c r="BM140" i="1"/>
  <c r="BO140" i="1"/>
  <c r="BJ140" i="1"/>
  <c r="BK140" i="1"/>
  <c r="BL140" i="1"/>
  <c r="BG140" i="1"/>
  <c r="BJ139" i="1"/>
  <c r="BK139" i="1"/>
  <c r="BG139" i="1"/>
  <c r="BO139" i="1"/>
  <c r="BM139" i="1"/>
  <c r="BH139" i="1"/>
  <c r="BI139" i="1"/>
  <c r="BL139" i="1"/>
  <c r="BN139" i="1"/>
  <c r="BP139" i="1"/>
  <c r="BL138" i="1"/>
  <c r="BM138" i="1"/>
  <c r="BI138" i="1"/>
  <c r="BJ138" i="1"/>
  <c r="BP138" i="1"/>
  <c r="BK138" i="1"/>
  <c r="BH138" i="1"/>
  <c r="BN138" i="1"/>
  <c r="BO138" i="1"/>
  <c r="BG138" i="1"/>
  <c r="BN137" i="1"/>
  <c r="BG137" i="1"/>
  <c r="BO137" i="1"/>
  <c r="BK137" i="1"/>
  <c r="BH137" i="1"/>
  <c r="BM137" i="1"/>
  <c r="BP137" i="1"/>
  <c r="BI137" i="1"/>
  <c r="BJ137" i="1"/>
  <c r="BL137" i="1"/>
  <c r="BH136" i="1"/>
  <c r="BP136" i="1"/>
  <c r="BI136" i="1"/>
  <c r="BM136" i="1"/>
  <c r="BK136" i="1"/>
  <c r="BL136" i="1"/>
  <c r="BJ136" i="1"/>
  <c r="BG136" i="1"/>
  <c r="BN136" i="1"/>
  <c r="BO136" i="1"/>
  <c r="BJ135" i="1"/>
  <c r="BK135" i="1"/>
  <c r="BG135" i="1"/>
  <c r="BO135" i="1"/>
  <c r="BN135" i="1"/>
  <c r="BH135" i="1"/>
  <c r="BI135" i="1"/>
  <c r="BL135" i="1"/>
  <c r="BM135" i="1"/>
  <c r="BP135" i="1"/>
  <c r="BL134" i="1"/>
  <c r="BM134" i="1"/>
  <c r="BI134" i="1"/>
  <c r="BK134" i="1"/>
  <c r="BG134" i="1"/>
  <c r="BP134" i="1"/>
  <c r="BJ134" i="1"/>
  <c r="BO134" i="1"/>
  <c r="BN134" i="1"/>
  <c r="BH134" i="1"/>
  <c r="BN133" i="1"/>
  <c r="BG133" i="1"/>
  <c r="BO133" i="1"/>
  <c r="BK133" i="1"/>
  <c r="BI133" i="1"/>
  <c r="BP133" i="1"/>
  <c r="BH133" i="1"/>
  <c r="BJ133" i="1"/>
  <c r="BL133" i="1"/>
  <c r="BM133" i="1"/>
  <c r="BH132" i="1"/>
  <c r="BP132" i="1"/>
  <c r="BI132" i="1"/>
  <c r="BM132" i="1"/>
  <c r="BL132" i="1"/>
  <c r="BN132" i="1"/>
  <c r="BJ132" i="1"/>
  <c r="BG132" i="1"/>
  <c r="BK132" i="1"/>
  <c r="BO132" i="1"/>
  <c r="BJ131" i="1"/>
  <c r="BK131" i="1"/>
  <c r="BG131" i="1"/>
  <c r="BO131" i="1"/>
  <c r="BP131" i="1"/>
  <c r="BI131" i="1"/>
  <c r="BL131" i="1"/>
  <c r="BH131" i="1"/>
  <c r="BN131" i="1"/>
  <c r="BM131" i="1"/>
  <c r="BL130" i="1"/>
  <c r="BM130" i="1"/>
  <c r="BI130" i="1"/>
  <c r="BN130" i="1"/>
  <c r="BG130" i="1"/>
  <c r="BH130" i="1"/>
  <c r="BP130" i="1"/>
  <c r="BJ130" i="1"/>
  <c r="BK130" i="1"/>
  <c r="BO130" i="1"/>
  <c r="BF129" i="1"/>
  <c r="BN129" i="1"/>
  <c r="BG129" i="1"/>
  <c r="BO129" i="1"/>
  <c r="BK129" i="1"/>
  <c r="BJ129" i="1"/>
  <c r="BH129" i="1"/>
  <c r="BI129" i="1"/>
  <c r="BL129" i="1"/>
  <c r="BM129" i="1"/>
  <c r="BP129" i="1"/>
  <c r="BH128" i="1"/>
  <c r="BP128" i="1"/>
  <c r="BI128" i="1"/>
  <c r="BM128" i="1"/>
  <c r="BG128" i="1"/>
  <c r="BN128" i="1"/>
  <c r="BO128" i="1"/>
  <c r="BJ128" i="1"/>
  <c r="BK128" i="1"/>
  <c r="BL128" i="1"/>
  <c r="BI127" i="1"/>
  <c r="BJ127" i="1"/>
  <c r="BK127" i="1"/>
  <c r="BO127" i="1"/>
  <c r="BL127" i="1"/>
  <c r="BM127" i="1"/>
  <c r="BG127" i="1"/>
  <c r="BH127" i="1"/>
  <c r="BP127" i="1"/>
  <c r="BN127" i="1"/>
  <c r="BN126" i="1"/>
  <c r="BK126" i="1"/>
  <c r="BI126" i="1"/>
  <c r="BJ126" i="1"/>
  <c r="BP126" i="1"/>
  <c r="BM126" i="1"/>
  <c r="BG126" i="1"/>
  <c r="BO126" i="1"/>
  <c r="BH126" i="1"/>
  <c r="BL126" i="1"/>
  <c r="BH125" i="1"/>
  <c r="BP125" i="1"/>
  <c r="BM125" i="1"/>
  <c r="BI125" i="1"/>
  <c r="BJ125" i="1"/>
  <c r="BO125" i="1"/>
  <c r="BN125" i="1"/>
  <c r="BL125" i="1"/>
  <c r="BG125" i="1"/>
  <c r="BK125" i="1"/>
  <c r="BJ124" i="1"/>
  <c r="BG124" i="1"/>
  <c r="BO124" i="1"/>
  <c r="BH124" i="1"/>
  <c r="BI124" i="1"/>
  <c r="BN124" i="1"/>
  <c r="BP124" i="1"/>
  <c r="BK124" i="1"/>
  <c r="BL124" i="1"/>
  <c r="BM124" i="1"/>
  <c r="BL123" i="1"/>
  <c r="BI123" i="1"/>
  <c r="BG123" i="1"/>
  <c r="BH123" i="1"/>
  <c r="BN123" i="1"/>
  <c r="BJ123" i="1"/>
  <c r="BP123" i="1"/>
  <c r="BO123" i="1"/>
  <c r="BM123" i="1"/>
  <c r="BK123" i="1"/>
  <c r="BN122" i="1"/>
  <c r="BK122" i="1"/>
  <c r="BG122" i="1"/>
  <c r="BH122" i="1"/>
  <c r="BM122" i="1"/>
  <c r="BJ122" i="1"/>
  <c r="BL122" i="1"/>
  <c r="BP122" i="1"/>
  <c r="BI122" i="1"/>
  <c r="BO122" i="1"/>
  <c r="BH121" i="1"/>
  <c r="BP121" i="1"/>
  <c r="BM121" i="1"/>
  <c r="BG121" i="1"/>
  <c r="BL121" i="1"/>
  <c r="BK121" i="1"/>
  <c r="BJ121" i="1"/>
  <c r="BN121" i="1"/>
  <c r="BI121" i="1"/>
  <c r="BO121" i="1"/>
  <c r="BJ120" i="1"/>
  <c r="BG120" i="1"/>
  <c r="BO120" i="1"/>
  <c r="BP120" i="1"/>
  <c r="BL120" i="1"/>
  <c r="BM120" i="1"/>
  <c r="BN120" i="1"/>
  <c r="BI120" i="1"/>
  <c r="BH120" i="1"/>
  <c r="BK120" i="1"/>
  <c r="BL119" i="1"/>
  <c r="BI119" i="1"/>
  <c r="BO119" i="1"/>
  <c r="BP119" i="1"/>
  <c r="BK119" i="1"/>
  <c r="BN119" i="1"/>
  <c r="BG119" i="1"/>
  <c r="BH119" i="1"/>
  <c r="BM119" i="1"/>
  <c r="BJ119" i="1"/>
  <c r="BN118" i="1"/>
  <c r="BG118" i="1"/>
  <c r="BK118" i="1"/>
  <c r="BL118" i="1"/>
  <c r="BO118" i="1"/>
  <c r="BP118" i="1"/>
  <c r="BI118" i="1"/>
  <c r="BJ118" i="1"/>
  <c r="BM118" i="1"/>
  <c r="BH118" i="1"/>
  <c r="BH117" i="1"/>
  <c r="BP117" i="1"/>
  <c r="BI117" i="1"/>
  <c r="BM117" i="1"/>
  <c r="BN117" i="1"/>
  <c r="BJ117" i="1"/>
  <c r="BK117" i="1"/>
  <c r="BO117" i="1"/>
  <c r="BG117" i="1"/>
  <c r="BL117" i="1"/>
  <c r="BJ116" i="1"/>
  <c r="BK116" i="1"/>
  <c r="BG116" i="1"/>
  <c r="BO116" i="1"/>
  <c r="BH116" i="1"/>
  <c r="BP116" i="1"/>
  <c r="BM116" i="1"/>
  <c r="BL116" i="1"/>
  <c r="BN116" i="1"/>
  <c r="BI116" i="1"/>
  <c r="BL115" i="1"/>
  <c r="BM115" i="1"/>
  <c r="BI115" i="1"/>
  <c r="BJ115" i="1"/>
  <c r="BN115" i="1"/>
  <c r="BO115" i="1"/>
  <c r="BG115" i="1"/>
  <c r="BH115" i="1"/>
  <c r="BK115" i="1"/>
  <c r="BP115" i="1"/>
  <c r="BN114" i="1"/>
  <c r="BG114" i="1"/>
  <c r="BO114" i="1"/>
  <c r="BK114" i="1"/>
  <c r="BL114" i="1"/>
  <c r="BH114" i="1"/>
  <c r="BI114" i="1"/>
  <c r="BJ114" i="1"/>
  <c r="BM114" i="1"/>
  <c r="BP114" i="1"/>
  <c r="BH113" i="1"/>
  <c r="BP113" i="1"/>
  <c r="BI113" i="1"/>
  <c r="BM113" i="1"/>
  <c r="BN113" i="1"/>
  <c r="BK113" i="1"/>
  <c r="BO113" i="1"/>
  <c r="BG113" i="1"/>
  <c r="BL113" i="1"/>
  <c r="BJ113" i="1"/>
  <c r="BJ112" i="1"/>
  <c r="BK112" i="1"/>
  <c r="BG112" i="1"/>
  <c r="BO112" i="1"/>
  <c r="BH112" i="1"/>
  <c r="BP112" i="1"/>
  <c r="BL112" i="1"/>
  <c r="BM112" i="1"/>
  <c r="BN112" i="1"/>
  <c r="BI112" i="1"/>
  <c r="BL111" i="1"/>
  <c r="BM111" i="1"/>
  <c r="BI111" i="1"/>
  <c r="BJ111" i="1"/>
  <c r="BG111" i="1"/>
  <c r="BO111" i="1"/>
  <c r="BK111" i="1"/>
  <c r="BN111" i="1"/>
  <c r="BH111" i="1"/>
  <c r="BP111" i="1"/>
  <c r="BN110" i="1"/>
  <c r="BG110" i="1"/>
  <c r="BO110" i="1"/>
  <c r="BK110" i="1"/>
  <c r="BL110" i="1"/>
  <c r="BP110" i="1"/>
  <c r="BI110" i="1"/>
  <c r="BH110" i="1"/>
  <c r="BJ110" i="1"/>
  <c r="BM110" i="1"/>
  <c r="BH109" i="1"/>
  <c r="BP109" i="1"/>
  <c r="BI109" i="1"/>
  <c r="BM109" i="1"/>
  <c r="BN109" i="1"/>
  <c r="BJ109" i="1"/>
  <c r="BK109" i="1"/>
  <c r="BG109" i="1"/>
  <c r="BL109" i="1"/>
  <c r="BO109" i="1"/>
  <c r="BJ108" i="1"/>
  <c r="BK108" i="1"/>
  <c r="BG108" i="1"/>
  <c r="BO108" i="1"/>
  <c r="BH108" i="1"/>
  <c r="BP108" i="1"/>
  <c r="BM108" i="1"/>
  <c r="BN108" i="1"/>
  <c r="BL108" i="1"/>
  <c r="BI108" i="1"/>
  <c r="BL107" i="1"/>
  <c r="BM107" i="1"/>
  <c r="BI107" i="1"/>
  <c r="BJ107" i="1"/>
  <c r="BN107" i="1"/>
  <c r="BO107" i="1"/>
  <c r="BG107" i="1"/>
  <c r="BK107" i="1"/>
  <c r="BP107" i="1"/>
  <c r="BH107" i="1"/>
  <c r="BN106" i="1"/>
  <c r="BG106" i="1"/>
  <c r="BO106" i="1"/>
  <c r="BK106" i="1"/>
  <c r="BL106" i="1"/>
  <c r="BH106" i="1"/>
  <c r="BI106" i="1"/>
  <c r="BJ106" i="1"/>
  <c r="BM106" i="1"/>
  <c r="BP106" i="1"/>
  <c r="BH105" i="1"/>
  <c r="BP105" i="1"/>
  <c r="BI105" i="1"/>
  <c r="BM105" i="1"/>
  <c r="BN105" i="1"/>
  <c r="BK105" i="1"/>
  <c r="BG105" i="1"/>
  <c r="BO105" i="1"/>
  <c r="BJ105" i="1"/>
  <c r="BJ104" i="1"/>
  <c r="BK104" i="1"/>
  <c r="BG104" i="1"/>
  <c r="BO104" i="1"/>
  <c r="BH104" i="1"/>
  <c r="BP104" i="1"/>
  <c r="BL104" i="1"/>
  <c r="BM104" i="1"/>
  <c r="BN104" i="1"/>
  <c r="BI104" i="1"/>
  <c r="BF103" i="1"/>
  <c r="BL103" i="1"/>
  <c r="BM103" i="1"/>
  <c r="BI103" i="1"/>
  <c r="BJ103" i="1"/>
  <c r="BG103" i="1"/>
  <c r="BO103" i="1"/>
  <c r="BN103" i="1"/>
  <c r="BP103" i="1"/>
  <c r="BH103" i="1"/>
  <c r="BK103" i="1"/>
  <c r="BN102" i="1"/>
  <c r="BG102" i="1"/>
  <c r="BO102" i="1"/>
  <c r="BK102" i="1"/>
  <c r="BL102" i="1"/>
  <c r="BP102" i="1"/>
  <c r="BI102" i="1"/>
  <c r="BJ102" i="1"/>
  <c r="BH102" i="1"/>
  <c r="BM102" i="1"/>
  <c r="BH101" i="1"/>
  <c r="BP101" i="1"/>
  <c r="BI101" i="1"/>
  <c r="BM101" i="1"/>
  <c r="BN101" i="1"/>
  <c r="BJ101" i="1"/>
  <c r="BK101" i="1"/>
  <c r="BG101" i="1"/>
  <c r="BL101" i="1"/>
  <c r="BO101" i="1"/>
  <c r="BJ100" i="1"/>
  <c r="BK100" i="1"/>
  <c r="BG100" i="1"/>
  <c r="BO100" i="1"/>
  <c r="BH100" i="1"/>
  <c r="BP100" i="1"/>
  <c r="BM100" i="1"/>
  <c r="BL100" i="1"/>
  <c r="BN100" i="1"/>
  <c r="BI100" i="1"/>
  <c r="BL99" i="1"/>
  <c r="BM99" i="1"/>
  <c r="BI99" i="1"/>
  <c r="BJ99" i="1"/>
  <c r="BN99" i="1"/>
  <c r="BO99" i="1"/>
  <c r="BG99" i="1"/>
  <c r="BP99" i="1"/>
  <c r="BH99" i="1"/>
  <c r="BK99" i="1"/>
  <c r="BN98" i="1"/>
  <c r="BG98" i="1"/>
  <c r="BO98" i="1"/>
  <c r="BK98" i="1"/>
  <c r="BL98" i="1"/>
  <c r="BH98" i="1"/>
  <c r="BI98" i="1"/>
  <c r="BM98" i="1"/>
  <c r="BP98" i="1"/>
  <c r="BJ98" i="1"/>
  <c r="BH97" i="1"/>
  <c r="BP97" i="1"/>
  <c r="BI97" i="1"/>
  <c r="BM97" i="1"/>
  <c r="BN97" i="1"/>
  <c r="BK97" i="1"/>
  <c r="BJ97" i="1"/>
  <c r="BO97" i="1"/>
  <c r="BG97" i="1"/>
  <c r="BL97" i="1"/>
  <c r="BJ96" i="1"/>
  <c r="BK96" i="1"/>
  <c r="BG96" i="1"/>
  <c r="BO96" i="1"/>
  <c r="BH96" i="1"/>
  <c r="BP96" i="1"/>
  <c r="BL96" i="1"/>
  <c r="BM96" i="1"/>
  <c r="BI96" i="1"/>
  <c r="BN96" i="1"/>
  <c r="BL95" i="1"/>
  <c r="BM95" i="1"/>
  <c r="BI95" i="1"/>
  <c r="BJ95" i="1"/>
  <c r="BG95" i="1"/>
  <c r="BO95" i="1"/>
  <c r="BP95" i="1"/>
  <c r="BH95" i="1"/>
  <c r="BK95" i="1"/>
  <c r="BN95" i="1"/>
  <c r="BJ94" i="1"/>
  <c r="BN94" i="1"/>
  <c r="BG94" i="1"/>
  <c r="BO94" i="1"/>
  <c r="BL94" i="1"/>
  <c r="BM94" i="1"/>
  <c r="BH94" i="1"/>
  <c r="BI94" i="1"/>
  <c r="BP94" i="1"/>
  <c r="BK94" i="1"/>
  <c r="BL93" i="1"/>
  <c r="BH93" i="1"/>
  <c r="BP93" i="1"/>
  <c r="BI93" i="1"/>
  <c r="BJ93" i="1"/>
  <c r="BK93" i="1"/>
  <c r="BN93" i="1"/>
  <c r="BG93" i="1"/>
  <c r="BM93" i="1"/>
  <c r="BO93" i="1"/>
  <c r="BN92" i="1"/>
  <c r="BJ92" i="1"/>
  <c r="BK92" i="1"/>
  <c r="BG92" i="1"/>
  <c r="BH92" i="1"/>
  <c r="BO92" i="1"/>
  <c r="BP92" i="1"/>
  <c r="BI92" i="1"/>
  <c r="BL92" i="1"/>
  <c r="BM92" i="1"/>
  <c r="BH91" i="1"/>
  <c r="BP91" i="1"/>
  <c r="BL91" i="1"/>
  <c r="BM91" i="1"/>
  <c r="BK91" i="1"/>
  <c r="BN91" i="1"/>
  <c r="BI91" i="1"/>
  <c r="BG91" i="1"/>
  <c r="BO91" i="1"/>
  <c r="BJ91" i="1"/>
  <c r="BJ90" i="1"/>
  <c r="BN90" i="1"/>
  <c r="BG90" i="1"/>
  <c r="BO90" i="1"/>
  <c r="BM90" i="1"/>
  <c r="BP90" i="1"/>
  <c r="BI90" i="1"/>
  <c r="BK90" i="1"/>
  <c r="BL90" i="1"/>
  <c r="BH90" i="1"/>
  <c r="BL89" i="1"/>
  <c r="BH89" i="1"/>
  <c r="BP89" i="1"/>
  <c r="BI89" i="1"/>
  <c r="BK89" i="1"/>
  <c r="BM89" i="1"/>
  <c r="BG89" i="1"/>
  <c r="BN89" i="1"/>
  <c r="BO89" i="1"/>
  <c r="BJ89" i="1"/>
  <c r="BN88" i="1"/>
  <c r="BJ88" i="1"/>
  <c r="BK88" i="1"/>
  <c r="BH88" i="1"/>
  <c r="BI88" i="1"/>
  <c r="BP88" i="1"/>
  <c r="BM88" i="1"/>
  <c r="BL88" i="1"/>
  <c r="BO88" i="1"/>
  <c r="BG88" i="1"/>
  <c r="BH87" i="1"/>
  <c r="BP87" i="1"/>
  <c r="BL87" i="1"/>
  <c r="BM87" i="1"/>
  <c r="BG87" i="1"/>
  <c r="BN87" i="1"/>
  <c r="BO87" i="1"/>
  <c r="BI87" i="1"/>
  <c r="BJ87" i="1"/>
  <c r="BK87" i="1"/>
  <c r="BJ86" i="1"/>
  <c r="BN86" i="1"/>
  <c r="BG86" i="1"/>
  <c r="BO86" i="1"/>
  <c r="BP86" i="1"/>
  <c r="BK86" i="1"/>
  <c r="BL86" i="1"/>
  <c r="BH86" i="1"/>
  <c r="BI86" i="1"/>
  <c r="BM86" i="1"/>
  <c r="BL85" i="1"/>
  <c r="BH85" i="1"/>
  <c r="BP85" i="1"/>
  <c r="BI85" i="1"/>
  <c r="BM85" i="1"/>
  <c r="BN85" i="1"/>
  <c r="BG85" i="1"/>
  <c r="BJ85" i="1"/>
  <c r="BK85" i="1"/>
  <c r="BO85" i="1"/>
  <c r="BN84" i="1"/>
  <c r="BJ84" i="1"/>
  <c r="BK84" i="1"/>
  <c r="BI84" i="1"/>
  <c r="BL84" i="1"/>
  <c r="BG84" i="1"/>
  <c r="BM84" i="1"/>
  <c r="BO84" i="1"/>
  <c r="BH84" i="1"/>
  <c r="BP84" i="1"/>
  <c r="BH83" i="1"/>
  <c r="BP83" i="1"/>
  <c r="BL83" i="1"/>
  <c r="BM83" i="1"/>
  <c r="BG83" i="1"/>
  <c r="BI83" i="1"/>
  <c r="BO83" i="1"/>
  <c r="BK83" i="1"/>
  <c r="BN83" i="1"/>
  <c r="BJ83" i="1"/>
  <c r="BI82" i="1"/>
  <c r="BJ82" i="1"/>
  <c r="BN82" i="1"/>
  <c r="BG82" i="1"/>
  <c r="BO82" i="1"/>
  <c r="BL82" i="1"/>
  <c r="BM82" i="1"/>
  <c r="BH82" i="1"/>
  <c r="BK82" i="1"/>
  <c r="BP82" i="1"/>
  <c r="BK81" i="1"/>
  <c r="BL81" i="1"/>
  <c r="BH81" i="1"/>
  <c r="BP81" i="1"/>
  <c r="BI81" i="1"/>
  <c r="BM81" i="1"/>
  <c r="BN81" i="1"/>
  <c r="BG81" i="1"/>
  <c r="BO81" i="1"/>
  <c r="BJ81" i="1"/>
  <c r="BM80" i="1"/>
  <c r="BN80" i="1"/>
  <c r="BJ80" i="1"/>
  <c r="BK80" i="1"/>
  <c r="BG80" i="1"/>
  <c r="BH80" i="1"/>
  <c r="BP80" i="1"/>
  <c r="BL80" i="1"/>
  <c r="BI80" i="1"/>
  <c r="BO80" i="1"/>
  <c r="BG79" i="1"/>
  <c r="BO79" i="1"/>
  <c r="BH79" i="1"/>
  <c r="BP79" i="1"/>
  <c r="BL79" i="1"/>
  <c r="BM79" i="1"/>
  <c r="BJ79" i="1"/>
  <c r="BK79" i="1"/>
  <c r="BN79" i="1"/>
  <c r="BI79" i="1"/>
  <c r="BI78" i="1"/>
  <c r="BJ78" i="1"/>
  <c r="BN78" i="1"/>
  <c r="BG78" i="1"/>
  <c r="BO78" i="1"/>
  <c r="BK78" i="1"/>
  <c r="BL78" i="1"/>
  <c r="BM78" i="1"/>
  <c r="BP78" i="1"/>
  <c r="BH78" i="1"/>
  <c r="BN77" i="1"/>
  <c r="BG77" i="1"/>
  <c r="BO77" i="1"/>
  <c r="BI77" i="1"/>
  <c r="BJ77" i="1"/>
  <c r="BP77" i="1"/>
  <c r="BL77" i="1"/>
  <c r="BM77" i="1"/>
  <c r="BH77" i="1"/>
  <c r="BK77" i="1"/>
  <c r="BH76" i="1"/>
  <c r="BP76" i="1"/>
  <c r="BI76" i="1"/>
  <c r="BG76" i="1"/>
  <c r="BJ76" i="1"/>
  <c r="BN76" i="1"/>
  <c r="BO76" i="1"/>
  <c r="BK76" i="1"/>
  <c r="BL76" i="1"/>
  <c r="BM76" i="1"/>
  <c r="BJ75" i="1"/>
  <c r="BK75" i="1"/>
  <c r="BG75" i="1"/>
  <c r="BH75" i="1"/>
  <c r="BN75" i="1"/>
  <c r="BO75" i="1"/>
  <c r="BL75" i="1"/>
  <c r="BM75" i="1"/>
  <c r="BP75" i="1"/>
  <c r="BI75" i="1"/>
  <c r="BL74" i="1"/>
  <c r="BM74" i="1"/>
  <c r="BG74" i="1"/>
  <c r="BH74" i="1"/>
  <c r="BN74" i="1"/>
  <c r="BO74" i="1"/>
  <c r="BI74" i="1"/>
  <c r="BJ74" i="1"/>
  <c r="BK74" i="1"/>
  <c r="BP74" i="1"/>
  <c r="BN73" i="1"/>
  <c r="BG73" i="1"/>
  <c r="BO73" i="1"/>
  <c r="BH73" i="1"/>
  <c r="BL73" i="1"/>
  <c r="BM73" i="1"/>
  <c r="BJ73" i="1"/>
  <c r="BK73" i="1"/>
  <c r="BI73" i="1"/>
  <c r="BP73" i="1"/>
  <c r="BH72" i="1"/>
  <c r="BP72" i="1"/>
  <c r="BI72" i="1"/>
  <c r="BO72" i="1"/>
  <c r="BL72" i="1"/>
  <c r="BM72" i="1"/>
  <c r="BG72" i="1"/>
  <c r="BJ72" i="1"/>
  <c r="BN72" i="1"/>
  <c r="BK72" i="1"/>
  <c r="BJ71" i="1"/>
  <c r="BK71" i="1"/>
  <c r="BO71" i="1"/>
  <c r="BP71" i="1"/>
  <c r="BL71" i="1"/>
  <c r="BM71" i="1"/>
  <c r="BH71" i="1"/>
  <c r="BI71" i="1"/>
  <c r="BG71" i="1"/>
  <c r="BN71" i="1"/>
  <c r="BL70" i="1"/>
  <c r="BM70" i="1"/>
  <c r="BO70" i="1"/>
  <c r="BP70" i="1"/>
  <c r="BJ70" i="1"/>
  <c r="BK70" i="1"/>
  <c r="BG70" i="1"/>
  <c r="BH70" i="1"/>
  <c r="BI70" i="1"/>
  <c r="BN70" i="1"/>
  <c r="BN69" i="1"/>
  <c r="BG69" i="1"/>
  <c r="BO69" i="1"/>
  <c r="BM69" i="1"/>
  <c r="BP69" i="1"/>
  <c r="BJ69" i="1"/>
  <c r="BK69" i="1"/>
  <c r="BH69" i="1"/>
  <c r="BI69" i="1"/>
  <c r="BL69" i="1"/>
  <c r="BH68" i="1"/>
  <c r="BP68" i="1"/>
  <c r="BI68" i="1"/>
  <c r="BM68" i="1"/>
  <c r="BN68" i="1"/>
  <c r="BJ68" i="1"/>
  <c r="BK68" i="1"/>
  <c r="BL68" i="1"/>
  <c r="BO68" i="1"/>
  <c r="BG68" i="1"/>
  <c r="BJ67" i="1"/>
  <c r="BK67" i="1"/>
  <c r="BM67" i="1"/>
  <c r="BN67" i="1"/>
  <c r="BH67" i="1"/>
  <c r="BI67" i="1"/>
  <c r="BO67" i="1"/>
  <c r="BP67" i="1"/>
  <c r="BG67" i="1"/>
  <c r="BL67" i="1"/>
  <c r="BL66" i="1"/>
  <c r="BM66" i="1"/>
  <c r="BK66" i="1"/>
  <c r="BN66" i="1"/>
  <c r="BH66" i="1"/>
  <c r="BI66" i="1"/>
  <c r="BP66" i="1"/>
  <c r="BG66" i="1"/>
  <c r="BJ66" i="1"/>
  <c r="BO66" i="1"/>
  <c r="BN65" i="1"/>
  <c r="BG65" i="1"/>
  <c r="BO65" i="1"/>
  <c r="BK65" i="1"/>
  <c r="BL65" i="1"/>
  <c r="BH65" i="1"/>
  <c r="BI65" i="1"/>
  <c r="BM65" i="1"/>
  <c r="BP65" i="1"/>
  <c r="BJ65" i="1"/>
  <c r="BH64" i="1"/>
  <c r="BP64" i="1"/>
  <c r="BI64" i="1"/>
  <c r="BK64" i="1"/>
  <c r="BL64" i="1"/>
  <c r="BG64" i="1"/>
  <c r="BN64" i="1"/>
  <c r="BO64" i="1"/>
  <c r="BJ64" i="1"/>
  <c r="BM64" i="1"/>
  <c r="BF63" i="1"/>
  <c r="BJ63" i="1"/>
  <c r="BK63" i="1"/>
  <c r="BI63" i="1"/>
  <c r="BL63" i="1"/>
  <c r="BP63" i="1"/>
  <c r="BG63" i="1"/>
  <c r="BM63" i="1"/>
  <c r="BN63" i="1"/>
  <c r="BH63" i="1"/>
  <c r="BO63" i="1"/>
  <c r="BL62" i="1"/>
  <c r="BM62" i="1"/>
  <c r="BI62" i="1"/>
  <c r="BJ62" i="1"/>
  <c r="BP62" i="1"/>
  <c r="BG62" i="1"/>
  <c r="BN62" i="1"/>
  <c r="BO62" i="1"/>
  <c r="BH62" i="1"/>
  <c r="BK62" i="1"/>
  <c r="BN61" i="1"/>
  <c r="BG61" i="1"/>
  <c r="BO61" i="1"/>
  <c r="BI61" i="1"/>
  <c r="BJ61" i="1"/>
  <c r="BP61" i="1"/>
  <c r="BK61" i="1"/>
  <c r="BL61" i="1"/>
  <c r="BM61" i="1"/>
  <c r="BH61" i="1"/>
  <c r="BH60" i="1"/>
  <c r="BP60" i="1"/>
  <c r="BI60" i="1"/>
  <c r="BG60" i="1"/>
  <c r="BJ60" i="1"/>
  <c r="BN60" i="1"/>
  <c r="BO60" i="1"/>
  <c r="BL60" i="1"/>
  <c r="BM60" i="1"/>
  <c r="BK60" i="1"/>
  <c r="BJ59" i="1"/>
  <c r="BK59" i="1"/>
  <c r="BG59" i="1"/>
  <c r="BH59" i="1"/>
  <c r="BN59" i="1"/>
  <c r="BO59" i="1"/>
  <c r="BI59" i="1"/>
  <c r="BL59" i="1"/>
  <c r="BP59" i="1"/>
  <c r="BM59" i="1"/>
  <c r="BL58" i="1"/>
  <c r="BM58" i="1"/>
  <c r="BG58" i="1"/>
  <c r="BH58" i="1"/>
  <c r="BN58" i="1"/>
  <c r="BO58" i="1"/>
  <c r="BJ58" i="1"/>
  <c r="BK58" i="1"/>
  <c r="BI58" i="1"/>
  <c r="BP58" i="1"/>
  <c r="BN57" i="1"/>
  <c r="BG57" i="1"/>
  <c r="BO57" i="1"/>
  <c r="BH57" i="1"/>
  <c r="BL57" i="1"/>
  <c r="BM57" i="1"/>
  <c r="BI57" i="1"/>
  <c r="BJ57" i="1"/>
  <c r="BK57" i="1"/>
  <c r="BP57" i="1"/>
  <c r="BH56" i="1"/>
  <c r="BP56" i="1"/>
  <c r="BI56" i="1"/>
  <c r="BO56" i="1"/>
  <c r="BL56" i="1"/>
  <c r="BM56" i="1"/>
  <c r="BJ56" i="1"/>
  <c r="BK56" i="1"/>
  <c r="BG56" i="1"/>
  <c r="BN56" i="1"/>
  <c r="BJ55" i="1"/>
  <c r="BK55" i="1"/>
  <c r="BO55" i="1"/>
  <c r="BP55" i="1"/>
  <c r="BL55" i="1"/>
  <c r="BM55" i="1"/>
  <c r="BG55" i="1"/>
  <c r="BH55" i="1"/>
  <c r="BN55" i="1"/>
  <c r="BI55" i="1"/>
  <c r="BL54" i="1"/>
  <c r="BM54" i="1"/>
  <c r="BO54" i="1"/>
  <c r="BP54" i="1"/>
  <c r="BJ54" i="1"/>
  <c r="BK54" i="1"/>
  <c r="BH54" i="1"/>
  <c r="BI54" i="1"/>
  <c r="BG54" i="1"/>
  <c r="BN54" i="1"/>
  <c r="BN53" i="1"/>
  <c r="BG53" i="1"/>
  <c r="BO53" i="1"/>
  <c r="BM53" i="1"/>
  <c r="BP53" i="1"/>
  <c r="BJ53" i="1"/>
  <c r="BK53" i="1"/>
  <c r="BH53" i="1"/>
  <c r="BI53" i="1"/>
  <c r="BL53" i="1"/>
  <c r="BH52" i="1"/>
  <c r="BP52" i="1"/>
  <c r="BI52" i="1"/>
  <c r="BM52" i="1"/>
  <c r="BN52" i="1"/>
  <c r="BJ52" i="1"/>
  <c r="BK52" i="1"/>
  <c r="BO52" i="1"/>
  <c r="BG52" i="1"/>
  <c r="BL52" i="1"/>
  <c r="BJ51" i="1"/>
  <c r="BK51" i="1"/>
  <c r="BM51" i="1"/>
  <c r="BN51" i="1"/>
  <c r="BH51" i="1"/>
  <c r="BI51" i="1"/>
  <c r="BP51" i="1"/>
  <c r="BL51" i="1"/>
  <c r="BG51" i="1"/>
  <c r="BO51" i="1"/>
  <c r="BL50" i="1"/>
  <c r="BM50" i="1"/>
  <c r="BK50" i="1"/>
  <c r="BN50" i="1"/>
  <c r="BH50" i="1"/>
  <c r="BI50" i="1"/>
  <c r="BO50" i="1"/>
  <c r="BP50" i="1"/>
  <c r="BG50" i="1"/>
  <c r="BJ50" i="1"/>
  <c r="BN49" i="1"/>
  <c r="BG49" i="1"/>
  <c r="BO49" i="1"/>
  <c r="BK49" i="1"/>
  <c r="BL49" i="1"/>
  <c r="BH49" i="1"/>
  <c r="BI49" i="1"/>
  <c r="BP49" i="1"/>
  <c r="BJ49" i="1"/>
  <c r="BM49" i="1"/>
  <c r="BH48" i="1"/>
  <c r="BP48" i="1"/>
  <c r="BI48" i="1"/>
  <c r="BK48" i="1"/>
  <c r="BL48" i="1"/>
  <c r="BG48" i="1"/>
  <c r="BM48" i="1"/>
  <c r="BN48" i="1"/>
  <c r="BO48" i="1"/>
  <c r="BJ48" i="1"/>
  <c r="BJ47" i="1"/>
  <c r="BK47" i="1"/>
  <c r="BI47" i="1"/>
  <c r="BL47" i="1"/>
  <c r="BP47" i="1"/>
  <c r="BG47" i="1"/>
  <c r="BN47" i="1"/>
  <c r="BO47" i="1"/>
  <c r="BH47" i="1"/>
  <c r="BM47" i="1"/>
  <c r="BL46" i="1"/>
  <c r="BM46" i="1"/>
  <c r="BI46" i="1"/>
  <c r="BJ46" i="1"/>
  <c r="BP46" i="1"/>
  <c r="BG46" i="1"/>
  <c r="BK46" i="1"/>
  <c r="BN46" i="1"/>
  <c r="BH46" i="1"/>
  <c r="BO46" i="1"/>
  <c r="BN45" i="1"/>
  <c r="BG45" i="1"/>
  <c r="BO45" i="1"/>
  <c r="BI45" i="1"/>
  <c r="BJ45" i="1"/>
  <c r="BP45" i="1"/>
  <c r="BL45" i="1"/>
  <c r="BM45" i="1"/>
  <c r="BH45" i="1"/>
  <c r="BK45" i="1"/>
  <c r="BH44" i="1"/>
  <c r="BP44" i="1"/>
  <c r="BI44" i="1"/>
  <c r="BG44" i="1"/>
  <c r="BJ44" i="1"/>
  <c r="BN44" i="1"/>
  <c r="BO44" i="1"/>
  <c r="BK44" i="1"/>
  <c r="BL44" i="1"/>
  <c r="BM44" i="1"/>
  <c r="BJ43" i="1"/>
  <c r="BK43" i="1"/>
  <c r="BG43" i="1"/>
  <c r="BH43" i="1"/>
  <c r="BN43" i="1"/>
  <c r="BO43" i="1"/>
  <c r="BL43" i="1"/>
  <c r="BM43" i="1"/>
  <c r="BI43" i="1"/>
  <c r="BP43" i="1"/>
  <c r="BL42" i="1"/>
  <c r="BM42" i="1"/>
  <c r="BG42" i="1"/>
  <c r="BH42" i="1"/>
  <c r="BN42" i="1"/>
  <c r="BO42" i="1"/>
  <c r="BI42" i="1"/>
  <c r="BJ42" i="1"/>
  <c r="BP42" i="1"/>
  <c r="BK42" i="1"/>
  <c r="BN41" i="1"/>
  <c r="BG41" i="1"/>
  <c r="BO41" i="1"/>
  <c r="BH41" i="1"/>
  <c r="BL41" i="1"/>
  <c r="BM41" i="1"/>
  <c r="BJ41" i="1"/>
  <c r="BK41" i="1"/>
  <c r="BI41" i="1"/>
  <c r="BP41" i="1"/>
  <c r="BH40" i="1"/>
  <c r="BP40" i="1"/>
  <c r="BI40" i="1"/>
  <c r="BO40" i="1"/>
  <c r="BL40" i="1"/>
  <c r="BM40" i="1"/>
  <c r="BG40" i="1"/>
  <c r="BJ40" i="1"/>
  <c r="BK40" i="1"/>
  <c r="BN40" i="1"/>
  <c r="BJ39" i="1"/>
  <c r="BK39" i="1"/>
  <c r="BO39" i="1"/>
  <c r="BP39" i="1"/>
  <c r="BL39" i="1"/>
  <c r="BM39" i="1"/>
  <c r="BH39" i="1"/>
  <c r="BI39" i="1"/>
  <c r="BG39" i="1"/>
  <c r="BN39" i="1"/>
  <c r="BL38" i="1"/>
  <c r="BM38" i="1"/>
  <c r="BO38" i="1"/>
  <c r="BP38" i="1"/>
  <c r="BJ38" i="1"/>
  <c r="BK38" i="1"/>
  <c r="BG38" i="1"/>
  <c r="BH38" i="1"/>
  <c r="BN38" i="1"/>
  <c r="BI38" i="1"/>
  <c r="BN37" i="1"/>
  <c r="BG37" i="1"/>
  <c r="BO37" i="1"/>
  <c r="BM37" i="1"/>
  <c r="BP37" i="1"/>
  <c r="BJ37" i="1"/>
  <c r="BK37" i="1"/>
  <c r="BH37" i="1"/>
  <c r="BI37" i="1"/>
  <c r="BL37" i="1"/>
  <c r="BH36" i="1"/>
  <c r="BP36" i="1"/>
  <c r="BI36" i="1"/>
  <c r="BM36" i="1"/>
  <c r="BN36" i="1"/>
  <c r="BJ36" i="1"/>
  <c r="BK36" i="1"/>
  <c r="BG36" i="1"/>
  <c r="BL36" i="1"/>
  <c r="BO36" i="1"/>
  <c r="BJ35" i="1"/>
  <c r="BK35" i="1"/>
  <c r="BM35" i="1"/>
  <c r="BN35" i="1"/>
  <c r="BH35" i="1"/>
  <c r="BI35" i="1"/>
  <c r="BO35" i="1"/>
  <c r="BP35" i="1"/>
  <c r="BG35" i="1"/>
  <c r="BL35" i="1"/>
  <c r="BL34" i="1"/>
  <c r="BM34" i="1"/>
  <c r="BK34" i="1"/>
  <c r="BN34" i="1"/>
  <c r="BH34" i="1"/>
  <c r="BI34" i="1"/>
  <c r="BP34" i="1"/>
  <c r="BJ34" i="1"/>
  <c r="BG34" i="1"/>
  <c r="BO34" i="1"/>
  <c r="BN33" i="1"/>
  <c r="BG33" i="1"/>
  <c r="BO33" i="1"/>
  <c r="BK33" i="1"/>
  <c r="BL33" i="1"/>
  <c r="BH33" i="1"/>
  <c r="BI33" i="1"/>
  <c r="BM33" i="1"/>
  <c r="BP33" i="1"/>
  <c r="BJ33" i="1"/>
  <c r="BH32" i="1"/>
  <c r="BP32" i="1"/>
  <c r="BI32" i="1"/>
  <c r="BK32" i="1"/>
  <c r="BL32" i="1"/>
  <c r="BG32" i="1"/>
  <c r="BN32" i="1"/>
  <c r="BO32" i="1"/>
  <c r="BJ32" i="1"/>
  <c r="BM32" i="1"/>
  <c r="BJ31" i="1"/>
  <c r="BK31" i="1"/>
  <c r="BI31" i="1"/>
  <c r="BL31" i="1"/>
  <c r="BP31" i="1"/>
  <c r="BG31" i="1"/>
  <c r="BM31" i="1"/>
  <c r="BN31" i="1"/>
  <c r="BO31" i="1"/>
  <c r="BH31" i="1"/>
  <c r="BL30" i="1"/>
  <c r="BM30" i="1"/>
  <c r="BI30" i="1"/>
  <c r="BJ30" i="1"/>
  <c r="BP30" i="1"/>
  <c r="BG30" i="1"/>
  <c r="BN30" i="1"/>
  <c r="BO30" i="1"/>
  <c r="BH30" i="1"/>
  <c r="BK30" i="1"/>
  <c r="BN29" i="1"/>
  <c r="BG29" i="1"/>
  <c r="BO29" i="1"/>
  <c r="BI29" i="1"/>
  <c r="BJ29" i="1"/>
  <c r="BP29" i="1"/>
  <c r="BK29" i="1"/>
  <c r="BL29" i="1"/>
  <c r="BH29" i="1"/>
  <c r="BM29" i="1"/>
  <c r="BH28" i="1"/>
  <c r="BP28" i="1"/>
  <c r="BI28" i="1"/>
  <c r="BG28" i="1"/>
  <c r="BJ28" i="1"/>
  <c r="BN28" i="1"/>
  <c r="BO28" i="1"/>
  <c r="BL28" i="1"/>
  <c r="BM28" i="1"/>
  <c r="BK28" i="1"/>
  <c r="BJ27" i="1"/>
  <c r="BK27" i="1"/>
  <c r="BG27" i="1"/>
  <c r="BH27" i="1"/>
  <c r="BN27" i="1"/>
  <c r="BO27" i="1"/>
  <c r="BI27" i="1"/>
  <c r="BL27" i="1"/>
  <c r="BM27" i="1"/>
  <c r="BP27" i="1"/>
  <c r="BL26" i="1"/>
  <c r="BM26" i="1"/>
  <c r="BG26" i="1"/>
  <c r="BH26" i="1"/>
  <c r="BN26" i="1"/>
  <c r="BO26" i="1"/>
  <c r="BJ26" i="1"/>
  <c r="BK26" i="1"/>
  <c r="BI26" i="1"/>
  <c r="BP26" i="1"/>
  <c r="BN25" i="1"/>
  <c r="BG25" i="1"/>
  <c r="BO25" i="1"/>
  <c r="BH25" i="1"/>
  <c r="BL25" i="1"/>
  <c r="BM25" i="1"/>
  <c r="BI25" i="1"/>
  <c r="BJ25" i="1"/>
  <c r="BP25" i="1"/>
  <c r="BK25" i="1"/>
  <c r="BH24" i="1"/>
  <c r="BP24" i="1"/>
  <c r="BI24" i="1"/>
  <c r="BO24" i="1"/>
  <c r="BL24" i="1"/>
  <c r="BM24" i="1"/>
  <c r="BJ24" i="1"/>
  <c r="BK24" i="1"/>
  <c r="BN24" i="1"/>
  <c r="BG24" i="1"/>
  <c r="BJ23" i="1"/>
  <c r="BK23" i="1"/>
  <c r="BO23" i="1"/>
  <c r="BP23" i="1"/>
  <c r="BL23" i="1"/>
  <c r="BM23" i="1"/>
  <c r="BG23" i="1"/>
  <c r="BH23" i="1"/>
  <c r="BI23" i="1"/>
  <c r="BN23" i="1"/>
  <c r="BL22" i="1"/>
  <c r="BM22" i="1"/>
  <c r="BO22" i="1"/>
  <c r="BP22" i="1"/>
  <c r="BJ22" i="1"/>
  <c r="BK22" i="1"/>
  <c r="BH22" i="1"/>
  <c r="BI22" i="1"/>
  <c r="BG22" i="1"/>
  <c r="BN22" i="1"/>
  <c r="BN21" i="1"/>
  <c r="BG21" i="1"/>
  <c r="BO21" i="1"/>
  <c r="BM21" i="1"/>
  <c r="BP21" i="1"/>
  <c r="BJ21" i="1"/>
  <c r="BK21" i="1"/>
  <c r="BH21" i="1"/>
  <c r="BL21" i="1"/>
  <c r="BI21" i="1"/>
  <c r="BH20" i="1"/>
  <c r="BP20" i="1"/>
  <c r="BI20" i="1"/>
  <c r="BM20" i="1"/>
  <c r="BN20" i="1"/>
  <c r="BJ20" i="1"/>
  <c r="BK20" i="1"/>
  <c r="BO20" i="1"/>
  <c r="BG20" i="1"/>
  <c r="BL20" i="1"/>
  <c r="BJ19" i="1"/>
  <c r="BK19" i="1"/>
  <c r="BM19" i="1"/>
  <c r="BN19" i="1"/>
  <c r="BH19" i="1"/>
  <c r="BI19" i="1"/>
  <c r="BP19" i="1"/>
  <c r="BG19" i="1"/>
  <c r="BL19" i="1"/>
  <c r="BO19" i="1"/>
  <c r="BL18" i="1"/>
  <c r="BM18" i="1"/>
  <c r="BK18" i="1"/>
  <c r="BN18" i="1"/>
  <c r="BH18" i="1"/>
  <c r="BI18" i="1"/>
  <c r="BO18" i="1"/>
  <c r="BP18" i="1"/>
  <c r="BG18" i="1"/>
  <c r="BJ18" i="1"/>
  <c r="BN17" i="1"/>
  <c r="BG17" i="1"/>
  <c r="BO17" i="1"/>
  <c r="BK17" i="1"/>
  <c r="BL17" i="1"/>
  <c r="BH17" i="1"/>
  <c r="BI17" i="1"/>
  <c r="BP17" i="1"/>
  <c r="BJ17" i="1"/>
  <c r="BM17" i="1"/>
  <c r="BH16" i="1"/>
  <c r="BP16" i="1"/>
  <c r="BI16" i="1"/>
  <c r="BK16" i="1"/>
  <c r="BL16" i="1"/>
  <c r="BG16" i="1"/>
  <c r="BM16" i="1"/>
  <c r="BN16" i="1"/>
  <c r="BJ16" i="1"/>
  <c r="BO16" i="1"/>
  <c r="BJ15" i="1"/>
  <c r="BK15" i="1"/>
  <c r="BI15" i="1"/>
  <c r="BL15" i="1"/>
  <c r="BP15" i="1"/>
  <c r="BG15" i="1"/>
  <c r="BN15" i="1"/>
  <c r="BO15" i="1"/>
  <c r="BH15" i="1"/>
  <c r="BM15" i="1"/>
  <c r="BL14" i="1"/>
  <c r="BM14" i="1"/>
  <c r="BI14" i="1"/>
  <c r="BJ14" i="1"/>
  <c r="BP14" i="1"/>
  <c r="BG14" i="1"/>
  <c r="BK14" i="1"/>
  <c r="BN14" i="1"/>
  <c r="BO14" i="1"/>
  <c r="BH14" i="1"/>
  <c r="BN13" i="1"/>
  <c r="BG13" i="1"/>
  <c r="BO13" i="1"/>
  <c r="BI13" i="1"/>
  <c r="BJ13" i="1"/>
  <c r="BP13" i="1"/>
  <c r="BL13" i="1"/>
  <c r="BM13" i="1"/>
  <c r="BH13" i="1"/>
  <c r="BK13" i="1"/>
  <c r="BH12" i="1"/>
  <c r="BP12" i="1"/>
  <c r="BI12" i="1"/>
  <c r="BG12" i="1"/>
  <c r="BJ12" i="1"/>
  <c r="BN12" i="1"/>
  <c r="BO12" i="1"/>
  <c r="BK12" i="1"/>
  <c r="BL12" i="1"/>
  <c r="BM12" i="1"/>
  <c r="BJ11" i="1"/>
  <c r="BK11" i="1"/>
  <c r="BG11" i="1"/>
  <c r="BH11" i="1"/>
  <c r="BN11" i="1"/>
  <c r="BO11" i="1"/>
  <c r="BL11" i="1"/>
  <c r="BM11" i="1"/>
  <c r="BI11" i="1"/>
  <c r="BP11" i="1"/>
  <c r="BL10" i="1"/>
  <c r="BM10" i="1"/>
  <c r="BG10" i="1"/>
  <c r="BH10" i="1"/>
  <c r="BN10" i="1"/>
  <c r="BO10" i="1"/>
  <c r="BI10" i="1"/>
  <c r="BJ10" i="1"/>
  <c r="BK10" i="1"/>
  <c r="BP10" i="1"/>
  <c r="BH425" i="1"/>
  <c r="BI420" i="1"/>
  <c r="BM416" i="1"/>
  <c r="BN411" i="1"/>
  <c r="BO409" i="1"/>
  <c r="BG408" i="1"/>
  <c r="BK406" i="1"/>
  <c r="BJ401" i="1"/>
  <c r="BI399" i="1"/>
  <c r="BM394" i="1"/>
  <c r="BL389" i="1"/>
  <c r="BJ384" i="1"/>
  <c r="BK359" i="1"/>
  <c r="BH349" i="1"/>
  <c r="BH318" i="1"/>
  <c r="BI303" i="1"/>
  <c r="BG281" i="1"/>
  <c r="BN140" i="1"/>
  <c r="BG426" i="1"/>
  <c r="BO426" i="1"/>
  <c r="BL426" i="1"/>
  <c r="BJ426" i="1"/>
  <c r="BK426" i="1"/>
  <c r="BF423" i="1"/>
  <c r="BM423" i="1"/>
  <c r="BJ423" i="1"/>
  <c r="BH423" i="1"/>
  <c r="BI423" i="1"/>
  <c r="BO423" i="1"/>
  <c r="BI421" i="1"/>
  <c r="BN421" i="1"/>
  <c r="BG421" i="1"/>
  <c r="BH421" i="1"/>
  <c r="BM421" i="1"/>
  <c r="BF418" i="1"/>
  <c r="BG418" i="1"/>
  <c r="BO418" i="1"/>
  <c r="BL418" i="1"/>
  <c r="BP418" i="1"/>
  <c r="BK418" i="1"/>
  <c r="BF415" i="1"/>
  <c r="BM415" i="1"/>
  <c r="BJ415" i="1"/>
  <c r="BN415" i="1"/>
  <c r="BO415" i="1"/>
  <c r="BI415" i="1"/>
  <c r="BI413" i="1"/>
  <c r="BN413" i="1"/>
  <c r="BL413" i="1"/>
  <c r="BM413" i="1"/>
  <c r="BH413" i="1"/>
  <c r="BF410" i="1"/>
  <c r="BG410" i="1"/>
  <c r="BO410" i="1"/>
  <c r="BL410" i="1"/>
  <c r="BJ410" i="1"/>
  <c r="BK410" i="1"/>
  <c r="BM407" i="1"/>
  <c r="BJ407" i="1"/>
  <c r="BH407" i="1"/>
  <c r="BI407" i="1"/>
  <c r="BO407" i="1"/>
  <c r="BF404" i="1"/>
  <c r="BK404" i="1"/>
  <c r="BH404" i="1"/>
  <c r="BP404" i="1"/>
  <c r="BG404" i="1"/>
  <c r="BM404" i="1"/>
  <c r="BF403" i="1"/>
  <c r="BM403" i="1"/>
  <c r="BJ403" i="1"/>
  <c r="BP403" i="1"/>
  <c r="BG403" i="1"/>
  <c r="BL403" i="1"/>
  <c r="BK400" i="1"/>
  <c r="BL400" i="1"/>
  <c r="BH400" i="1"/>
  <c r="BP400" i="1"/>
  <c r="BN400" i="1"/>
  <c r="BO400" i="1"/>
  <c r="BI400" i="1"/>
  <c r="BI397" i="1"/>
  <c r="BJ397" i="1"/>
  <c r="BN397" i="1"/>
  <c r="BG397" i="1"/>
  <c r="BM397" i="1"/>
  <c r="BP397" i="1"/>
  <c r="BF395" i="1"/>
  <c r="BM395" i="1"/>
  <c r="BN395" i="1"/>
  <c r="BJ395" i="1"/>
  <c r="BL395" i="1"/>
  <c r="BO395" i="1"/>
  <c r="BH395" i="1"/>
  <c r="BK395" i="1"/>
  <c r="BK392" i="1"/>
  <c r="BL392" i="1"/>
  <c r="BH392" i="1"/>
  <c r="BP392" i="1"/>
  <c r="BI392" i="1"/>
  <c r="BJ392" i="1"/>
  <c r="BM392" i="1"/>
  <c r="BO392" i="1"/>
  <c r="BG390" i="1"/>
  <c r="BO390" i="1"/>
  <c r="BH390" i="1"/>
  <c r="BP390" i="1"/>
  <c r="BL390" i="1"/>
  <c r="BK390" i="1"/>
  <c r="BM390" i="1"/>
  <c r="BJ390" i="1"/>
  <c r="BK388" i="1"/>
  <c r="BL388" i="1"/>
  <c r="BH388" i="1"/>
  <c r="BP388" i="1"/>
  <c r="BG388" i="1"/>
  <c r="BJ388" i="1"/>
  <c r="BM388" i="1"/>
  <c r="BN388" i="1"/>
  <c r="BF385" i="1"/>
  <c r="BI385" i="1"/>
  <c r="BJ385" i="1"/>
  <c r="BN385" i="1"/>
  <c r="BK385" i="1"/>
  <c r="BL385" i="1"/>
  <c r="BO385" i="1"/>
  <c r="BP385" i="1"/>
  <c r="BH385" i="1"/>
  <c r="BF382" i="1"/>
  <c r="BG382" i="1"/>
  <c r="BO382" i="1"/>
  <c r="BH382" i="1"/>
  <c r="BP382" i="1"/>
  <c r="BL382" i="1"/>
  <c r="BN382" i="1"/>
  <c r="BI382" i="1"/>
  <c r="BJ382" i="1"/>
  <c r="BM382" i="1"/>
  <c r="BF379" i="1"/>
  <c r="BM379" i="1"/>
  <c r="BN379" i="1"/>
  <c r="BJ379" i="1"/>
  <c r="BG379" i="1"/>
  <c r="BH379" i="1"/>
  <c r="BK379" i="1"/>
  <c r="BL379" i="1"/>
  <c r="BO379" i="1"/>
  <c r="BK376" i="1"/>
  <c r="BL376" i="1"/>
  <c r="BH376" i="1"/>
  <c r="BP376" i="1"/>
  <c r="BJ376" i="1"/>
  <c r="BM376" i="1"/>
  <c r="BO376" i="1"/>
  <c r="BI376" i="1"/>
  <c r="BG374" i="1"/>
  <c r="BO374" i="1"/>
  <c r="BH374" i="1"/>
  <c r="BP374" i="1"/>
  <c r="BL374" i="1"/>
  <c r="BJ374" i="1"/>
  <c r="BK374" i="1"/>
  <c r="BM374" i="1"/>
  <c r="BF371" i="1"/>
  <c r="BM371" i="1"/>
  <c r="BN371" i="1"/>
  <c r="BJ371" i="1"/>
  <c r="BI371" i="1"/>
  <c r="BK371" i="1"/>
  <c r="BO371" i="1"/>
  <c r="BP371" i="1"/>
  <c r="BH371" i="1"/>
  <c r="BF369" i="1"/>
  <c r="BI369" i="1"/>
  <c r="BJ369" i="1"/>
  <c r="BN369" i="1"/>
  <c r="BP369" i="1"/>
  <c r="BH369" i="1"/>
  <c r="BK369" i="1"/>
  <c r="BL369" i="1"/>
  <c r="BO369" i="1"/>
  <c r="BG366" i="1"/>
  <c r="BO366" i="1"/>
  <c r="BH366" i="1"/>
  <c r="BP366" i="1"/>
  <c r="BL366" i="1"/>
  <c r="BI366" i="1"/>
  <c r="BJ366" i="1"/>
  <c r="BK366" i="1"/>
  <c r="BM366" i="1"/>
  <c r="BN366" i="1"/>
  <c r="BF364" i="1"/>
  <c r="BK364" i="1"/>
  <c r="BL364" i="1"/>
  <c r="BH364" i="1"/>
  <c r="BP364" i="1"/>
  <c r="BO364" i="1"/>
  <c r="BG364" i="1"/>
  <c r="BI364" i="1"/>
  <c r="BJ364" i="1"/>
  <c r="BN364" i="1"/>
  <c r="BK360" i="1"/>
  <c r="BL360" i="1"/>
  <c r="BH360" i="1"/>
  <c r="BP360" i="1"/>
  <c r="BG360" i="1"/>
  <c r="BI360" i="1"/>
  <c r="BJ360" i="1"/>
  <c r="BM360" i="1"/>
  <c r="BO360" i="1"/>
  <c r="BF357" i="1"/>
  <c r="BI357" i="1"/>
  <c r="BJ357" i="1"/>
  <c r="BN357" i="1"/>
  <c r="BH357" i="1"/>
  <c r="BK357" i="1"/>
  <c r="BL357" i="1"/>
  <c r="BM357" i="1"/>
  <c r="BO357" i="1"/>
  <c r="BP357" i="1"/>
  <c r="BG357" i="1"/>
  <c r="BF354" i="1"/>
  <c r="BG354" i="1"/>
  <c r="BO354" i="1"/>
  <c r="BH354" i="1"/>
  <c r="BP354" i="1"/>
  <c r="BL354" i="1"/>
  <c r="BM354" i="1"/>
  <c r="BN354" i="1"/>
  <c r="BI354" i="1"/>
  <c r="BK354" i="1"/>
  <c r="BI353" i="1"/>
  <c r="BJ353" i="1"/>
  <c r="BN353" i="1"/>
  <c r="BK353" i="1"/>
  <c r="BL353" i="1"/>
  <c r="BM353" i="1"/>
  <c r="BO353" i="1"/>
  <c r="BP353" i="1"/>
  <c r="BH353" i="1"/>
  <c r="BG350" i="1"/>
  <c r="BO350" i="1"/>
  <c r="BH350" i="1"/>
  <c r="BP350" i="1"/>
  <c r="BL350" i="1"/>
  <c r="BN350" i="1"/>
  <c r="BI350" i="1"/>
  <c r="BJ350" i="1"/>
  <c r="BM350" i="1"/>
  <c r="BF347" i="1"/>
  <c r="BM347" i="1"/>
  <c r="BN347" i="1"/>
  <c r="BJ347" i="1"/>
  <c r="BG347" i="1"/>
  <c r="BH347" i="1"/>
  <c r="BI347" i="1"/>
  <c r="BK347" i="1"/>
  <c r="BL347" i="1"/>
  <c r="BO347" i="1"/>
  <c r="BF345" i="1"/>
  <c r="BI345" i="1"/>
  <c r="BJ345" i="1"/>
  <c r="BN345" i="1"/>
  <c r="BM345" i="1"/>
  <c r="BO345" i="1"/>
  <c r="BP345" i="1"/>
  <c r="BG345" i="1"/>
  <c r="BH345" i="1"/>
  <c r="BL345" i="1"/>
  <c r="BG342" i="1"/>
  <c r="BO342" i="1"/>
  <c r="BH342" i="1"/>
  <c r="BP342" i="1"/>
  <c r="BL342" i="1"/>
  <c r="BI342" i="1"/>
  <c r="BJ342" i="1"/>
  <c r="BK342" i="1"/>
  <c r="BM342" i="1"/>
  <c r="BI341" i="1"/>
  <c r="BJ341" i="1"/>
  <c r="BN341" i="1"/>
  <c r="BO341" i="1"/>
  <c r="BP341" i="1"/>
  <c r="BG341" i="1"/>
  <c r="BH341" i="1"/>
  <c r="BK341" i="1"/>
  <c r="BM341" i="1"/>
  <c r="BM339" i="1"/>
  <c r="BN339" i="1"/>
  <c r="BJ339" i="1"/>
  <c r="BI339" i="1"/>
  <c r="BK339" i="1"/>
  <c r="BL339" i="1"/>
  <c r="BO339" i="1"/>
  <c r="BP339" i="1"/>
  <c r="BH339" i="1"/>
  <c r="BF336" i="1"/>
  <c r="BK336" i="1"/>
  <c r="BL336" i="1"/>
  <c r="BH336" i="1"/>
  <c r="BP336" i="1"/>
  <c r="BN336" i="1"/>
  <c r="BO336" i="1"/>
  <c r="BG336" i="1"/>
  <c r="BI336" i="1"/>
  <c r="BM336" i="1"/>
  <c r="BI333" i="1"/>
  <c r="BJ333" i="1"/>
  <c r="BN333" i="1"/>
  <c r="BG333" i="1"/>
  <c r="BH333" i="1"/>
  <c r="BK333" i="1"/>
  <c r="BL333" i="1"/>
  <c r="BM333" i="1"/>
  <c r="BP333" i="1"/>
  <c r="BF331" i="1"/>
  <c r="BM331" i="1"/>
  <c r="BN331" i="1"/>
  <c r="BJ331" i="1"/>
  <c r="BL331" i="1"/>
  <c r="BO331" i="1"/>
  <c r="BP331" i="1"/>
  <c r="BG331" i="1"/>
  <c r="BH331" i="1"/>
  <c r="BK331" i="1"/>
  <c r="BF328" i="1"/>
  <c r="BK328" i="1"/>
  <c r="BL328" i="1"/>
  <c r="BH328" i="1"/>
  <c r="BP328" i="1"/>
  <c r="BG328" i="1"/>
  <c r="BI328" i="1"/>
  <c r="BJ328" i="1"/>
  <c r="BM328" i="1"/>
  <c r="BO328" i="1"/>
  <c r="BF325" i="1"/>
  <c r="BI325" i="1"/>
  <c r="BJ325" i="1"/>
  <c r="BN325" i="1"/>
  <c r="BH325" i="1"/>
  <c r="BK325" i="1"/>
  <c r="BL325" i="1"/>
  <c r="BM325" i="1"/>
  <c r="BO325" i="1"/>
  <c r="BP325" i="1"/>
  <c r="BG325" i="1"/>
  <c r="BF324" i="1"/>
  <c r="BK324" i="1"/>
  <c r="BL324" i="1"/>
  <c r="BH324" i="1"/>
  <c r="BP324" i="1"/>
  <c r="BG324" i="1"/>
  <c r="BI324" i="1"/>
  <c r="BJ324" i="1"/>
  <c r="BM324" i="1"/>
  <c r="BN324" i="1"/>
  <c r="BI321" i="1"/>
  <c r="BJ321" i="1"/>
  <c r="BN321" i="1"/>
  <c r="BK321" i="1"/>
  <c r="BL321" i="1"/>
  <c r="BM321" i="1"/>
  <c r="BO321" i="1"/>
  <c r="BP321" i="1"/>
  <c r="BH321" i="1"/>
  <c r="BF319" i="1"/>
  <c r="BH319" i="1"/>
  <c r="BM319" i="1"/>
  <c r="BN319" i="1"/>
  <c r="BJ319" i="1"/>
  <c r="BG319" i="1"/>
  <c r="BI319" i="1"/>
  <c r="BK319" i="1"/>
  <c r="BL319" i="1"/>
  <c r="BP319" i="1"/>
  <c r="BM316" i="1"/>
  <c r="BN316" i="1"/>
  <c r="BL316" i="1"/>
  <c r="BO316" i="1"/>
  <c r="BI316" i="1"/>
  <c r="BG316" i="1"/>
  <c r="BH316" i="1"/>
  <c r="BJ316" i="1"/>
  <c r="BP316" i="1"/>
  <c r="BF313" i="1"/>
  <c r="BK313" i="1"/>
  <c r="BL313" i="1"/>
  <c r="BJ313" i="1"/>
  <c r="BM313" i="1"/>
  <c r="BG313" i="1"/>
  <c r="BN313" i="1"/>
  <c r="BO313" i="1"/>
  <c r="BP313" i="1"/>
  <c r="BI313" i="1"/>
  <c r="BG311" i="1"/>
  <c r="BO311" i="1"/>
  <c r="BH311" i="1"/>
  <c r="BP311" i="1"/>
  <c r="BL311" i="1"/>
  <c r="BI311" i="1"/>
  <c r="BJ311" i="1"/>
  <c r="BN311" i="1"/>
  <c r="BM311" i="1"/>
  <c r="BF308" i="1"/>
  <c r="BM308" i="1"/>
  <c r="BN308" i="1"/>
  <c r="BJ308" i="1"/>
  <c r="BL308" i="1"/>
  <c r="BO308" i="1"/>
  <c r="BH308" i="1"/>
  <c r="BG308" i="1"/>
  <c r="BI308" i="1"/>
  <c r="BK308" i="1"/>
  <c r="BP308" i="1"/>
  <c r="BF304" i="1"/>
  <c r="BM304" i="1"/>
  <c r="BN304" i="1"/>
  <c r="BJ304" i="1"/>
  <c r="BO304" i="1"/>
  <c r="BP304" i="1"/>
  <c r="BI304" i="1"/>
  <c r="BG304" i="1"/>
  <c r="BH304" i="1"/>
  <c r="BK304" i="1"/>
  <c r="BL304" i="1"/>
  <c r="BI302" i="1"/>
  <c r="BJ302" i="1"/>
  <c r="BN302" i="1"/>
  <c r="BH302" i="1"/>
  <c r="BK302" i="1"/>
  <c r="BP302" i="1"/>
  <c r="BG302" i="1"/>
  <c r="BL302" i="1"/>
  <c r="BM302" i="1"/>
  <c r="BO302" i="1"/>
  <c r="BG299" i="1"/>
  <c r="BO299" i="1"/>
  <c r="BH299" i="1"/>
  <c r="BP299" i="1"/>
  <c r="BL299" i="1"/>
  <c r="BM299" i="1"/>
  <c r="BN299" i="1"/>
  <c r="BI299" i="1"/>
  <c r="BK299" i="1"/>
  <c r="BJ299" i="1"/>
  <c r="BF296" i="1"/>
  <c r="BM296" i="1"/>
  <c r="BN296" i="1"/>
  <c r="BJ296" i="1"/>
  <c r="BG296" i="1"/>
  <c r="BL296" i="1"/>
  <c r="BH296" i="1"/>
  <c r="BI296" i="1"/>
  <c r="BK296" i="1"/>
  <c r="BO296" i="1"/>
  <c r="BF293" i="1"/>
  <c r="BK293" i="1"/>
  <c r="BL293" i="1"/>
  <c r="BH293" i="1"/>
  <c r="BP293" i="1"/>
  <c r="BI293" i="1"/>
  <c r="BJ293" i="1"/>
  <c r="BM293" i="1"/>
  <c r="BN293" i="1"/>
  <c r="BO293" i="1"/>
  <c r="BG293" i="1"/>
  <c r="BF292" i="1"/>
  <c r="BM292" i="1"/>
  <c r="BN292" i="1"/>
  <c r="BJ292" i="1"/>
  <c r="BG292" i="1"/>
  <c r="BH292" i="1"/>
  <c r="BO292" i="1"/>
  <c r="BI292" i="1"/>
  <c r="BK292" i="1"/>
  <c r="BL292" i="1"/>
  <c r="BF289" i="1"/>
  <c r="BK289" i="1"/>
  <c r="BL289" i="1"/>
  <c r="BH289" i="1"/>
  <c r="BP289" i="1"/>
  <c r="BJ289" i="1"/>
  <c r="BM289" i="1"/>
  <c r="BN289" i="1"/>
  <c r="BI289" i="1"/>
  <c r="BG289" i="1"/>
  <c r="BO289" i="1"/>
  <c r="BG287" i="1"/>
  <c r="BO287" i="1"/>
  <c r="BH287" i="1"/>
  <c r="BP287" i="1"/>
  <c r="BL287" i="1"/>
  <c r="BI287" i="1"/>
  <c r="BJ287" i="1"/>
  <c r="BM287" i="1"/>
  <c r="BK287" i="1"/>
  <c r="BN287" i="1"/>
  <c r="BF286" i="1"/>
  <c r="BI286" i="1"/>
  <c r="BJ286" i="1"/>
  <c r="BN286" i="1"/>
  <c r="BO286" i="1"/>
  <c r="BP286" i="1"/>
  <c r="BG286" i="1"/>
  <c r="BK286" i="1"/>
  <c r="BM286" i="1"/>
  <c r="BL286" i="1"/>
  <c r="BF283" i="1"/>
  <c r="BG283" i="1"/>
  <c r="BO283" i="1"/>
  <c r="BH283" i="1"/>
  <c r="BP283" i="1"/>
  <c r="BL283" i="1"/>
  <c r="BI283" i="1"/>
  <c r="BJ283" i="1"/>
  <c r="BK283" i="1"/>
  <c r="BN283" i="1"/>
  <c r="BM283" i="1"/>
  <c r="BM280" i="1"/>
  <c r="BN280" i="1"/>
  <c r="BJ280" i="1"/>
  <c r="BK280" i="1"/>
  <c r="BL280" i="1"/>
  <c r="BO280" i="1"/>
  <c r="BP280" i="1"/>
  <c r="BG280" i="1"/>
  <c r="BI280" i="1"/>
  <c r="BH280" i="1"/>
  <c r="BF278" i="1"/>
  <c r="BG278" i="1"/>
  <c r="BK278" i="1"/>
  <c r="BP278" i="1"/>
  <c r="BH278" i="1"/>
  <c r="BM278" i="1"/>
  <c r="BI278" i="1"/>
  <c r="BL278" i="1"/>
  <c r="BO278" i="1"/>
  <c r="BJ278" i="1"/>
  <c r="BN278" i="1"/>
  <c r="BF275" i="1"/>
  <c r="BM275" i="1"/>
  <c r="BI275" i="1"/>
  <c r="BO275" i="1"/>
  <c r="BP275" i="1"/>
  <c r="BK275" i="1"/>
  <c r="BN275" i="1"/>
  <c r="BG275" i="1"/>
  <c r="BH275" i="1"/>
  <c r="BL275" i="1"/>
  <c r="BJ275" i="1"/>
  <c r="BK272" i="1"/>
  <c r="BG272" i="1"/>
  <c r="BO272" i="1"/>
  <c r="BM272" i="1"/>
  <c r="BN272" i="1"/>
  <c r="BI272" i="1"/>
  <c r="BJ272" i="1"/>
  <c r="BL272" i="1"/>
  <c r="BP272" i="1"/>
  <c r="BH272" i="1"/>
  <c r="BK268" i="1"/>
  <c r="BG268" i="1"/>
  <c r="BO268" i="1"/>
  <c r="BJ268" i="1"/>
  <c r="BL268" i="1"/>
  <c r="BP268" i="1"/>
  <c r="BH268" i="1"/>
  <c r="BI268" i="1"/>
  <c r="BN268" i="1"/>
  <c r="BM268" i="1"/>
  <c r="BF255" i="1"/>
  <c r="BM255" i="1"/>
  <c r="BI255" i="1"/>
  <c r="BL255" i="1"/>
  <c r="BN255" i="1"/>
  <c r="BH255" i="1"/>
  <c r="BJ255" i="1"/>
  <c r="BK255" i="1"/>
  <c r="BO255" i="1"/>
  <c r="BP255" i="1"/>
  <c r="BG255" i="1"/>
  <c r="BN426" i="1"/>
  <c r="BG425" i="1"/>
  <c r="BK423" i="1"/>
  <c r="BL421" i="1"/>
  <c r="BO419" i="1"/>
  <c r="BI418" i="1"/>
  <c r="BL416" i="1"/>
  <c r="BP414" i="1"/>
  <c r="BG413" i="1"/>
  <c r="BI411" i="1"/>
  <c r="BM409" i="1"/>
  <c r="BP407" i="1"/>
  <c r="BJ406" i="1"/>
  <c r="BL404" i="1"/>
  <c r="BN402" i="1"/>
  <c r="BH401" i="1"/>
  <c r="BH399" i="1"/>
  <c r="BM396" i="1"/>
  <c r="BP393" i="1"/>
  <c r="BO388" i="1"/>
  <c r="BO383" i="1"/>
  <c r="BM378" i="1"/>
  <c r="BL373" i="1"/>
  <c r="BJ368" i="1"/>
  <c r="BI358" i="1"/>
  <c r="BP347" i="1"/>
  <c r="BM337" i="1"/>
  <c r="BK327" i="1"/>
  <c r="BK316" i="1"/>
  <c r="BI301" i="1"/>
  <c r="BP271" i="1"/>
  <c r="BL105" i="1"/>
  <c r="BF121" i="1"/>
  <c r="BF143" i="1"/>
  <c r="BF100" i="1"/>
  <c r="BF31" i="1"/>
  <c r="BO9" i="1"/>
  <c r="BF115" i="1"/>
  <c r="BF104" i="1"/>
  <c r="BF84" i="1"/>
  <c r="BF148" i="1"/>
  <c r="BF396" i="1"/>
  <c r="BF390" i="1"/>
  <c r="BF329" i="1"/>
  <c r="BF299" i="1"/>
  <c r="BF269" i="1"/>
  <c r="BF241" i="1"/>
  <c r="BF237" i="1"/>
  <c r="BF222" i="1"/>
  <c r="BF199" i="1"/>
  <c r="BF195" i="1"/>
  <c r="BF142" i="1"/>
  <c r="BF193" i="1"/>
  <c r="BF182" i="1"/>
  <c r="BN9" i="1"/>
  <c r="BF253" i="1"/>
  <c r="BF243" i="1"/>
  <c r="BF217" i="1"/>
  <c r="BF183" i="1"/>
  <c r="BF149" i="1"/>
  <c r="BF92" i="1"/>
  <c r="BM9" i="1"/>
  <c r="BF228" i="1"/>
  <c r="BF102" i="1"/>
  <c r="BF88" i="1"/>
  <c r="BL9" i="1"/>
  <c r="BK9" i="1"/>
  <c r="BJ9" i="1"/>
  <c r="BF75" i="1"/>
  <c r="BI9" i="1"/>
  <c r="BH9" i="1"/>
  <c r="BF81" i="1"/>
  <c r="BG9" i="1"/>
  <c r="BF41" i="1"/>
  <c r="BF19" i="1"/>
  <c r="BF264" i="1"/>
  <c r="BF261" i="1"/>
  <c r="BF188" i="1"/>
  <c r="BF177" i="1"/>
  <c r="BF152" i="1"/>
  <c r="BF59" i="1"/>
  <c r="BF23" i="1"/>
  <c r="BF408" i="1"/>
  <c r="BF407" i="1"/>
  <c r="BF405" i="1"/>
  <c r="BF392" i="1"/>
  <c r="BF363" i="1"/>
  <c r="BF350" i="1"/>
  <c r="BF340" i="1"/>
  <c r="BF320" i="1"/>
  <c r="BF316" i="1"/>
  <c r="BF311" i="1"/>
  <c r="BF302" i="1"/>
  <c r="BF281" i="1"/>
  <c r="BF276" i="1"/>
  <c r="BF266" i="1"/>
  <c r="BF242" i="1"/>
  <c r="BF239" i="1"/>
  <c r="BF230" i="1"/>
  <c r="BF216" i="1"/>
  <c r="BF213" i="1"/>
  <c r="BF114" i="1"/>
  <c r="BF113" i="1"/>
  <c r="BF107" i="1"/>
  <c r="BF93" i="1"/>
  <c r="BF64" i="1"/>
  <c r="BF14" i="1"/>
  <c r="BF135" i="1"/>
  <c r="BF95" i="1"/>
  <c r="BF74" i="1"/>
  <c r="BF72" i="1"/>
  <c r="BF43" i="1"/>
  <c r="BF78" i="1"/>
  <c r="BF58" i="1"/>
  <c r="BF21" i="1"/>
  <c r="BF51" i="1"/>
  <c r="BF40" i="1"/>
  <c r="BF174" i="1"/>
  <c r="BF133" i="1"/>
  <c r="BF125" i="1"/>
  <c r="BF91" i="1"/>
  <c r="BF44" i="1"/>
  <c r="BF37" i="1"/>
  <c r="BF85" i="1"/>
  <c r="BF57" i="1"/>
  <c r="BF35" i="1"/>
  <c r="BF163" i="1"/>
  <c r="BF140" i="1"/>
  <c r="BF123" i="1"/>
  <c r="BF146" i="1"/>
  <c r="BF124" i="1"/>
  <c r="BF118" i="1"/>
  <c r="BF90" i="1"/>
  <c r="BF61" i="1"/>
  <c r="BF26" i="1"/>
  <c r="BF236" i="1"/>
  <c r="BF220" i="1"/>
  <c r="BF211" i="1"/>
  <c r="BF207" i="1"/>
  <c r="BF191" i="1"/>
  <c r="BF173" i="1"/>
  <c r="BF169" i="1"/>
  <c r="BF155" i="1"/>
  <c r="BF151" i="1"/>
  <c r="BF231" i="1"/>
  <c r="BF227" i="1"/>
  <c r="BF150" i="1"/>
  <c r="BF145" i="1"/>
  <c r="BF128" i="1"/>
  <c r="BF73" i="1"/>
  <c r="BF409" i="1"/>
  <c r="BF376" i="1"/>
  <c r="BF366" i="1"/>
  <c r="BF361" i="1"/>
  <c r="BF359" i="1"/>
  <c r="BF346" i="1"/>
  <c r="BF334" i="1"/>
  <c r="BF333" i="1"/>
  <c r="BF317" i="1"/>
  <c r="BF260" i="1"/>
  <c r="BF249" i="1"/>
  <c r="BF235" i="1"/>
  <c r="BF232" i="1"/>
  <c r="BF209" i="1"/>
  <c r="BF200" i="1"/>
  <c r="BF196" i="1"/>
  <c r="BF186" i="1"/>
  <c r="BF180" i="1"/>
  <c r="BF165" i="1"/>
  <c r="BF139" i="1"/>
  <c r="BF108" i="1"/>
  <c r="BF50" i="1"/>
  <c r="BF38" i="1"/>
  <c r="BF24" i="1"/>
  <c r="BF25" i="1"/>
  <c r="BF71" i="1"/>
  <c r="BF65" i="1"/>
  <c r="BF36" i="1"/>
  <c r="BF42" i="1"/>
  <c r="BF11" i="1"/>
  <c r="BF421" i="1"/>
  <c r="BF413" i="1"/>
  <c r="BF394" i="1"/>
  <c r="BF381" i="1"/>
  <c r="BF374" i="1"/>
  <c r="BF368" i="1"/>
  <c r="BF356" i="1"/>
  <c r="BF351" i="1"/>
  <c r="BF335" i="1"/>
  <c r="BF287" i="1"/>
  <c r="BF282" i="1"/>
  <c r="BF279" i="1"/>
  <c r="BF270" i="1"/>
  <c r="BF259" i="1"/>
  <c r="BF246" i="1"/>
  <c r="BF245" i="1"/>
  <c r="BF226" i="1"/>
  <c r="BF192" i="1"/>
  <c r="BF181" i="1"/>
  <c r="BF179" i="1"/>
  <c r="BF175" i="1"/>
  <c r="BF166" i="1"/>
  <c r="BF141" i="1"/>
  <c r="BF137" i="1"/>
  <c r="BF134" i="1"/>
  <c r="BF106" i="1"/>
  <c r="BF101" i="1"/>
  <c r="BF69" i="1"/>
  <c r="BF55" i="1"/>
  <c r="BF265" i="1"/>
  <c r="BF256" i="1"/>
  <c r="BF254" i="1"/>
  <c r="BF218" i="1"/>
  <c r="BF210" i="1"/>
  <c r="BF161" i="1"/>
  <c r="BF160" i="1"/>
  <c r="BF138" i="1"/>
  <c r="BF120" i="1"/>
  <c r="BF82" i="1"/>
  <c r="BF62" i="1"/>
  <c r="BF342" i="1"/>
  <c r="BF272" i="1"/>
  <c r="BF258" i="1"/>
  <c r="BF247" i="1"/>
  <c r="BF234" i="1"/>
  <c r="BF233" i="1"/>
  <c r="BF229" i="1"/>
  <c r="BF214" i="1"/>
  <c r="BF204" i="1"/>
  <c r="BF187" i="1"/>
  <c r="BF164" i="1"/>
  <c r="BF162" i="1"/>
  <c r="BF159" i="1"/>
  <c r="BF147" i="1"/>
  <c r="BF126" i="1"/>
  <c r="BF122" i="1"/>
  <c r="BF99" i="1"/>
  <c r="BF87" i="1"/>
  <c r="BF47" i="1"/>
  <c r="BF46" i="1"/>
  <c r="BF45" i="1"/>
  <c r="BF32" i="1"/>
  <c r="BF267" i="1"/>
  <c r="BF248" i="1"/>
  <c r="BF223" i="1"/>
  <c r="BF219" i="1"/>
  <c r="BF212" i="1"/>
  <c r="BF208" i="1"/>
  <c r="BF203" i="1"/>
  <c r="BF201" i="1"/>
  <c r="BF176" i="1"/>
  <c r="BF170" i="1"/>
  <c r="BF167" i="1"/>
  <c r="BF136" i="1"/>
  <c r="BF132" i="1"/>
  <c r="BF127" i="1"/>
  <c r="BF116" i="1"/>
  <c r="BF98" i="1"/>
  <c r="BF96" i="1"/>
  <c r="BF80" i="1"/>
  <c r="BF77" i="1"/>
  <c r="BF39" i="1"/>
  <c r="BF12" i="1"/>
  <c r="BF27" i="1"/>
  <c r="BF18" i="1"/>
  <c r="BF16" i="1"/>
  <c r="BF34" i="1"/>
  <c r="BF15" i="1"/>
  <c r="BF13" i="1"/>
  <c r="BF97" i="1"/>
  <c r="BF83" i="1"/>
  <c r="BF68" i="1"/>
  <c r="BF54" i="1"/>
  <c r="BF426" i="1"/>
  <c r="BF400" i="1"/>
  <c r="BF399" i="1"/>
  <c r="BF397" i="1"/>
  <c r="BF389" i="1"/>
  <c r="BF388" i="1"/>
  <c r="BF387" i="1"/>
  <c r="BF378" i="1"/>
  <c r="BF365" i="1"/>
  <c r="BF360" i="1"/>
  <c r="BF353" i="1"/>
  <c r="BF341" i="1"/>
  <c r="BF339" i="1"/>
  <c r="BF326" i="1"/>
  <c r="BF321" i="1"/>
  <c r="BF307" i="1"/>
  <c r="BF303" i="1"/>
  <c r="BF280" i="1"/>
  <c r="BF277" i="1"/>
  <c r="BF268" i="1"/>
  <c r="BF263" i="1"/>
  <c r="BF225" i="1"/>
  <c r="BF189" i="1"/>
  <c r="BF185" i="1"/>
  <c r="BF184" i="1"/>
  <c r="BF172" i="1"/>
  <c r="BF153" i="1"/>
  <c r="BF131" i="1"/>
  <c r="BF130" i="1"/>
  <c r="BF111" i="1"/>
  <c r="BF109" i="1"/>
  <c r="BF89" i="1"/>
  <c r="BF79" i="1"/>
  <c r="BF76" i="1"/>
  <c r="BF70" i="1"/>
  <c r="BF67" i="1"/>
  <c r="BF56" i="1"/>
  <c r="BF48" i="1"/>
  <c r="BF28" i="1"/>
  <c r="BF20" i="1"/>
  <c r="BF17" i="1"/>
  <c r="BF60" i="1"/>
  <c r="BF49" i="1"/>
  <c r="BF30" i="1"/>
  <c r="BF22" i="1"/>
  <c r="BF198" i="1"/>
  <c r="BF178" i="1"/>
  <c r="BF168" i="1"/>
  <c r="BF157" i="1"/>
  <c r="BF119" i="1"/>
  <c r="BF117" i="1"/>
  <c r="BF112" i="1"/>
  <c r="BF110" i="1"/>
  <c r="BF105" i="1"/>
  <c r="BF94" i="1"/>
  <c r="BF86" i="1"/>
  <c r="BF66" i="1"/>
  <c r="BF53" i="1"/>
  <c r="BF52" i="1"/>
  <c r="BF33" i="1"/>
  <c r="BF29" i="1"/>
  <c r="BF10" i="1"/>
  <c r="BC9" i="1"/>
  <c r="BD9" i="1" s="1"/>
  <c r="AW9" i="1"/>
  <c r="H13" i="5" s="1"/>
  <c r="AM402" i="1"/>
  <c r="AM311" i="1"/>
  <c r="AL294" i="1"/>
  <c r="AL259" i="1"/>
  <c r="AM371" i="1"/>
  <c r="AP237" i="1"/>
  <c r="AO423" i="1"/>
  <c r="AM360" i="1"/>
  <c r="AL213" i="1"/>
  <c r="AM29" i="1"/>
  <c r="AM416" i="1"/>
  <c r="AO345" i="1"/>
  <c r="AL182" i="1"/>
  <c r="AO18" i="1"/>
  <c r="AM409" i="1"/>
  <c r="AN328" i="1"/>
  <c r="AO123" i="1"/>
  <c r="AK426" i="1"/>
  <c r="AL426" i="1"/>
  <c r="AM426" i="1"/>
  <c r="AN426" i="1"/>
  <c r="AO426" i="1"/>
  <c r="AN424" i="1"/>
  <c r="AO424" i="1"/>
  <c r="AK424" i="1"/>
  <c r="AL424" i="1"/>
  <c r="AM424" i="1"/>
  <c r="AP424" i="1"/>
  <c r="AK422" i="1"/>
  <c r="AL422" i="1"/>
  <c r="AM422" i="1"/>
  <c r="AN422" i="1"/>
  <c r="AO422" i="1"/>
  <c r="AP422" i="1"/>
  <c r="AN420" i="1"/>
  <c r="AO420" i="1"/>
  <c r="AL420" i="1"/>
  <c r="AM420" i="1"/>
  <c r="AP420" i="1"/>
  <c r="AP417" i="1"/>
  <c r="AK417" i="1"/>
  <c r="AL417" i="1"/>
  <c r="AM417" i="1"/>
  <c r="AN417" i="1"/>
  <c r="AO417" i="1"/>
  <c r="AL415" i="1"/>
  <c r="AM415" i="1"/>
  <c r="AK415" i="1"/>
  <c r="AN415" i="1"/>
  <c r="AO415" i="1"/>
  <c r="AP415" i="1"/>
  <c r="AP413" i="1"/>
  <c r="AL413" i="1"/>
  <c r="AM413" i="1"/>
  <c r="AN413" i="1"/>
  <c r="AO413" i="1"/>
  <c r="AK410" i="1"/>
  <c r="AL410" i="1"/>
  <c r="AM410" i="1"/>
  <c r="AN410" i="1"/>
  <c r="AO410" i="1"/>
  <c r="AN408" i="1"/>
  <c r="AO408" i="1"/>
  <c r="AK408" i="1"/>
  <c r="AL408" i="1"/>
  <c r="AM408" i="1"/>
  <c r="AP408" i="1"/>
  <c r="AK406" i="1"/>
  <c r="AL406" i="1"/>
  <c r="AM406" i="1"/>
  <c r="AN406" i="1"/>
  <c r="AO406" i="1"/>
  <c r="AP406" i="1"/>
  <c r="AN404" i="1"/>
  <c r="AO404" i="1"/>
  <c r="AL404" i="1"/>
  <c r="AM404" i="1"/>
  <c r="AP404" i="1"/>
  <c r="AK402" i="1"/>
  <c r="AN402" i="1"/>
  <c r="AO402" i="1"/>
  <c r="AP402" i="1"/>
  <c r="AN400" i="1"/>
  <c r="AO400" i="1"/>
  <c r="AP400" i="1"/>
  <c r="AK400" i="1"/>
  <c r="AK398" i="1"/>
  <c r="AP398" i="1"/>
  <c r="AL398" i="1"/>
  <c r="AM398" i="1"/>
  <c r="AN396" i="1"/>
  <c r="AO396" i="1"/>
  <c r="AK396" i="1"/>
  <c r="AL396" i="1"/>
  <c r="AM396" i="1"/>
  <c r="AP393" i="1"/>
  <c r="AN393" i="1"/>
  <c r="AO393" i="1"/>
  <c r="AK393" i="1"/>
  <c r="AL391" i="1"/>
  <c r="AM391" i="1"/>
  <c r="AP391" i="1"/>
  <c r="AK391" i="1"/>
  <c r="AP389" i="1"/>
  <c r="AK389" i="1"/>
  <c r="AL389" i="1"/>
  <c r="AM389" i="1"/>
  <c r="AL387" i="1"/>
  <c r="AM387" i="1"/>
  <c r="AK387" i="1"/>
  <c r="AN387" i="1"/>
  <c r="AO387" i="1"/>
  <c r="AP385" i="1"/>
  <c r="AK385" i="1"/>
  <c r="AL385" i="1"/>
  <c r="AM385" i="1"/>
  <c r="AN385" i="1"/>
  <c r="AO385" i="1"/>
  <c r="AL383" i="1"/>
  <c r="AM383" i="1"/>
  <c r="AK383" i="1"/>
  <c r="AN383" i="1"/>
  <c r="AO383" i="1"/>
  <c r="AP383" i="1"/>
  <c r="AP381" i="1"/>
  <c r="AL381" i="1"/>
  <c r="AM381" i="1"/>
  <c r="AN381" i="1"/>
  <c r="AO381" i="1"/>
  <c r="AK378" i="1"/>
  <c r="AL378" i="1"/>
  <c r="AM378" i="1"/>
  <c r="AN378" i="1"/>
  <c r="AO378" i="1"/>
  <c r="AK376" i="1"/>
  <c r="AL376" i="1"/>
  <c r="AM376" i="1"/>
  <c r="AN376" i="1"/>
  <c r="AO376" i="1"/>
  <c r="AM374" i="1"/>
  <c r="AN374" i="1"/>
  <c r="AO374" i="1"/>
  <c r="AK374" i="1"/>
  <c r="AK372" i="1"/>
  <c r="AL372" i="1"/>
  <c r="AM372" i="1"/>
  <c r="AN372" i="1"/>
  <c r="AO372" i="1"/>
  <c r="AP372" i="1"/>
  <c r="AM370" i="1"/>
  <c r="AN370" i="1"/>
  <c r="AO370" i="1"/>
  <c r="AK370" i="1"/>
  <c r="AL370" i="1"/>
  <c r="AP370" i="1"/>
  <c r="AO367" i="1"/>
  <c r="AP367" i="1"/>
  <c r="AM367" i="1"/>
  <c r="AN367" i="1"/>
  <c r="AK367" i="1"/>
  <c r="AL367" i="1"/>
  <c r="AK365" i="1"/>
  <c r="AL365" i="1"/>
  <c r="AM365" i="1"/>
  <c r="AN365" i="1"/>
  <c r="AO365" i="1"/>
  <c r="AO363" i="1"/>
  <c r="AP363" i="1"/>
  <c r="AL363" i="1"/>
  <c r="AM363" i="1"/>
  <c r="AN363" i="1"/>
  <c r="AK361" i="1"/>
  <c r="AL361" i="1"/>
  <c r="AM361" i="1"/>
  <c r="AN361" i="1"/>
  <c r="AO361" i="1"/>
  <c r="AP361" i="1"/>
  <c r="AO359" i="1"/>
  <c r="AP359" i="1"/>
  <c r="AK359" i="1"/>
  <c r="AL359" i="1"/>
  <c r="AM359" i="1"/>
  <c r="AN359" i="1"/>
  <c r="AK357" i="1"/>
  <c r="AL357" i="1"/>
  <c r="AM357" i="1"/>
  <c r="AP357" i="1"/>
  <c r="AO355" i="1"/>
  <c r="AP355" i="1"/>
  <c r="AK355" i="1"/>
  <c r="AM355" i="1"/>
  <c r="AL355" i="1"/>
  <c r="AN355" i="1"/>
  <c r="AK353" i="1"/>
  <c r="AL353" i="1"/>
  <c r="AM353" i="1"/>
  <c r="AN353" i="1"/>
  <c r="AO353" i="1"/>
  <c r="AO351" i="1"/>
  <c r="AP351" i="1"/>
  <c r="AL351" i="1"/>
  <c r="AK351" i="1"/>
  <c r="AM351" i="1"/>
  <c r="AN351" i="1"/>
  <c r="AK349" i="1"/>
  <c r="AL349" i="1"/>
  <c r="AM349" i="1"/>
  <c r="AN349" i="1"/>
  <c r="AM346" i="1"/>
  <c r="AN346" i="1"/>
  <c r="AO346" i="1"/>
  <c r="AK346" i="1"/>
  <c r="AL346" i="1"/>
  <c r="AP346" i="1"/>
  <c r="AK344" i="1"/>
  <c r="AL344" i="1"/>
  <c r="AM344" i="1"/>
  <c r="AO344" i="1"/>
  <c r="AN344" i="1"/>
  <c r="AP344" i="1"/>
  <c r="AM342" i="1"/>
  <c r="AN342" i="1"/>
  <c r="AO342" i="1"/>
  <c r="AK342" i="1"/>
  <c r="AP342" i="1"/>
  <c r="AL342" i="1"/>
  <c r="AK340" i="1"/>
  <c r="AL340" i="1"/>
  <c r="AN340" i="1"/>
  <c r="AM340" i="1"/>
  <c r="AO340" i="1"/>
  <c r="AM338" i="1"/>
  <c r="AN338" i="1"/>
  <c r="AO338" i="1"/>
  <c r="AL338" i="1"/>
  <c r="AK338" i="1"/>
  <c r="AP338" i="1"/>
  <c r="AK336" i="1"/>
  <c r="AM336" i="1"/>
  <c r="AL336" i="1"/>
  <c r="AN336" i="1"/>
  <c r="AM334" i="1"/>
  <c r="AN334" i="1"/>
  <c r="AO334" i="1"/>
  <c r="AK334" i="1"/>
  <c r="AL334" i="1"/>
  <c r="AP334" i="1"/>
  <c r="AO331" i="1"/>
  <c r="AP331" i="1"/>
  <c r="AK331" i="1"/>
  <c r="AL331" i="1"/>
  <c r="AM331" i="1"/>
  <c r="AN331" i="1"/>
  <c r="AK329" i="1"/>
  <c r="AL329" i="1"/>
  <c r="AM329" i="1"/>
  <c r="AN329" i="1"/>
  <c r="AP329" i="1"/>
  <c r="AO329" i="1"/>
  <c r="AO327" i="1"/>
  <c r="AP327" i="1"/>
  <c r="AK327" i="1"/>
  <c r="AL327" i="1"/>
  <c r="AN327" i="1"/>
  <c r="AM327" i="1"/>
  <c r="AK324" i="1"/>
  <c r="AN324" i="1"/>
  <c r="AO324" i="1"/>
  <c r="AP324" i="1"/>
  <c r="AM322" i="1"/>
  <c r="AN322" i="1"/>
  <c r="AO322" i="1"/>
  <c r="AL322" i="1"/>
  <c r="AP322" i="1"/>
  <c r="AK322" i="1"/>
  <c r="AK320" i="1"/>
  <c r="AM320" i="1"/>
  <c r="AN320" i="1"/>
  <c r="AO320" i="1"/>
  <c r="AP320" i="1"/>
  <c r="AK317" i="1"/>
  <c r="AL317" i="1"/>
  <c r="AM317" i="1"/>
  <c r="AN317" i="1"/>
  <c r="AO317" i="1"/>
  <c r="AP317" i="1"/>
  <c r="AO315" i="1"/>
  <c r="AP315" i="1"/>
  <c r="AK315" i="1"/>
  <c r="AL315" i="1"/>
  <c r="AK313" i="1"/>
  <c r="AL313" i="1"/>
  <c r="AM313" i="1"/>
  <c r="AP313" i="1"/>
  <c r="AN313" i="1"/>
  <c r="AO313" i="1"/>
  <c r="AO311" i="1"/>
  <c r="AP311" i="1"/>
  <c r="AN311" i="1"/>
  <c r="AK311" i="1"/>
  <c r="AK308" i="1"/>
  <c r="AL308" i="1"/>
  <c r="AN308" i="1"/>
  <c r="AM308" i="1"/>
  <c r="AO308" i="1"/>
  <c r="AP308" i="1"/>
  <c r="AM306" i="1"/>
  <c r="AN306" i="1"/>
  <c r="AO306" i="1"/>
  <c r="AL306" i="1"/>
  <c r="AK306" i="1"/>
  <c r="AP306" i="1"/>
  <c r="AK304" i="1"/>
  <c r="AM304" i="1"/>
  <c r="AL304" i="1"/>
  <c r="AN304" i="1"/>
  <c r="AO304" i="1"/>
  <c r="AP304" i="1"/>
  <c r="AM302" i="1"/>
  <c r="AN302" i="1"/>
  <c r="AO302" i="1"/>
  <c r="AK302" i="1"/>
  <c r="AL302" i="1"/>
  <c r="AK300" i="1"/>
  <c r="AP300" i="1"/>
  <c r="AL300" i="1"/>
  <c r="AM300" i="1"/>
  <c r="AN300" i="1"/>
  <c r="AO300" i="1"/>
  <c r="AM298" i="1"/>
  <c r="AN298" i="1"/>
  <c r="AO298" i="1"/>
  <c r="AK298" i="1"/>
  <c r="AO295" i="1"/>
  <c r="AP295" i="1"/>
  <c r="AK295" i="1"/>
  <c r="AL295" i="1"/>
  <c r="AN295" i="1"/>
  <c r="AM295" i="1"/>
  <c r="AK293" i="1"/>
  <c r="AL293" i="1"/>
  <c r="AM293" i="1"/>
  <c r="AO293" i="1"/>
  <c r="AN293" i="1"/>
  <c r="AP293" i="1"/>
  <c r="AO291" i="1"/>
  <c r="AP291" i="1"/>
  <c r="AK291" i="1"/>
  <c r="AM291" i="1"/>
  <c r="AL291" i="1"/>
  <c r="AN291" i="1"/>
  <c r="AK288" i="1"/>
  <c r="AM288" i="1"/>
  <c r="AN288" i="1"/>
  <c r="AO288" i="1"/>
  <c r="AL288" i="1"/>
  <c r="AP288" i="1"/>
  <c r="AM286" i="1"/>
  <c r="AN286" i="1"/>
  <c r="AO286" i="1"/>
  <c r="AK286" i="1"/>
  <c r="AL286" i="1"/>
  <c r="AP286" i="1"/>
  <c r="AK284" i="1"/>
  <c r="AL284" i="1"/>
  <c r="AM284" i="1"/>
  <c r="AN284" i="1"/>
  <c r="AP284" i="1"/>
  <c r="AO284" i="1"/>
  <c r="AM282" i="1"/>
  <c r="AN282" i="1"/>
  <c r="AO282" i="1"/>
  <c r="AK282" i="1"/>
  <c r="AL282" i="1"/>
  <c r="AP282" i="1"/>
  <c r="AO279" i="1"/>
  <c r="AP279" i="1"/>
  <c r="AN279" i="1"/>
  <c r="AK279" i="1"/>
  <c r="AL279" i="1"/>
  <c r="AM279" i="1"/>
  <c r="AK277" i="1"/>
  <c r="AL277" i="1"/>
  <c r="AM277" i="1"/>
  <c r="AO277" i="1"/>
  <c r="AP277" i="1"/>
  <c r="AO275" i="1"/>
  <c r="AP275" i="1"/>
  <c r="AM275" i="1"/>
  <c r="AN275" i="1"/>
  <c r="AK275" i="1"/>
  <c r="AL275" i="1"/>
  <c r="AK273" i="1"/>
  <c r="AL273" i="1"/>
  <c r="AM273" i="1"/>
  <c r="AN273" i="1"/>
  <c r="AO273" i="1"/>
  <c r="AP273" i="1"/>
  <c r="AO271" i="1"/>
  <c r="AP271" i="1"/>
  <c r="AL271" i="1"/>
  <c r="AM271" i="1"/>
  <c r="AN271" i="1"/>
  <c r="AK271" i="1"/>
  <c r="AK269" i="1"/>
  <c r="AL269" i="1"/>
  <c r="AM269" i="1"/>
  <c r="AN269" i="1"/>
  <c r="AO269" i="1"/>
  <c r="AP269" i="1"/>
  <c r="AO267" i="1"/>
  <c r="AP267" i="1"/>
  <c r="AK267" i="1"/>
  <c r="AL267" i="1"/>
  <c r="AM267" i="1"/>
  <c r="AN267" i="1"/>
  <c r="AK264" i="1"/>
  <c r="AL264" i="1"/>
  <c r="AO264" i="1"/>
  <c r="AP264" i="1"/>
  <c r="AO259" i="1"/>
  <c r="AP259" i="1"/>
  <c r="AM259" i="1"/>
  <c r="AN259" i="1"/>
  <c r="AK256" i="1"/>
  <c r="AL256" i="1"/>
  <c r="AO256" i="1"/>
  <c r="AP256" i="1"/>
  <c r="AM256" i="1"/>
  <c r="AN256" i="1"/>
  <c r="AM254" i="1"/>
  <c r="AN254" i="1"/>
  <c r="AO254" i="1"/>
  <c r="AP254" i="1"/>
  <c r="AK254" i="1"/>
  <c r="AL254" i="1"/>
  <c r="AK252" i="1"/>
  <c r="AL252" i="1"/>
  <c r="AM252" i="1"/>
  <c r="AO252" i="1"/>
  <c r="AN252" i="1"/>
  <c r="AP252" i="1"/>
  <c r="AK249" i="1"/>
  <c r="AL249" i="1"/>
  <c r="AM249" i="1"/>
  <c r="AN249" i="1"/>
  <c r="AO249" i="1"/>
  <c r="AP249" i="1"/>
  <c r="AO247" i="1"/>
  <c r="AP247" i="1"/>
  <c r="AK247" i="1"/>
  <c r="AM247" i="1"/>
  <c r="AL247" i="1"/>
  <c r="AN247" i="1"/>
  <c r="AK244" i="1"/>
  <c r="AL244" i="1"/>
  <c r="AM244" i="1"/>
  <c r="AO244" i="1"/>
  <c r="AN244" i="1"/>
  <c r="AP244" i="1"/>
  <c r="AM242" i="1"/>
  <c r="AN242" i="1"/>
  <c r="AO242" i="1"/>
  <c r="AP242" i="1"/>
  <c r="AK242" i="1"/>
  <c r="AL242" i="1"/>
  <c r="AK240" i="1"/>
  <c r="AL240" i="1"/>
  <c r="AO240" i="1"/>
  <c r="AP240" i="1"/>
  <c r="AM240" i="1"/>
  <c r="AN240" i="1"/>
  <c r="AM238" i="1"/>
  <c r="AN238" i="1"/>
  <c r="AO238" i="1"/>
  <c r="AP238" i="1"/>
  <c r="AK238" i="1"/>
  <c r="AL238" i="1"/>
  <c r="AO235" i="1"/>
  <c r="AP235" i="1"/>
  <c r="AM235" i="1"/>
  <c r="AN235" i="1"/>
  <c r="AK235" i="1"/>
  <c r="AL235" i="1"/>
  <c r="AK233" i="1"/>
  <c r="AL233" i="1"/>
  <c r="AM233" i="1"/>
  <c r="AN233" i="1"/>
  <c r="AO233" i="1"/>
  <c r="AP233" i="1"/>
  <c r="AO231" i="1"/>
  <c r="AP231" i="1"/>
  <c r="AK231" i="1"/>
  <c r="AM231" i="1"/>
  <c r="AL231" i="1"/>
  <c r="AN231" i="1"/>
  <c r="AK229" i="1"/>
  <c r="AL229" i="1"/>
  <c r="AM229" i="1"/>
  <c r="AN229" i="1"/>
  <c r="AO229" i="1"/>
  <c r="AP229" i="1"/>
  <c r="AO227" i="1"/>
  <c r="AP227" i="1"/>
  <c r="AM227" i="1"/>
  <c r="AN227" i="1"/>
  <c r="AO225" i="1"/>
  <c r="AK225" i="1"/>
  <c r="AL225" i="1"/>
  <c r="AM225" i="1"/>
  <c r="AP225" i="1"/>
  <c r="AN225" i="1"/>
  <c r="AK223" i="1"/>
  <c r="AM223" i="1"/>
  <c r="AL223" i="1"/>
  <c r="AN223" i="1"/>
  <c r="AO223" i="1"/>
  <c r="AP223" i="1"/>
  <c r="AM220" i="1"/>
  <c r="AO220" i="1"/>
  <c r="AN220" i="1"/>
  <c r="AP220" i="1"/>
  <c r="AK218" i="1"/>
  <c r="AL218" i="1"/>
  <c r="AM218" i="1"/>
  <c r="AO218" i="1"/>
  <c r="AN218" i="1"/>
  <c r="AP218" i="1"/>
  <c r="AM216" i="1"/>
  <c r="AO216" i="1"/>
  <c r="AK216" i="1"/>
  <c r="AL216" i="1"/>
  <c r="AN216" i="1"/>
  <c r="AP216" i="1"/>
  <c r="AO213" i="1"/>
  <c r="AP213" i="1"/>
  <c r="AM213" i="1"/>
  <c r="AN213" i="1"/>
  <c r="AK211" i="1"/>
  <c r="AM211" i="1"/>
  <c r="AL211" i="1"/>
  <c r="AO211" i="1"/>
  <c r="AN211" i="1"/>
  <c r="AP211" i="1"/>
  <c r="AO209" i="1"/>
  <c r="AK209" i="1"/>
  <c r="AL209" i="1"/>
  <c r="AP209" i="1"/>
  <c r="AM209" i="1"/>
  <c r="AN209" i="1"/>
  <c r="AK206" i="1"/>
  <c r="AO206" i="1"/>
  <c r="AP206" i="1"/>
  <c r="AM206" i="1"/>
  <c r="AN206" i="1"/>
  <c r="AM204" i="1"/>
  <c r="AO204" i="1"/>
  <c r="AK204" i="1"/>
  <c r="AN204" i="1"/>
  <c r="AL204" i="1"/>
  <c r="AP204" i="1"/>
  <c r="AK202" i="1"/>
  <c r="AL202" i="1"/>
  <c r="AO202" i="1"/>
  <c r="AP202" i="1"/>
  <c r="AM202" i="1"/>
  <c r="AN202" i="1"/>
  <c r="AK199" i="1"/>
  <c r="AM199" i="1"/>
  <c r="AO199" i="1"/>
  <c r="AP199" i="1"/>
  <c r="AL199" i="1"/>
  <c r="AN199" i="1"/>
  <c r="AO197" i="1"/>
  <c r="AP197" i="1"/>
  <c r="AK197" i="1"/>
  <c r="AM197" i="1"/>
  <c r="AL197" i="1"/>
  <c r="AN197" i="1"/>
  <c r="AK195" i="1"/>
  <c r="AM195" i="1"/>
  <c r="AO195" i="1"/>
  <c r="AP195" i="1"/>
  <c r="AL195" i="1"/>
  <c r="AN195" i="1"/>
  <c r="AM192" i="1"/>
  <c r="AO192" i="1"/>
  <c r="AN192" i="1"/>
  <c r="AP192" i="1"/>
  <c r="AK192" i="1"/>
  <c r="AL192" i="1"/>
  <c r="AK190" i="1"/>
  <c r="AO190" i="1"/>
  <c r="AP190" i="1"/>
  <c r="AM190" i="1"/>
  <c r="AL190" i="1"/>
  <c r="AN190" i="1"/>
  <c r="AL188" i="1"/>
  <c r="AM188" i="1"/>
  <c r="AN188" i="1"/>
  <c r="AO188" i="1"/>
  <c r="AP188" i="1"/>
  <c r="AK188" i="1"/>
  <c r="AO186" i="1"/>
  <c r="AP186" i="1"/>
  <c r="AN186" i="1"/>
  <c r="AK186" i="1"/>
  <c r="AL186" i="1"/>
  <c r="AM186" i="1"/>
  <c r="AK184" i="1"/>
  <c r="AL184" i="1"/>
  <c r="AP184" i="1"/>
  <c r="AM184" i="1"/>
  <c r="AN184" i="1"/>
  <c r="AO184" i="1"/>
  <c r="AO182" i="1"/>
  <c r="AP182" i="1"/>
  <c r="AM182" i="1"/>
  <c r="AN182" i="1"/>
  <c r="AK180" i="1"/>
  <c r="AL180" i="1"/>
  <c r="AN180" i="1"/>
  <c r="AO180" i="1"/>
  <c r="AP180" i="1"/>
  <c r="AM180" i="1"/>
  <c r="AM177" i="1"/>
  <c r="AN177" i="1"/>
  <c r="AP177" i="1"/>
  <c r="AL177" i="1"/>
  <c r="AO177" i="1"/>
  <c r="AK177" i="1"/>
  <c r="AP175" i="1"/>
  <c r="AK175" i="1"/>
  <c r="AL175" i="1"/>
  <c r="AM175" i="1"/>
  <c r="AN175" i="1"/>
  <c r="AO175" i="1"/>
  <c r="AM173" i="1"/>
  <c r="AN173" i="1"/>
  <c r="AK173" i="1"/>
  <c r="AL173" i="1"/>
  <c r="AP173" i="1"/>
  <c r="AO173" i="1"/>
  <c r="AK171" i="1"/>
  <c r="AL171" i="1"/>
  <c r="AO171" i="1"/>
  <c r="AP171" i="1"/>
  <c r="AM171" i="1"/>
  <c r="AN171" i="1"/>
  <c r="AM169" i="1"/>
  <c r="AN169" i="1"/>
  <c r="AK169" i="1"/>
  <c r="AL169" i="1"/>
  <c r="AO169" i="1"/>
  <c r="AP169" i="1"/>
  <c r="AO166" i="1"/>
  <c r="AP166" i="1"/>
  <c r="AL166" i="1"/>
  <c r="AM166" i="1"/>
  <c r="AN166" i="1"/>
  <c r="AK166" i="1"/>
  <c r="AK164" i="1"/>
  <c r="AL164" i="1"/>
  <c r="AM164" i="1"/>
  <c r="AN164" i="1"/>
  <c r="AO164" i="1"/>
  <c r="AP164" i="1"/>
  <c r="AO162" i="1"/>
  <c r="AP162" i="1"/>
  <c r="AK162" i="1"/>
  <c r="AL162" i="1"/>
  <c r="AN162" i="1"/>
  <c r="AM162" i="1"/>
  <c r="AK160" i="1"/>
  <c r="AL160" i="1"/>
  <c r="AM160" i="1"/>
  <c r="AN160" i="1"/>
  <c r="AO160" i="1"/>
  <c r="AP160" i="1"/>
  <c r="AN158" i="1"/>
  <c r="AO158" i="1"/>
  <c r="AP158" i="1"/>
  <c r="AK158" i="1"/>
  <c r="AL158" i="1"/>
  <c r="AM158" i="1"/>
  <c r="AK156" i="1"/>
  <c r="AL156" i="1"/>
  <c r="AM156" i="1"/>
  <c r="AN156" i="1"/>
  <c r="AO156" i="1"/>
  <c r="AP156" i="1"/>
  <c r="AL153" i="1"/>
  <c r="AM153" i="1"/>
  <c r="AN153" i="1"/>
  <c r="AP153" i="1"/>
  <c r="AO153" i="1"/>
  <c r="AK153" i="1"/>
  <c r="AP151" i="1"/>
  <c r="AN151" i="1"/>
  <c r="AO151" i="1"/>
  <c r="AK151" i="1"/>
  <c r="AL151" i="1"/>
  <c r="AM151" i="1"/>
  <c r="AL149" i="1"/>
  <c r="AM149" i="1"/>
  <c r="AN149" i="1"/>
  <c r="AO149" i="1"/>
  <c r="AP149" i="1"/>
  <c r="AK149" i="1"/>
  <c r="AP147" i="1"/>
  <c r="AM147" i="1"/>
  <c r="AN147" i="1"/>
  <c r="AO147" i="1"/>
  <c r="AK147" i="1"/>
  <c r="AL147" i="1"/>
  <c r="AL145" i="1"/>
  <c r="AM145" i="1"/>
  <c r="AN145" i="1"/>
  <c r="AK145" i="1"/>
  <c r="AO145" i="1"/>
  <c r="AP145" i="1"/>
  <c r="AK143" i="1"/>
  <c r="AM143" i="1"/>
  <c r="AN143" i="1"/>
  <c r="AO143" i="1"/>
  <c r="AL143" i="1"/>
  <c r="AP143" i="1"/>
  <c r="AM141" i="1"/>
  <c r="AN141" i="1"/>
  <c r="AO141" i="1"/>
  <c r="AK141" i="1"/>
  <c r="AL141" i="1"/>
  <c r="AP141" i="1"/>
  <c r="AO138" i="1"/>
  <c r="AP138" i="1"/>
  <c r="AM138" i="1"/>
  <c r="AN138" i="1"/>
  <c r="AK138" i="1"/>
  <c r="AL138" i="1"/>
  <c r="AK136" i="1"/>
  <c r="AL136" i="1"/>
  <c r="AM136" i="1"/>
  <c r="AP136" i="1"/>
  <c r="AN136" i="1"/>
  <c r="AO136" i="1"/>
  <c r="AO134" i="1"/>
  <c r="AP134" i="1"/>
  <c r="AN134" i="1"/>
  <c r="AK134" i="1"/>
  <c r="AL134" i="1"/>
  <c r="AM134" i="1"/>
  <c r="AK132" i="1"/>
  <c r="AL132" i="1"/>
  <c r="AM132" i="1"/>
  <c r="AO132" i="1"/>
  <c r="AP132" i="1"/>
  <c r="AN132" i="1"/>
  <c r="AO130" i="1"/>
  <c r="AP130" i="1"/>
  <c r="AM130" i="1"/>
  <c r="AN130" i="1"/>
  <c r="AL130" i="1"/>
  <c r="AK130" i="1"/>
  <c r="AK128" i="1"/>
  <c r="AL128" i="1"/>
  <c r="AM128" i="1"/>
  <c r="AN128" i="1"/>
  <c r="AO128" i="1"/>
  <c r="AP128" i="1"/>
  <c r="AO126" i="1"/>
  <c r="AP126" i="1"/>
  <c r="AL126" i="1"/>
  <c r="AM126" i="1"/>
  <c r="AN126" i="1"/>
  <c r="AK126" i="1"/>
  <c r="AK124" i="1"/>
  <c r="AL124" i="1"/>
  <c r="AM124" i="1"/>
  <c r="AN124" i="1"/>
  <c r="AO124" i="1"/>
  <c r="AP124" i="1"/>
  <c r="AO122" i="1"/>
  <c r="AP122" i="1"/>
  <c r="AK122" i="1"/>
  <c r="AL122" i="1"/>
  <c r="AM122" i="1"/>
  <c r="AN122" i="1"/>
  <c r="AK120" i="1"/>
  <c r="AL120" i="1"/>
  <c r="AM120" i="1"/>
  <c r="AN120" i="1"/>
  <c r="AP120" i="1"/>
  <c r="AO120" i="1"/>
  <c r="AM117" i="1"/>
  <c r="AN117" i="1"/>
  <c r="AO117" i="1"/>
  <c r="AP117" i="1"/>
  <c r="AK117" i="1"/>
  <c r="AL117" i="1"/>
  <c r="AK116" i="1"/>
  <c r="AL116" i="1"/>
  <c r="AM116" i="1"/>
  <c r="AN116" i="1"/>
  <c r="AO116" i="1"/>
  <c r="AP116" i="1"/>
  <c r="AO114" i="1"/>
  <c r="AP114" i="1"/>
  <c r="AK114" i="1"/>
  <c r="AN114" i="1"/>
  <c r="AL114" i="1"/>
  <c r="AM114" i="1"/>
  <c r="AK112" i="1"/>
  <c r="AL112" i="1"/>
  <c r="AM112" i="1"/>
  <c r="AN112" i="1"/>
  <c r="AO112" i="1"/>
  <c r="AP112" i="1"/>
  <c r="AK111" i="1"/>
  <c r="AM111" i="1"/>
  <c r="AN111" i="1"/>
  <c r="AO111" i="1"/>
  <c r="AL111" i="1"/>
  <c r="AP111" i="1"/>
  <c r="AM109" i="1"/>
  <c r="AN109" i="1"/>
  <c r="AO109" i="1"/>
  <c r="AK109" i="1"/>
  <c r="AL109" i="1"/>
  <c r="AP109" i="1"/>
  <c r="AK108" i="1"/>
  <c r="AL108" i="1"/>
  <c r="AM108" i="1"/>
  <c r="AN108" i="1"/>
  <c r="AO108" i="1"/>
  <c r="AP108" i="1"/>
  <c r="AK107" i="1"/>
  <c r="AL107" i="1"/>
  <c r="AM107" i="1"/>
  <c r="AN107" i="1"/>
  <c r="AP107" i="1"/>
  <c r="AO107" i="1"/>
  <c r="AO106" i="1"/>
  <c r="AP106" i="1"/>
  <c r="AK106" i="1"/>
  <c r="AL106" i="1"/>
  <c r="AM106" i="1"/>
  <c r="AN106" i="1"/>
  <c r="AM105" i="1"/>
  <c r="AN105" i="1"/>
  <c r="AO105" i="1"/>
  <c r="AK105" i="1"/>
  <c r="AL105" i="1"/>
  <c r="AP105" i="1"/>
  <c r="AK104" i="1"/>
  <c r="AL104" i="1"/>
  <c r="AM104" i="1"/>
  <c r="AP104" i="1"/>
  <c r="AN104" i="1"/>
  <c r="AO104" i="1"/>
  <c r="AK103" i="1"/>
  <c r="AL103" i="1"/>
  <c r="AM103" i="1"/>
  <c r="AP103" i="1"/>
  <c r="AN103" i="1"/>
  <c r="AO103" i="1"/>
  <c r="AO102" i="1"/>
  <c r="AP102" i="1"/>
  <c r="AN102" i="1"/>
  <c r="AK102" i="1"/>
  <c r="AM101" i="1"/>
  <c r="AN101" i="1"/>
  <c r="AO101" i="1"/>
  <c r="AK101" i="1"/>
  <c r="AL101" i="1"/>
  <c r="AP101" i="1"/>
  <c r="AK100" i="1"/>
  <c r="AL100" i="1"/>
  <c r="AM100" i="1"/>
  <c r="AO100" i="1"/>
  <c r="AP100" i="1"/>
  <c r="AN100" i="1"/>
  <c r="AK99" i="1"/>
  <c r="AL99" i="1"/>
  <c r="AN99" i="1"/>
  <c r="AO99" i="1"/>
  <c r="AP99" i="1"/>
  <c r="AM99" i="1"/>
  <c r="AO98" i="1"/>
  <c r="AP98" i="1"/>
  <c r="AM98" i="1"/>
  <c r="AN98" i="1"/>
  <c r="AK98" i="1"/>
  <c r="AL98" i="1"/>
  <c r="AM97" i="1"/>
  <c r="AN97" i="1"/>
  <c r="AO97" i="1"/>
  <c r="AP97" i="1"/>
  <c r="AL97" i="1"/>
  <c r="AK97" i="1"/>
  <c r="AK96" i="1"/>
  <c r="AL96" i="1"/>
  <c r="AM96" i="1"/>
  <c r="AN96" i="1"/>
  <c r="AO96" i="1"/>
  <c r="AP96" i="1"/>
  <c r="AK95" i="1"/>
  <c r="AL95" i="1"/>
  <c r="AM95" i="1"/>
  <c r="AN95" i="1"/>
  <c r="AO95" i="1"/>
  <c r="AP95" i="1"/>
  <c r="AO94" i="1"/>
  <c r="AP94" i="1"/>
  <c r="AL94" i="1"/>
  <c r="AM94" i="1"/>
  <c r="AN94" i="1"/>
  <c r="AK94" i="1"/>
  <c r="AM93" i="1"/>
  <c r="AN93" i="1"/>
  <c r="AO93" i="1"/>
  <c r="AL93" i="1"/>
  <c r="AP93" i="1"/>
  <c r="AK93" i="1"/>
  <c r="AK92" i="1"/>
  <c r="AL92" i="1"/>
  <c r="AM92" i="1"/>
  <c r="AN92" i="1"/>
  <c r="AO92" i="1"/>
  <c r="AP92" i="1"/>
  <c r="AK91" i="1"/>
  <c r="AP91" i="1"/>
  <c r="AL91" i="1"/>
  <c r="AM91" i="1"/>
  <c r="AN91" i="1"/>
  <c r="AO91" i="1"/>
  <c r="AO90" i="1"/>
  <c r="AP90" i="1"/>
  <c r="AK90" i="1"/>
  <c r="AL90" i="1"/>
  <c r="AM90" i="1"/>
  <c r="AN90" i="1"/>
  <c r="AM89" i="1"/>
  <c r="AN89" i="1"/>
  <c r="AO89" i="1"/>
  <c r="AK89" i="1"/>
  <c r="AL89" i="1"/>
  <c r="AP89" i="1"/>
  <c r="AK88" i="1"/>
  <c r="AL88" i="1"/>
  <c r="AM88" i="1"/>
  <c r="AN88" i="1"/>
  <c r="AO88" i="1"/>
  <c r="AP88" i="1"/>
  <c r="AK87" i="1"/>
  <c r="AO87" i="1"/>
  <c r="AP87" i="1"/>
  <c r="AM87" i="1"/>
  <c r="AN87" i="1"/>
  <c r="AL87" i="1"/>
  <c r="AM85" i="1"/>
  <c r="AN85" i="1"/>
  <c r="AO85" i="1"/>
  <c r="AP85" i="1"/>
  <c r="AK85" i="1"/>
  <c r="AL85" i="1"/>
  <c r="AK84" i="1"/>
  <c r="AL84" i="1"/>
  <c r="AM84" i="1"/>
  <c r="AN84" i="1"/>
  <c r="AO84" i="1"/>
  <c r="AP84" i="1"/>
  <c r="AK83" i="1"/>
  <c r="AN83" i="1"/>
  <c r="AO83" i="1"/>
  <c r="AP83" i="1"/>
  <c r="AL83" i="1"/>
  <c r="AM83" i="1"/>
  <c r="AO82" i="1"/>
  <c r="AP82" i="1"/>
  <c r="AK82" i="1"/>
  <c r="AN82" i="1"/>
  <c r="AL82" i="1"/>
  <c r="AM82" i="1"/>
  <c r="AM81" i="1"/>
  <c r="AN81" i="1"/>
  <c r="AO81" i="1"/>
  <c r="AL81" i="1"/>
  <c r="AP81" i="1"/>
  <c r="AK81" i="1"/>
  <c r="AK80" i="1"/>
  <c r="AL80" i="1"/>
  <c r="AM80" i="1"/>
  <c r="AO80" i="1"/>
  <c r="AP80" i="1"/>
  <c r="AK79" i="1"/>
  <c r="AM79" i="1"/>
  <c r="AN79" i="1"/>
  <c r="AO79" i="1"/>
  <c r="AL79" i="1"/>
  <c r="AO78" i="1"/>
  <c r="AP78" i="1"/>
  <c r="AK78" i="1"/>
  <c r="AL78" i="1"/>
  <c r="AM78" i="1"/>
  <c r="AN78" i="1"/>
  <c r="AM77" i="1"/>
  <c r="AN77" i="1"/>
  <c r="AO77" i="1"/>
  <c r="AK77" i="1"/>
  <c r="AL77" i="1"/>
  <c r="AP77" i="1"/>
  <c r="AK76" i="1"/>
  <c r="AL76" i="1"/>
  <c r="AM76" i="1"/>
  <c r="AP76" i="1"/>
  <c r="AO76" i="1"/>
  <c r="AN76" i="1"/>
  <c r="AK75" i="1"/>
  <c r="AL75" i="1"/>
  <c r="AM75" i="1"/>
  <c r="AN75" i="1"/>
  <c r="AP75" i="1"/>
  <c r="AO75" i="1"/>
  <c r="AO74" i="1"/>
  <c r="AP74" i="1"/>
  <c r="AK74" i="1"/>
  <c r="AL74" i="1"/>
  <c r="AM74" i="1"/>
  <c r="AN74" i="1"/>
  <c r="AM73" i="1"/>
  <c r="AN73" i="1"/>
  <c r="AO73" i="1"/>
  <c r="AK73" i="1"/>
  <c r="AL73" i="1"/>
  <c r="AP73" i="1"/>
  <c r="AK72" i="1"/>
  <c r="AL72" i="1"/>
  <c r="AM72" i="1"/>
  <c r="AP72" i="1"/>
  <c r="AN72" i="1"/>
  <c r="AO72" i="1"/>
  <c r="AK71" i="1"/>
  <c r="AL71" i="1"/>
  <c r="AM71" i="1"/>
  <c r="AN71" i="1"/>
  <c r="AP71" i="1"/>
  <c r="AO71" i="1"/>
  <c r="AO70" i="1"/>
  <c r="AP70" i="1"/>
  <c r="AN70" i="1"/>
  <c r="AL70" i="1"/>
  <c r="AM70" i="1"/>
  <c r="AK70" i="1"/>
  <c r="AM69" i="1"/>
  <c r="AN69" i="1"/>
  <c r="AO69" i="1"/>
  <c r="AK69" i="1"/>
  <c r="AL69" i="1"/>
  <c r="AP69" i="1"/>
  <c r="AK68" i="1"/>
  <c r="AL68" i="1"/>
  <c r="AM68" i="1"/>
  <c r="AO68" i="1"/>
  <c r="AP68" i="1"/>
  <c r="AN68" i="1"/>
  <c r="AK67" i="1"/>
  <c r="AL67" i="1"/>
  <c r="AM67" i="1"/>
  <c r="AN67" i="1"/>
  <c r="AO67" i="1"/>
  <c r="AP67" i="1"/>
  <c r="AO66" i="1"/>
  <c r="AP66" i="1"/>
  <c r="AM66" i="1"/>
  <c r="AN66" i="1"/>
  <c r="AK66" i="1"/>
  <c r="AL66" i="1"/>
  <c r="AM65" i="1"/>
  <c r="AN65" i="1"/>
  <c r="AO65" i="1"/>
  <c r="AL65" i="1"/>
  <c r="AK65" i="1"/>
  <c r="AP65" i="1"/>
  <c r="AK64" i="1"/>
  <c r="AL64" i="1"/>
  <c r="AM64" i="1"/>
  <c r="AN64" i="1"/>
  <c r="AO64" i="1"/>
  <c r="AP64" i="1"/>
  <c r="AK63" i="1"/>
  <c r="AN63" i="1"/>
  <c r="AO63" i="1"/>
  <c r="AP63" i="1"/>
  <c r="AL63" i="1"/>
  <c r="AM63" i="1"/>
  <c r="AO62" i="1"/>
  <c r="AP62" i="1"/>
  <c r="AL62" i="1"/>
  <c r="AM62" i="1"/>
  <c r="AN62" i="1"/>
  <c r="AK62" i="1"/>
  <c r="AM61" i="1"/>
  <c r="AN61" i="1"/>
  <c r="AO61" i="1"/>
  <c r="AK61" i="1"/>
  <c r="AL61" i="1"/>
  <c r="AP61" i="1"/>
  <c r="AK60" i="1"/>
  <c r="AL60" i="1"/>
  <c r="AM60" i="1"/>
  <c r="AN60" i="1"/>
  <c r="AO60" i="1"/>
  <c r="AP60" i="1"/>
  <c r="AK59" i="1"/>
  <c r="AP59" i="1"/>
  <c r="AO59" i="1"/>
  <c r="AM59" i="1"/>
  <c r="AN59" i="1"/>
  <c r="AO58" i="1"/>
  <c r="AP58" i="1"/>
  <c r="AK58" i="1"/>
  <c r="AL58" i="1"/>
  <c r="AM58" i="1"/>
  <c r="AM57" i="1"/>
  <c r="AN57" i="1"/>
  <c r="AO57" i="1"/>
  <c r="AK57" i="1"/>
  <c r="AL57" i="1"/>
  <c r="AP57" i="1"/>
  <c r="AK56" i="1"/>
  <c r="AL56" i="1"/>
  <c r="AM56" i="1"/>
  <c r="AN56" i="1"/>
  <c r="AP56" i="1"/>
  <c r="AO56" i="1"/>
  <c r="AK55" i="1"/>
  <c r="AO55" i="1"/>
  <c r="AP55" i="1"/>
  <c r="AM55" i="1"/>
  <c r="AN55" i="1"/>
  <c r="AL55" i="1"/>
  <c r="AO54" i="1"/>
  <c r="AP54" i="1"/>
  <c r="AK54" i="1"/>
  <c r="AL54" i="1"/>
  <c r="AM54" i="1"/>
  <c r="AN54" i="1"/>
  <c r="AM53" i="1"/>
  <c r="AN53" i="1"/>
  <c r="AO53" i="1"/>
  <c r="AP53" i="1"/>
  <c r="AK53" i="1"/>
  <c r="AL53" i="1"/>
  <c r="AK52" i="1"/>
  <c r="AL52" i="1"/>
  <c r="AM52" i="1"/>
  <c r="AN52" i="1"/>
  <c r="AO52" i="1"/>
  <c r="AP52" i="1"/>
  <c r="AK51" i="1"/>
  <c r="AN51" i="1"/>
  <c r="AO51" i="1"/>
  <c r="AP51" i="1"/>
  <c r="AL51" i="1"/>
  <c r="AM51" i="1"/>
  <c r="AO50" i="1"/>
  <c r="AP50" i="1"/>
  <c r="AK50" i="1"/>
  <c r="AL50" i="1"/>
  <c r="AM50" i="1"/>
  <c r="AN50" i="1"/>
  <c r="AM49" i="1"/>
  <c r="AN49" i="1"/>
  <c r="AO49" i="1"/>
  <c r="AL49" i="1"/>
  <c r="AP49" i="1"/>
  <c r="AK49" i="1"/>
  <c r="AK48" i="1"/>
  <c r="AL48" i="1"/>
  <c r="AM48" i="1"/>
  <c r="AO48" i="1"/>
  <c r="AP48" i="1"/>
  <c r="AN48" i="1"/>
  <c r="AK47" i="1"/>
  <c r="AM47" i="1"/>
  <c r="AN47" i="1"/>
  <c r="AO47" i="1"/>
  <c r="AL47" i="1"/>
  <c r="AP47" i="1"/>
  <c r="AO46" i="1"/>
  <c r="AP46" i="1"/>
  <c r="AM46" i="1"/>
  <c r="AN46" i="1"/>
  <c r="AK46" i="1"/>
  <c r="AL46" i="1"/>
  <c r="AM45" i="1"/>
  <c r="AN45" i="1"/>
  <c r="AO45" i="1"/>
  <c r="AK45" i="1"/>
  <c r="AL45" i="1"/>
  <c r="AP45" i="1"/>
  <c r="AK44" i="1"/>
  <c r="AL44" i="1"/>
  <c r="AM44" i="1"/>
  <c r="AO44" i="1"/>
  <c r="AP44" i="1"/>
  <c r="AN44" i="1"/>
  <c r="AK43" i="1"/>
  <c r="AL43" i="1"/>
  <c r="AM43" i="1"/>
  <c r="AN43" i="1"/>
  <c r="AO43" i="1"/>
  <c r="AP43" i="1"/>
  <c r="AO42" i="1"/>
  <c r="AP42" i="1"/>
  <c r="AN42" i="1"/>
  <c r="AK42" i="1"/>
  <c r="AM42" i="1"/>
  <c r="AL42" i="1"/>
  <c r="AM41" i="1"/>
  <c r="AN41" i="1"/>
  <c r="AO41" i="1"/>
  <c r="AK41" i="1"/>
  <c r="AL41" i="1"/>
  <c r="AP41" i="1"/>
  <c r="AK40" i="1"/>
  <c r="AL40" i="1"/>
  <c r="AM40" i="1"/>
  <c r="AP40" i="1"/>
  <c r="AN40" i="1"/>
  <c r="AO40" i="1"/>
  <c r="AK39" i="1"/>
  <c r="AL39" i="1"/>
  <c r="AM39" i="1"/>
  <c r="AO39" i="1"/>
  <c r="AP39" i="1"/>
  <c r="AN39" i="1"/>
  <c r="AO38" i="1"/>
  <c r="AP38" i="1"/>
  <c r="AN38" i="1"/>
  <c r="AM38" i="1"/>
  <c r="AK38" i="1"/>
  <c r="AL38" i="1"/>
  <c r="AM37" i="1"/>
  <c r="AN37" i="1"/>
  <c r="AO37" i="1"/>
  <c r="AK37" i="1"/>
  <c r="AL37" i="1"/>
  <c r="AP37" i="1"/>
  <c r="AK36" i="1"/>
  <c r="AL36" i="1"/>
  <c r="AM36" i="1"/>
  <c r="AO36" i="1"/>
  <c r="AP36" i="1"/>
  <c r="AN36" i="1"/>
  <c r="AK35" i="1"/>
  <c r="AL35" i="1"/>
  <c r="AP35" i="1"/>
  <c r="AM35" i="1"/>
  <c r="AN35" i="1"/>
  <c r="AO35" i="1"/>
  <c r="AO34" i="1"/>
  <c r="AP34" i="1"/>
  <c r="AM34" i="1"/>
  <c r="AN34" i="1"/>
  <c r="AK34" i="1"/>
  <c r="AL34" i="1"/>
  <c r="AM33" i="1"/>
  <c r="AN33" i="1"/>
  <c r="AO33" i="1"/>
  <c r="AK33" i="1"/>
  <c r="AL33" i="1"/>
  <c r="AP33" i="1"/>
  <c r="AK32" i="1"/>
  <c r="AL32" i="1"/>
  <c r="AM32" i="1"/>
  <c r="AN32" i="1"/>
  <c r="AO32" i="1"/>
  <c r="AP32" i="1"/>
  <c r="AK30" i="1"/>
  <c r="AL30" i="1"/>
  <c r="AM30" i="1"/>
  <c r="AO30" i="1"/>
  <c r="AP30" i="1"/>
  <c r="AO29" i="1"/>
  <c r="AN29" i="1"/>
  <c r="AM28" i="1"/>
  <c r="AK28" i="1"/>
  <c r="AL28" i="1"/>
  <c r="AP28" i="1"/>
  <c r="AK27" i="1"/>
  <c r="AN27" i="1"/>
  <c r="AO27" i="1"/>
  <c r="AK26" i="1"/>
  <c r="AP26" i="1"/>
  <c r="AL26" i="1"/>
  <c r="AO25" i="1"/>
  <c r="AK25" i="1"/>
  <c r="AM25" i="1"/>
  <c r="AN25" i="1"/>
  <c r="AM24" i="1"/>
  <c r="AL24" i="1"/>
  <c r="AP24" i="1"/>
  <c r="AK23" i="1"/>
  <c r="AN23" i="1"/>
  <c r="AK22" i="1"/>
  <c r="AL22" i="1"/>
  <c r="AM22" i="1"/>
  <c r="AO22" i="1"/>
  <c r="AP22" i="1"/>
  <c r="AO21" i="1"/>
  <c r="AN21" i="1"/>
  <c r="AM20" i="1"/>
  <c r="AK20" i="1"/>
  <c r="AL20" i="1"/>
  <c r="AP20" i="1"/>
  <c r="AK19" i="1"/>
  <c r="AN19" i="1"/>
  <c r="AO19" i="1"/>
  <c r="AK18" i="1"/>
  <c r="AP18" i="1"/>
  <c r="AL18" i="1"/>
  <c r="AO17" i="1"/>
  <c r="AK17" i="1"/>
  <c r="AM17" i="1"/>
  <c r="AN17" i="1"/>
  <c r="AM16" i="1"/>
  <c r="AL16" i="1"/>
  <c r="AP16" i="1"/>
  <c r="AK15" i="1"/>
  <c r="AN15" i="1"/>
  <c r="AK14" i="1"/>
  <c r="AL14" i="1"/>
  <c r="AM14" i="1"/>
  <c r="AO14" i="1"/>
  <c r="AP14" i="1"/>
  <c r="AO13" i="1"/>
  <c r="AN13" i="1"/>
  <c r="AM12" i="1"/>
  <c r="AK12" i="1"/>
  <c r="AL12" i="1"/>
  <c r="AP12" i="1"/>
  <c r="AK11" i="1"/>
  <c r="AN11" i="1"/>
  <c r="AO11" i="1"/>
  <c r="AK10" i="1"/>
  <c r="AP10" i="1"/>
  <c r="AO26" i="1"/>
  <c r="AK16" i="1"/>
  <c r="AM400" i="1"/>
  <c r="AM393" i="1"/>
  <c r="AO357" i="1"/>
  <c r="AM324" i="1"/>
  <c r="AL206" i="1"/>
  <c r="AM102" i="1"/>
  <c r="AL427" i="1"/>
  <c r="AM427" i="1"/>
  <c r="AN427" i="1"/>
  <c r="AO427" i="1"/>
  <c r="AP427" i="1"/>
  <c r="AP425" i="1"/>
  <c r="AN425" i="1"/>
  <c r="AO425" i="1"/>
  <c r="AK425" i="1"/>
  <c r="AL423" i="1"/>
  <c r="AM423" i="1"/>
  <c r="AP423" i="1"/>
  <c r="AK423" i="1"/>
  <c r="AP421" i="1"/>
  <c r="AK421" i="1"/>
  <c r="AL421" i="1"/>
  <c r="AM421" i="1"/>
  <c r="AL419" i="1"/>
  <c r="AM419" i="1"/>
  <c r="AK419" i="1"/>
  <c r="AN419" i="1"/>
  <c r="AO419" i="1"/>
  <c r="AK418" i="1"/>
  <c r="AN418" i="1"/>
  <c r="AO418" i="1"/>
  <c r="AP418" i="1"/>
  <c r="AN416" i="1"/>
  <c r="AO416" i="1"/>
  <c r="AP416" i="1"/>
  <c r="AK416" i="1"/>
  <c r="AK414" i="1"/>
  <c r="AP414" i="1"/>
  <c r="AL414" i="1"/>
  <c r="AM414" i="1"/>
  <c r="AN412" i="1"/>
  <c r="AO412" i="1"/>
  <c r="AK412" i="1"/>
  <c r="AL412" i="1"/>
  <c r="AM412" i="1"/>
  <c r="AL411" i="1"/>
  <c r="AM411" i="1"/>
  <c r="AN411" i="1"/>
  <c r="AO411" i="1"/>
  <c r="AP411" i="1"/>
  <c r="AP409" i="1"/>
  <c r="AN409" i="1"/>
  <c r="AO409" i="1"/>
  <c r="AK409" i="1"/>
  <c r="AL407" i="1"/>
  <c r="AM407" i="1"/>
  <c r="AP407" i="1"/>
  <c r="AK407" i="1"/>
  <c r="AP405" i="1"/>
  <c r="AK405" i="1"/>
  <c r="AL405" i="1"/>
  <c r="AM405" i="1"/>
  <c r="AL403" i="1"/>
  <c r="AM403" i="1"/>
  <c r="AK403" i="1"/>
  <c r="AN403" i="1"/>
  <c r="AO403" i="1"/>
  <c r="AP401" i="1"/>
  <c r="AK401" i="1"/>
  <c r="AL401" i="1"/>
  <c r="AM401" i="1"/>
  <c r="AN401" i="1"/>
  <c r="AO401" i="1"/>
  <c r="AL399" i="1"/>
  <c r="AM399" i="1"/>
  <c r="AK399" i="1"/>
  <c r="AN399" i="1"/>
  <c r="AO399" i="1"/>
  <c r="AP399" i="1"/>
  <c r="AP397" i="1"/>
  <c r="AL397" i="1"/>
  <c r="AM397" i="1"/>
  <c r="AN397" i="1"/>
  <c r="AO397" i="1"/>
  <c r="AL395" i="1"/>
  <c r="AM395" i="1"/>
  <c r="AN395" i="1"/>
  <c r="AO395" i="1"/>
  <c r="AP395" i="1"/>
  <c r="AK394" i="1"/>
  <c r="AL394" i="1"/>
  <c r="AM394" i="1"/>
  <c r="AN394" i="1"/>
  <c r="AO394" i="1"/>
  <c r="AN392" i="1"/>
  <c r="AO392" i="1"/>
  <c r="AK392" i="1"/>
  <c r="AL392" i="1"/>
  <c r="AM392" i="1"/>
  <c r="AP392" i="1"/>
  <c r="AK390" i="1"/>
  <c r="AL390" i="1"/>
  <c r="AM390" i="1"/>
  <c r="AN390" i="1"/>
  <c r="AO390" i="1"/>
  <c r="AP390" i="1"/>
  <c r="AN388" i="1"/>
  <c r="AO388" i="1"/>
  <c r="AL388" i="1"/>
  <c r="AM388" i="1"/>
  <c r="AP388" i="1"/>
  <c r="AK386" i="1"/>
  <c r="AN386" i="1"/>
  <c r="AO386" i="1"/>
  <c r="AP386" i="1"/>
  <c r="AN384" i="1"/>
  <c r="AO384" i="1"/>
  <c r="AP384" i="1"/>
  <c r="AK384" i="1"/>
  <c r="AK382" i="1"/>
  <c r="AP382" i="1"/>
  <c r="AL382" i="1"/>
  <c r="AM382" i="1"/>
  <c r="AN380" i="1"/>
  <c r="AO380" i="1"/>
  <c r="AK380" i="1"/>
  <c r="AL380" i="1"/>
  <c r="AM380" i="1"/>
  <c r="AL379" i="1"/>
  <c r="AM379" i="1"/>
  <c r="AN379" i="1"/>
  <c r="AO379" i="1"/>
  <c r="AP379" i="1"/>
  <c r="AK377" i="1"/>
  <c r="AL377" i="1"/>
  <c r="AP377" i="1"/>
  <c r="AN377" i="1"/>
  <c r="AO377" i="1"/>
  <c r="AO375" i="1"/>
  <c r="AP375" i="1"/>
  <c r="AK375" i="1"/>
  <c r="AL375" i="1"/>
  <c r="AM375" i="1"/>
  <c r="AN375" i="1"/>
  <c r="AK373" i="1"/>
  <c r="AL373" i="1"/>
  <c r="AM373" i="1"/>
  <c r="AP373" i="1"/>
  <c r="AN373" i="1"/>
  <c r="AO373" i="1"/>
  <c r="AO371" i="1"/>
  <c r="AP371" i="1"/>
  <c r="AN371" i="1"/>
  <c r="AK371" i="1"/>
  <c r="AK369" i="1"/>
  <c r="AL369" i="1"/>
  <c r="AM369" i="1"/>
  <c r="AO369" i="1"/>
  <c r="AP369" i="1"/>
  <c r="AN369" i="1"/>
  <c r="AK368" i="1"/>
  <c r="AP368" i="1"/>
  <c r="AL368" i="1"/>
  <c r="AM368" i="1"/>
  <c r="AM366" i="1"/>
  <c r="AN366" i="1"/>
  <c r="AO366" i="1"/>
  <c r="AL366" i="1"/>
  <c r="AP366" i="1"/>
  <c r="AK364" i="1"/>
  <c r="AL364" i="1"/>
  <c r="AM364" i="1"/>
  <c r="AN364" i="1"/>
  <c r="AO364" i="1"/>
  <c r="AP364" i="1"/>
  <c r="AM362" i="1"/>
  <c r="AN362" i="1"/>
  <c r="AO362" i="1"/>
  <c r="AK362" i="1"/>
  <c r="AL362" i="1"/>
  <c r="AK360" i="1"/>
  <c r="AP360" i="1"/>
  <c r="AN360" i="1"/>
  <c r="AO360" i="1"/>
  <c r="AM358" i="1"/>
  <c r="AN358" i="1"/>
  <c r="AO358" i="1"/>
  <c r="AK358" i="1"/>
  <c r="AL358" i="1"/>
  <c r="AP358" i="1"/>
  <c r="AK356" i="1"/>
  <c r="AO356" i="1"/>
  <c r="AP356" i="1"/>
  <c r="AL356" i="1"/>
  <c r="AM356" i="1"/>
  <c r="AN356" i="1"/>
  <c r="AM354" i="1"/>
  <c r="AN354" i="1"/>
  <c r="AO354" i="1"/>
  <c r="AP354" i="1"/>
  <c r="AL354" i="1"/>
  <c r="AK352" i="1"/>
  <c r="AM352" i="1"/>
  <c r="AN352" i="1"/>
  <c r="AO352" i="1"/>
  <c r="AL352" i="1"/>
  <c r="AP352" i="1"/>
  <c r="AM350" i="1"/>
  <c r="AN350" i="1"/>
  <c r="AO350" i="1"/>
  <c r="AK350" i="1"/>
  <c r="AL350" i="1"/>
  <c r="AP350" i="1"/>
  <c r="AK348" i="1"/>
  <c r="AL348" i="1"/>
  <c r="AM348" i="1"/>
  <c r="AN348" i="1"/>
  <c r="AP348" i="1"/>
  <c r="AO348" i="1"/>
  <c r="AO347" i="1"/>
  <c r="AP347" i="1"/>
  <c r="AK347" i="1"/>
  <c r="AL347" i="1"/>
  <c r="AM347" i="1"/>
  <c r="AN347" i="1"/>
  <c r="AK345" i="1"/>
  <c r="AL345" i="1"/>
  <c r="AM345" i="1"/>
  <c r="AP345" i="1"/>
  <c r="AO343" i="1"/>
  <c r="AP343" i="1"/>
  <c r="AN343" i="1"/>
  <c r="AK343" i="1"/>
  <c r="AL343" i="1"/>
  <c r="AM343" i="1"/>
  <c r="AK341" i="1"/>
  <c r="AL341" i="1"/>
  <c r="AM341" i="1"/>
  <c r="AO341" i="1"/>
  <c r="AP341" i="1"/>
  <c r="AO339" i="1"/>
  <c r="AP339" i="1"/>
  <c r="AM339" i="1"/>
  <c r="AN339" i="1"/>
  <c r="AK339" i="1"/>
  <c r="AL339" i="1"/>
  <c r="AK337" i="1"/>
  <c r="AL337" i="1"/>
  <c r="AM337" i="1"/>
  <c r="AN337" i="1"/>
  <c r="AO337" i="1"/>
  <c r="AP337" i="1"/>
  <c r="AO335" i="1"/>
  <c r="AP335" i="1"/>
  <c r="AL335" i="1"/>
  <c r="AM335" i="1"/>
  <c r="AN335" i="1"/>
  <c r="AK335" i="1"/>
  <c r="AK333" i="1"/>
  <c r="AL333" i="1"/>
  <c r="AM333" i="1"/>
  <c r="AN333" i="1"/>
  <c r="AO333" i="1"/>
  <c r="AP333" i="1"/>
  <c r="AK332" i="1"/>
  <c r="AP332" i="1"/>
  <c r="AL332" i="1"/>
  <c r="AM332" i="1"/>
  <c r="AM330" i="1"/>
  <c r="AN330" i="1"/>
  <c r="AO330" i="1"/>
  <c r="AK330" i="1"/>
  <c r="AL330" i="1"/>
  <c r="AP330" i="1"/>
  <c r="AK328" i="1"/>
  <c r="AO328" i="1"/>
  <c r="AP328" i="1"/>
  <c r="AL328" i="1"/>
  <c r="AM326" i="1"/>
  <c r="AN326" i="1"/>
  <c r="AO326" i="1"/>
  <c r="AP326" i="1"/>
  <c r="AK326" i="1"/>
  <c r="AL326" i="1"/>
  <c r="AK325" i="1"/>
  <c r="AL325" i="1"/>
  <c r="AM325" i="1"/>
  <c r="AO325" i="1"/>
  <c r="AN325" i="1"/>
  <c r="AP325" i="1"/>
  <c r="AO323" i="1"/>
  <c r="AP323" i="1"/>
  <c r="AK323" i="1"/>
  <c r="AM323" i="1"/>
  <c r="AL323" i="1"/>
  <c r="AN323" i="1"/>
  <c r="AK321" i="1"/>
  <c r="AL321" i="1"/>
  <c r="AM321" i="1"/>
  <c r="AN321" i="1"/>
  <c r="AO321" i="1"/>
  <c r="AP321" i="1"/>
  <c r="AO319" i="1"/>
  <c r="AP319" i="1"/>
  <c r="AL319" i="1"/>
  <c r="AK319" i="1"/>
  <c r="AM319" i="1"/>
  <c r="AM318" i="1"/>
  <c r="AN318" i="1"/>
  <c r="AO318" i="1"/>
  <c r="AK318" i="1"/>
  <c r="AL318" i="1"/>
  <c r="AP318" i="1"/>
  <c r="AK316" i="1"/>
  <c r="AL316" i="1"/>
  <c r="AM316" i="1"/>
  <c r="AN316" i="1"/>
  <c r="AP316" i="1"/>
  <c r="AO316" i="1"/>
  <c r="AM314" i="1"/>
  <c r="AN314" i="1"/>
  <c r="AO314" i="1"/>
  <c r="AK314" i="1"/>
  <c r="AL314" i="1"/>
  <c r="AP314" i="1"/>
  <c r="AK312" i="1"/>
  <c r="AL312" i="1"/>
  <c r="AM312" i="1"/>
  <c r="AO312" i="1"/>
  <c r="AN312" i="1"/>
  <c r="AP312" i="1"/>
  <c r="AM310" i="1"/>
  <c r="AN310" i="1"/>
  <c r="AO310" i="1"/>
  <c r="AK310" i="1"/>
  <c r="AP310" i="1"/>
  <c r="AL310" i="1"/>
  <c r="AK309" i="1"/>
  <c r="AL309" i="1"/>
  <c r="AM309" i="1"/>
  <c r="AO309" i="1"/>
  <c r="AP309" i="1"/>
  <c r="AN309" i="1"/>
  <c r="AO307" i="1"/>
  <c r="AP307" i="1"/>
  <c r="AM307" i="1"/>
  <c r="AN307" i="1"/>
  <c r="AK305" i="1"/>
  <c r="AL305" i="1"/>
  <c r="AM305" i="1"/>
  <c r="AN305" i="1"/>
  <c r="AO305" i="1"/>
  <c r="AP305" i="1"/>
  <c r="AO303" i="1"/>
  <c r="AP303" i="1"/>
  <c r="AL303" i="1"/>
  <c r="AM303" i="1"/>
  <c r="AN303" i="1"/>
  <c r="AK301" i="1"/>
  <c r="AL301" i="1"/>
  <c r="AM301" i="1"/>
  <c r="AN301" i="1"/>
  <c r="AO301" i="1"/>
  <c r="AP301" i="1"/>
  <c r="AO299" i="1"/>
  <c r="AP299" i="1"/>
  <c r="AK299" i="1"/>
  <c r="AL299" i="1"/>
  <c r="AM299" i="1"/>
  <c r="AN299" i="1"/>
  <c r="AK297" i="1"/>
  <c r="AL297" i="1"/>
  <c r="AM297" i="1"/>
  <c r="AN297" i="1"/>
  <c r="AP297" i="1"/>
  <c r="AO297" i="1"/>
  <c r="AK296" i="1"/>
  <c r="AO296" i="1"/>
  <c r="AP296" i="1"/>
  <c r="AL296" i="1"/>
  <c r="AM296" i="1"/>
  <c r="AN296" i="1"/>
  <c r="AM294" i="1"/>
  <c r="AN294" i="1"/>
  <c r="AO294" i="1"/>
  <c r="AP294" i="1"/>
  <c r="AK292" i="1"/>
  <c r="AN292" i="1"/>
  <c r="AO292" i="1"/>
  <c r="AP292" i="1"/>
  <c r="AL292" i="1"/>
  <c r="AM292" i="1"/>
  <c r="AM290" i="1"/>
  <c r="AN290" i="1"/>
  <c r="AO290" i="1"/>
  <c r="AL290" i="1"/>
  <c r="AP290" i="1"/>
  <c r="AK289" i="1"/>
  <c r="AL289" i="1"/>
  <c r="AM289" i="1"/>
  <c r="AN289" i="1"/>
  <c r="AO289" i="1"/>
  <c r="AO287" i="1"/>
  <c r="AP287" i="1"/>
  <c r="AL287" i="1"/>
  <c r="AK287" i="1"/>
  <c r="AM287" i="1"/>
  <c r="AN287" i="1"/>
  <c r="AK285" i="1"/>
  <c r="AL285" i="1"/>
  <c r="AM285" i="1"/>
  <c r="AN285" i="1"/>
  <c r="AO283" i="1"/>
  <c r="AP283" i="1"/>
  <c r="AK283" i="1"/>
  <c r="AL283" i="1"/>
  <c r="AM283" i="1"/>
  <c r="AN283" i="1"/>
  <c r="AK281" i="1"/>
  <c r="AL281" i="1"/>
  <c r="AM281" i="1"/>
  <c r="AP281" i="1"/>
  <c r="AK280" i="1"/>
  <c r="AL280" i="1"/>
  <c r="AM280" i="1"/>
  <c r="AO280" i="1"/>
  <c r="AN280" i="1"/>
  <c r="AP280" i="1"/>
  <c r="AM278" i="1"/>
  <c r="AN278" i="1"/>
  <c r="AO278" i="1"/>
  <c r="AK278" i="1"/>
  <c r="AP278" i="1"/>
  <c r="AL278" i="1"/>
  <c r="AK276" i="1"/>
  <c r="AL276" i="1"/>
  <c r="AN276" i="1"/>
  <c r="AM276" i="1"/>
  <c r="AO276" i="1"/>
  <c r="AM274" i="1"/>
  <c r="AN274" i="1"/>
  <c r="AO274" i="1"/>
  <c r="AL274" i="1"/>
  <c r="AK274" i="1"/>
  <c r="AP274" i="1"/>
  <c r="AK272" i="1"/>
  <c r="AM272" i="1"/>
  <c r="AL272" i="1"/>
  <c r="AN272" i="1"/>
  <c r="AM270" i="1"/>
  <c r="AN270" i="1"/>
  <c r="AO270" i="1"/>
  <c r="AK270" i="1"/>
  <c r="AL270" i="1"/>
  <c r="AP270" i="1"/>
  <c r="AK268" i="1"/>
  <c r="AP268" i="1"/>
  <c r="AL268" i="1"/>
  <c r="AM268" i="1"/>
  <c r="AM266" i="1"/>
  <c r="AN266" i="1"/>
  <c r="AO266" i="1"/>
  <c r="AK266" i="1"/>
  <c r="AL266" i="1"/>
  <c r="AP266" i="1"/>
  <c r="AK265" i="1"/>
  <c r="AL265" i="1"/>
  <c r="AM265" i="1"/>
  <c r="AN265" i="1"/>
  <c r="AP265" i="1"/>
  <c r="AO265" i="1"/>
  <c r="AO263" i="1"/>
  <c r="AP263" i="1"/>
  <c r="AK263" i="1"/>
  <c r="AM263" i="1"/>
  <c r="AL263" i="1"/>
  <c r="AN263" i="1"/>
  <c r="AM262" i="1"/>
  <c r="AN262" i="1"/>
  <c r="AO262" i="1"/>
  <c r="AP262" i="1"/>
  <c r="AK262" i="1"/>
  <c r="AL262" i="1"/>
  <c r="AK261" i="1"/>
  <c r="AL261" i="1"/>
  <c r="AM261" i="1"/>
  <c r="AN261" i="1"/>
  <c r="AO261" i="1"/>
  <c r="AP261" i="1"/>
  <c r="AK260" i="1"/>
  <c r="AL260" i="1"/>
  <c r="AM260" i="1"/>
  <c r="AO260" i="1"/>
  <c r="AN260" i="1"/>
  <c r="AP260" i="1"/>
  <c r="AM258" i="1"/>
  <c r="AN258" i="1"/>
  <c r="AO258" i="1"/>
  <c r="AP258" i="1"/>
  <c r="AK258" i="1"/>
  <c r="AL258" i="1"/>
  <c r="AK257" i="1"/>
  <c r="AL257" i="1"/>
  <c r="AM257" i="1"/>
  <c r="AN257" i="1"/>
  <c r="AO257" i="1"/>
  <c r="AP257" i="1"/>
  <c r="AO255" i="1"/>
  <c r="AP255" i="1"/>
  <c r="AK255" i="1"/>
  <c r="AM255" i="1"/>
  <c r="AL255" i="1"/>
  <c r="AN255" i="1"/>
  <c r="AK253" i="1"/>
  <c r="AL253" i="1"/>
  <c r="AM253" i="1"/>
  <c r="AN253" i="1"/>
  <c r="AO251" i="1"/>
  <c r="AP251" i="1"/>
  <c r="AM251" i="1"/>
  <c r="AN251" i="1"/>
  <c r="AK251" i="1"/>
  <c r="AL251" i="1"/>
  <c r="AM250" i="1"/>
  <c r="AN250" i="1"/>
  <c r="AO250" i="1"/>
  <c r="AP250" i="1"/>
  <c r="AK250" i="1"/>
  <c r="AL250" i="1"/>
  <c r="AK248" i="1"/>
  <c r="AL248" i="1"/>
  <c r="AO248" i="1"/>
  <c r="AP248" i="1"/>
  <c r="AM246" i="1"/>
  <c r="AN246" i="1"/>
  <c r="AO246" i="1"/>
  <c r="AP246" i="1"/>
  <c r="AK246" i="1"/>
  <c r="AL246" i="1"/>
  <c r="AK245" i="1"/>
  <c r="AL245" i="1"/>
  <c r="AM245" i="1"/>
  <c r="AN245" i="1"/>
  <c r="AO245" i="1"/>
  <c r="AP245" i="1"/>
  <c r="AO243" i="1"/>
  <c r="AP243" i="1"/>
  <c r="AM243" i="1"/>
  <c r="AN243" i="1"/>
  <c r="AK241" i="1"/>
  <c r="AL241" i="1"/>
  <c r="AM241" i="1"/>
  <c r="AN241" i="1"/>
  <c r="AO241" i="1"/>
  <c r="AP241" i="1"/>
  <c r="AO239" i="1"/>
  <c r="AP239" i="1"/>
  <c r="AK239" i="1"/>
  <c r="AM239" i="1"/>
  <c r="AL239" i="1"/>
  <c r="AN239" i="1"/>
  <c r="AK237" i="1"/>
  <c r="AL237" i="1"/>
  <c r="AM237" i="1"/>
  <c r="AN237" i="1"/>
  <c r="AK236" i="1"/>
  <c r="AL236" i="1"/>
  <c r="AM236" i="1"/>
  <c r="AO236" i="1"/>
  <c r="AN236" i="1"/>
  <c r="AP236" i="1"/>
  <c r="AM234" i="1"/>
  <c r="AN234" i="1"/>
  <c r="AO234" i="1"/>
  <c r="AP234" i="1"/>
  <c r="AK234" i="1"/>
  <c r="AL234" i="1"/>
  <c r="AK232" i="1"/>
  <c r="AL232" i="1"/>
  <c r="AO232" i="1"/>
  <c r="AP232" i="1"/>
  <c r="AM230" i="1"/>
  <c r="AN230" i="1"/>
  <c r="AO230" i="1"/>
  <c r="AP230" i="1"/>
  <c r="AK230" i="1"/>
  <c r="AL230" i="1"/>
  <c r="AK228" i="1"/>
  <c r="AL228" i="1"/>
  <c r="AM228" i="1"/>
  <c r="AO228" i="1"/>
  <c r="AN228" i="1"/>
  <c r="AP228" i="1"/>
  <c r="AK226" i="1"/>
  <c r="AM226" i="1"/>
  <c r="AN226" i="1"/>
  <c r="AO226" i="1"/>
  <c r="AP226" i="1"/>
  <c r="AL226" i="1"/>
  <c r="AM224" i="1"/>
  <c r="AO224" i="1"/>
  <c r="AN224" i="1"/>
  <c r="AP224" i="1"/>
  <c r="AK224" i="1"/>
  <c r="AL224" i="1"/>
  <c r="AK222" i="1"/>
  <c r="AO222" i="1"/>
  <c r="AP222" i="1"/>
  <c r="AM222" i="1"/>
  <c r="AL222" i="1"/>
  <c r="AN222" i="1"/>
  <c r="AO221" i="1"/>
  <c r="AK221" i="1"/>
  <c r="AL221" i="1"/>
  <c r="AM221" i="1"/>
  <c r="AN221" i="1"/>
  <c r="AP221" i="1"/>
  <c r="AK219" i="1"/>
  <c r="AM219" i="1"/>
  <c r="AL219" i="1"/>
  <c r="AN219" i="1"/>
  <c r="AO219" i="1"/>
  <c r="AP219" i="1"/>
  <c r="AO217" i="1"/>
  <c r="AM217" i="1"/>
  <c r="AN217" i="1"/>
  <c r="AP217" i="1"/>
  <c r="AK217" i="1"/>
  <c r="AL217" i="1"/>
  <c r="AK215" i="1"/>
  <c r="AM215" i="1"/>
  <c r="AO215" i="1"/>
  <c r="AP215" i="1"/>
  <c r="AL215" i="1"/>
  <c r="AN215" i="1"/>
  <c r="AK214" i="1"/>
  <c r="AL214" i="1"/>
  <c r="AM214" i="1"/>
  <c r="AN214" i="1"/>
  <c r="AO214" i="1"/>
  <c r="AP214" i="1"/>
  <c r="AM212" i="1"/>
  <c r="AO212" i="1"/>
  <c r="AK212" i="1"/>
  <c r="AL212" i="1"/>
  <c r="AN212" i="1"/>
  <c r="AP212" i="1"/>
  <c r="AK210" i="1"/>
  <c r="AM210" i="1"/>
  <c r="AN210" i="1"/>
  <c r="AO210" i="1"/>
  <c r="AP210" i="1"/>
  <c r="AL210" i="1"/>
  <c r="AM208" i="1"/>
  <c r="AO208" i="1"/>
  <c r="AN208" i="1"/>
  <c r="AP208" i="1"/>
  <c r="AK208" i="1"/>
  <c r="AL208" i="1"/>
  <c r="AK207" i="1"/>
  <c r="AM207" i="1"/>
  <c r="AL207" i="1"/>
  <c r="AN207" i="1"/>
  <c r="AO207" i="1"/>
  <c r="AP207" i="1"/>
  <c r="AO205" i="1"/>
  <c r="AK205" i="1"/>
  <c r="AL205" i="1"/>
  <c r="AM205" i="1"/>
  <c r="AN205" i="1"/>
  <c r="AK203" i="1"/>
  <c r="AM203" i="1"/>
  <c r="AL203" i="1"/>
  <c r="AN203" i="1"/>
  <c r="AO203" i="1"/>
  <c r="AP203" i="1"/>
  <c r="AO201" i="1"/>
  <c r="AM201" i="1"/>
  <c r="AN201" i="1"/>
  <c r="AP201" i="1"/>
  <c r="AK201" i="1"/>
  <c r="AL201" i="1"/>
  <c r="AM200" i="1"/>
  <c r="AO200" i="1"/>
  <c r="AK200" i="1"/>
  <c r="AL200" i="1"/>
  <c r="AN200" i="1"/>
  <c r="AP200" i="1"/>
  <c r="AK198" i="1"/>
  <c r="AL198" i="1"/>
  <c r="AM198" i="1"/>
  <c r="AN198" i="1"/>
  <c r="AM196" i="1"/>
  <c r="AO196" i="1"/>
  <c r="AK196" i="1"/>
  <c r="AL196" i="1"/>
  <c r="AN196" i="1"/>
  <c r="AP196" i="1"/>
  <c r="AK194" i="1"/>
  <c r="AM194" i="1"/>
  <c r="AN194" i="1"/>
  <c r="AO194" i="1"/>
  <c r="AP194" i="1"/>
  <c r="AL194" i="1"/>
  <c r="AO193" i="1"/>
  <c r="AK193" i="1"/>
  <c r="AL193" i="1"/>
  <c r="AM193" i="1"/>
  <c r="AP193" i="1"/>
  <c r="AN193" i="1"/>
  <c r="AK191" i="1"/>
  <c r="AM191" i="1"/>
  <c r="AL191" i="1"/>
  <c r="AN191" i="1"/>
  <c r="AO189" i="1"/>
  <c r="AP189" i="1"/>
  <c r="AK189" i="1"/>
  <c r="AL189" i="1"/>
  <c r="AM189" i="1"/>
  <c r="AN189" i="1"/>
  <c r="AK187" i="1"/>
  <c r="AL187" i="1"/>
  <c r="AM187" i="1"/>
  <c r="AP187" i="1"/>
  <c r="AN187" i="1"/>
  <c r="AO187" i="1"/>
  <c r="AM185" i="1"/>
  <c r="AN185" i="1"/>
  <c r="AK185" i="1"/>
  <c r="AL185" i="1"/>
  <c r="AO185" i="1"/>
  <c r="AP185" i="1"/>
  <c r="AL183" i="1"/>
  <c r="AM183" i="1"/>
  <c r="AN183" i="1"/>
  <c r="AK183" i="1"/>
  <c r="AO183" i="1"/>
  <c r="AP183" i="1"/>
  <c r="AM181" i="1"/>
  <c r="AN181" i="1"/>
  <c r="AL181" i="1"/>
  <c r="AO181" i="1"/>
  <c r="AP181" i="1"/>
  <c r="AK181" i="1"/>
  <c r="AN179" i="1"/>
  <c r="AO179" i="1"/>
  <c r="AP179" i="1"/>
  <c r="AK179" i="1"/>
  <c r="AM179" i="1"/>
  <c r="AL179" i="1"/>
  <c r="AO178" i="1"/>
  <c r="AP178" i="1"/>
  <c r="AK178" i="1"/>
  <c r="AL178" i="1"/>
  <c r="AM178" i="1"/>
  <c r="AN178" i="1"/>
  <c r="AK176" i="1"/>
  <c r="AL176" i="1"/>
  <c r="AM176" i="1"/>
  <c r="AN176" i="1"/>
  <c r="AP176" i="1"/>
  <c r="AO176" i="1"/>
  <c r="AO174" i="1"/>
  <c r="AP174" i="1"/>
  <c r="AL174" i="1"/>
  <c r="AM174" i="1"/>
  <c r="AN174" i="1"/>
  <c r="AK174" i="1"/>
  <c r="AK172" i="1"/>
  <c r="AL172" i="1"/>
  <c r="AN172" i="1"/>
  <c r="AO172" i="1"/>
  <c r="AP172" i="1"/>
  <c r="AM172" i="1"/>
  <c r="AO170" i="1"/>
  <c r="AP170" i="1"/>
  <c r="AN170" i="1"/>
  <c r="AK170" i="1"/>
  <c r="AK168" i="1"/>
  <c r="AL168" i="1"/>
  <c r="AP168" i="1"/>
  <c r="AO168" i="1"/>
  <c r="AM168" i="1"/>
  <c r="AN168" i="1"/>
  <c r="AL167" i="1"/>
  <c r="AM167" i="1"/>
  <c r="AN167" i="1"/>
  <c r="AK167" i="1"/>
  <c r="AO167" i="1"/>
  <c r="AP167" i="1"/>
  <c r="AM165" i="1"/>
  <c r="AN165" i="1"/>
  <c r="AL165" i="1"/>
  <c r="AO165" i="1"/>
  <c r="AP165" i="1"/>
  <c r="AK165" i="1"/>
  <c r="AN163" i="1"/>
  <c r="AO163" i="1"/>
  <c r="AP163" i="1"/>
  <c r="AL163" i="1"/>
  <c r="AM163" i="1"/>
  <c r="AK163" i="1"/>
  <c r="AM161" i="1"/>
  <c r="AN161" i="1"/>
  <c r="AP161" i="1"/>
  <c r="AK161" i="1"/>
  <c r="AL161" i="1"/>
  <c r="AO161" i="1"/>
  <c r="AP159" i="1"/>
  <c r="AK159" i="1"/>
  <c r="AN159" i="1"/>
  <c r="AO159" i="1"/>
  <c r="AL157" i="1"/>
  <c r="AM157" i="1"/>
  <c r="AN157" i="1"/>
  <c r="AK157" i="1"/>
  <c r="AO157" i="1"/>
  <c r="AP157" i="1"/>
  <c r="AP155" i="1"/>
  <c r="AO155" i="1"/>
  <c r="AK155" i="1"/>
  <c r="AL155" i="1"/>
  <c r="AM155" i="1"/>
  <c r="AN155" i="1"/>
  <c r="AN154" i="1"/>
  <c r="AO154" i="1"/>
  <c r="AP154" i="1"/>
  <c r="AK154" i="1"/>
  <c r="AL154" i="1"/>
  <c r="AM154" i="1"/>
  <c r="AK152" i="1"/>
  <c r="AL152" i="1"/>
  <c r="AM152" i="1"/>
  <c r="AP152" i="1"/>
  <c r="AN152" i="1"/>
  <c r="AO152" i="1"/>
  <c r="AN150" i="1"/>
  <c r="AO150" i="1"/>
  <c r="AP150" i="1"/>
  <c r="AK150" i="1"/>
  <c r="AM150" i="1"/>
  <c r="AL150" i="1"/>
  <c r="AK148" i="1"/>
  <c r="AL148" i="1"/>
  <c r="AM148" i="1"/>
  <c r="AN148" i="1"/>
  <c r="AO148" i="1"/>
  <c r="AP148" i="1"/>
  <c r="AN146" i="1"/>
  <c r="AO146" i="1"/>
  <c r="AP146" i="1"/>
  <c r="AL146" i="1"/>
  <c r="AM146" i="1"/>
  <c r="AK144" i="1"/>
  <c r="AL144" i="1"/>
  <c r="AM144" i="1"/>
  <c r="AN144" i="1"/>
  <c r="AO144" i="1"/>
  <c r="AO142" i="1"/>
  <c r="AP142" i="1"/>
  <c r="AL142" i="1"/>
  <c r="AM142" i="1"/>
  <c r="AN142" i="1"/>
  <c r="AK142" i="1"/>
  <c r="AK140" i="1"/>
  <c r="AL140" i="1"/>
  <c r="AM140" i="1"/>
  <c r="AN140" i="1"/>
  <c r="AP140" i="1"/>
  <c r="AO140" i="1"/>
  <c r="AK139" i="1"/>
  <c r="AL139" i="1"/>
  <c r="AM139" i="1"/>
  <c r="AN139" i="1"/>
  <c r="AO139" i="1"/>
  <c r="AP139" i="1"/>
  <c r="AM137" i="1"/>
  <c r="AN137" i="1"/>
  <c r="AO137" i="1"/>
  <c r="AK137" i="1"/>
  <c r="AL137" i="1"/>
  <c r="AP137" i="1"/>
  <c r="AK135" i="1"/>
  <c r="AL135" i="1"/>
  <c r="AM135" i="1"/>
  <c r="AN135" i="1"/>
  <c r="AO135" i="1"/>
  <c r="AP135" i="1"/>
  <c r="AM133" i="1"/>
  <c r="AN133" i="1"/>
  <c r="AO133" i="1"/>
  <c r="AK133" i="1"/>
  <c r="AL133" i="1"/>
  <c r="AP133" i="1"/>
  <c r="AK131" i="1"/>
  <c r="AL131" i="1"/>
  <c r="AO131" i="1"/>
  <c r="AP131" i="1"/>
  <c r="AN131" i="1"/>
  <c r="AM131" i="1"/>
  <c r="AM129" i="1"/>
  <c r="AN129" i="1"/>
  <c r="AO129" i="1"/>
  <c r="AK129" i="1"/>
  <c r="AL129" i="1"/>
  <c r="AP129" i="1"/>
  <c r="AK127" i="1"/>
  <c r="AP127" i="1"/>
  <c r="AL127" i="1"/>
  <c r="AM127" i="1"/>
  <c r="AN127" i="1"/>
  <c r="AO127" i="1"/>
  <c r="AM125" i="1"/>
  <c r="AN125" i="1"/>
  <c r="AO125" i="1"/>
  <c r="AK125" i="1"/>
  <c r="AL125" i="1"/>
  <c r="AP125" i="1"/>
  <c r="AK123" i="1"/>
  <c r="AP123" i="1"/>
  <c r="AL123" i="1"/>
  <c r="AM123" i="1"/>
  <c r="AM121" i="1"/>
  <c r="AN121" i="1"/>
  <c r="AO121" i="1"/>
  <c r="AL121" i="1"/>
  <c r="AP121" i="1"/>
  <c r="AK121" i="1"/>
  <c r="AK119" i="1"/>
  <c r="AO119" i="1"/>
  <c r="AP119" i="1"/>
  <c r="AL119" i="1"/>
  <c r="AN119" i="1"/>
  <c r="AM119" i="1"/>
  <c r="AO118" i="1"/>
  <c r="AP118" i="1"/>
  <c r="AK118" i="1"/>
  <c r="AL118" i="1"/>
  <c r="AM118" i="1"/>
  <c r="AN118" i="1"/>
  <c r="AK115" i="1"/>
  <c r="AN115" i="1"/>
  <c r="AO115" i="1"/>
  <c r="AP115" i="1"/>
  <c r="AL115" i="1"/>
  <c r="AM115" i="1"/>
  <c r="AM113" i="1"/>
  <c r="AN113" i="1"/>
  <c r="AO113" i="1"/>
  <c r="AL113" i="1"/>
  <c r="AP113" i="1"/>
  <c r="AK113" i="1"/>
  <c r="AO110" i="1"/>
  <c r="AP110" i="1"/>
  <c r="AL110" i="1"/>
  <c r="AM110" i="1"/>
  <c r="AN110" i="1"/>
  <c r="AK110" i="1"/>
  <c r="AO86" i="1"/>
  <c r="AP86" i="1"/>
  <c r="AK86" i="1"/>
  <c r="AL86" i="1"/>
  <c r="AN86" i="1"/>
  <c r="AM86" i="1"/>
  <c r="AM26" i="1"/>
  <c r="AO15" i="1"/>
  <c r="AN421" i="1"/>
  <c r="AN414" i="1"/>
  <c r="AN407" i="1"/>
  <c r="AL400" i="1"/>
  <c r="AL393" i="1"/>
  <c r="AL386" i="1"/>
  <c r="AP378" i="1"/>
  <c r="AN368" i="1"/>
  <c r="AN357" i="1"/>
  <c r="AP340" i="1"/>
  <c r="AL324" i="1"/>
  <c r="AK307" i="1"/>
  <c r="AP289" i="1"/>
  <c r="AO272" i="1"/>
  <c r="AO253" i="1"/>
  <c r="AM232" i="1"/>
  <c r="AP205" i="1"/>
  <c r="AL170" i="1"/>
  <c r="AL102" i="1"/>
  <c r="AK24" i="1"/>
  <c r="AM13" i="1"/>
  <c r="AK427" i="1"/>
  <c r="AK420" i="1"/>
  <c r="AK413" i="1"/>
  <c r="AO405" i="1"/>
  <c r="AO398" i="1"/>
  <c r="AO391" i="1"/>
  <c r="AM384" i="1"/>
  <c r="AM377" i="1"/>
  <c r="AK366" i="1"/>
  <c r="AK354" i="1"/>
  <c r="AP336" i="1"/>
  <c r="AL320" i="1"/>
  <c r="AK303" i="1"/>
  <c r="AP285" i="1"/>
  <c r="AO268" i="1"/>
  <c r="AN248" i="1"/>
  <c r="AL227" i="1"/>
  <c r="AP198" i="1"/>
  <c r="AM159" i="1"/>
  <c r="AN80" i="1"/>
  <c r="AO10" i="1"/>
  <c r="AO23" i="1"/>
  <c r="AK13" i="1"/>
  <c r="AP426" i="1"/>
  <c r="AP419" i="1"/>
  <c r="AP412" i="1"/>
  <c r="AN405" i="1"/>
  <c r="AN398" i="1"/>
  <c r="AN391" i="1"/>
  <c r="AL384" i="1"/>
  <c r="AP376" i="1"/>
  <c r="AP365" i="1"/>
  <c r="AP353" i="1"/>
  <c r="AO336" i="1"/>
  <c r="AN319" i="1"/>
  <c r="AP302" i="1"/>
  <c r="AO285" i="1"/>
  <c r="AN268" i="1"/>
  <c r="AM248" i="1"/>
  <c r="AK227" i="1"/>
  <c r="AO198" i="1"/>
  <c r="AL159" i="1"/>
  <c r="AP79" i="1"/>
  <c r="AO31" i="1"/>
  <c r="AM21" i="1"/>
  <c r="AM425" i="1"/>
  <c r="AM418" i="1"/>
  <c r="AK411" i="1"/>
  <c r="AK404" i="1"/>
  <c r="AK397" i="1"/>
  <c r="AO389" i="1"/>
  <c r="AO382" i="1"/>
  <c r="AP374" i="1"/>
  <c r="AK363" i="1"/>
  <c r="AP349" i="1"/>
  <c r="AO332" i="1"/>
  <c r="AN315" i="1"/>
  <c r="AP298" i="1"/>
  <c r="AO281" i="1"/>
  <c r="AN264" i="1"/>
  <c r="AL243" i="1"/>
  <c r="AL220" i="1"/>
  <c r="AP191" i="1"/>
  <c r="AK146" i="1"/>
  <c r="AL59" i="1"/>
  <c r="AN31" i="1"/>
  <c r="AK21" i="1"/>
  <c r="AL425" i="1"/>
  <c r="AL418" i="1"/>
  <c r="AP410" i="1"/>
  <c r="AP403" i="1"/>
  <c r="AP396" i="1"/>
  <c r="AN389" i="1"/>
  <c r="AN382" i="1"/>
  <c r="AL374" i="1"/>
  <c r="AP362" i="1"/>
  <c r="AO349" i="1"/>
  <c r="AN332" i="1"/>
  <c r="AM315" i="1"/>
  <c r="AL298" i="1"/>
  <c r="AN281" i="1"/>
  <c r="AM264" i="1"/>
  <c r="AK243" i="1"/>
  <c r="AK220" i="1"/>
  <c r="AO191" i="1"/>
  <c r="AP144" i="1"/>
  <c r="AN58" i="1"/>
  <c r="AP31" i="1"/>
  <c r="AN30" i="1"/>
  <c r="AL29" i="1"/>
  <c r="AP27" i="1"/>
  <c r="AN26" i="1"/>
  <c r="AL25" i="1"/>
  <c r="AP23" i="1"/>
  <c r="AN22" i="1"/>
  <c r="AL21" i="1"/>
  <c r="AP19" i="1"/>
  <c r="AN18" i="1"/>
  <c r="AL17" i="1"/>
  <c r="AP15" i="1"/>
  <c r="AN14" i="1"/>
  <c r="AL13" i="1"/>
  <c r="AP11" i="1"/>
  <c r="AM31" i="1"/>
  <c r="AO28" i="1"/>
  <c r="AM27" i="1"/>
  <c r="AO24" i="1"/>
  <c r="AM23" i="1"/>
  <c r="AO20" i="1"/>
  <c r="AM19" i="1"/>
  <c r="AO16" i="1"/>
  <c r="AM15" i="1"/>
  <c r="AO12" i="1"/>
  <c r="AM11" i="1"/>
  <c r="AL31" i="1"/>
  <c r="AP29" i="1"/>
  <c r="AN28" i="1"/>
  <c r="AL27" i="1"/>
  <c r="AP25" i="1"/>
  <c r="AN24" i="1"/>
  <c r="AL23" i="1"/>
  <c r="AP21" i="1"/>
  <c r="AN20" i="1"/>
  <c r="AL19" i="1"/>
  <c r="AP17" i="1"/>
  <c r="AN16" i="1"/>
  <c r="AL15" i="1"/>
  <c r="AP13" i="1"/>
  <c r="AN12" i="1"/>
  <c r="AL11" i="1"/>
  <c r="AN10" i="1"/>
  <c r="AM10" i="1"/>
  <c r="AL10" i="1"/>
  <c r="AP9" i="1"/>
  <c r="AO9" i="1"/>
  <c r="AN9" i="1"/>
  <c r="AM9" i="1"/>
  <c r="AL9" i="1"/>
  <c r="AJ9" i="1"/>
  <c r="H8" i="5" s="1"/>
  <c r="Y416" i="1"/>
  <c r="Y400" i="1"/>
  <c r="Y384" i="1"/>
  <c r="Y368" i="1"/>
  <c r="Y352" i="1"/>
  <c r="X334" i="1"/>
  <c r="X313" i="1"/>
  <c r="Y291" i="1"/>
  <c r="X270" i="1"/>
  <c r="X249" i="1"/>
  <c r="Y227" i="1"/>
  <c r="X206" i="1"/>
  <c r="X185" i="1"/>
  <c r="Y163" i="1"/>
  <c r="X142" i="1"/>
  <c r="X121" i="1"/>
  <c r="Y99" i="1"/>
  <c r="X78" i="1"/>
  <c r="Y55" i="1"/>
  <c r="Y26" i="1"/>
  <c r="Y333" i="1"/>
  <c r="Y312" i="1"/>
  <c r="Y290" i="1"/>
  <c r="Y269" i="1"/>
  <c r="Y248" i="1"/>
  <c r="Y226" i="1"/>
  <c r="Y205" i="1"/>
  <c r="Y184" i="1"/>
  <c r="Y162" i="1"/>
  <c r="Y141" i="1"/>
  <c r="Y120" i="1"/>
  <c r="Y98" i="1"/>
  <c r="Y77" i="1"/>
  <c r="Y54" i="1"/>
  <c r="Y428" i="1"/>
  <c r="Y412" i="1"/>
  <c r="Y396" i="1"/>
  <c r="Y380" i="1"/>
  <c r="Y364" i="1"/>
  <c r="Y348" i="1"/>
  <c r="X329" i="1"/>
  <c r="Y307" i="1"/>
  <c r="X286" i="1"/>
  <c r="X265" i="1"/>
  <c r="Y243" i="1"/>
  <c r="X222" i="1"/>
  <c r="X201" i="1"/>
  <c r="Y179" i="1"/>
  <c r="X158" i="1"/>
  <c r="X137" i="1"/>
  <c r="Y115" i="1"/>
  <c r="X94" i="1"/>
  <c r="X73" i="1"/>
  <c r="X49" i="1"/>
  <c r="X25" i="1"/>
  <c r="Y328" i="1"/>
  <c r="Y306" i="1"/>
  <c r="Y285" i="1"/>
  <c r="Y264" i="1"/>
  <c r="Y242" i="1"/>
  <c r="Y221" i="1"/>
  <c r="Y200" i="1"/>
  <c r="Y178" i="1"/>
  <c r="Y157" i="1"/>
  <c r="Y136" i="1"/>
  <c r="Y114" i="1"/>
  <c r="Y93" i="1"/>
  <c r="Y72" i="1"/>
  <c r="Y48" i="1"/>
  <c r="X21" i="1"/>
  <c r="Y424" i="1"/>
  <c r="Y408" i="1"/>
  <c r="Y392" i="1"/>
  <c r="Y376" i="1"/>
  <c r="Y360" i="1"/>
  <c r="X344" i="1"/>
  <c r="Y323" i="1"/>
  <c r="X302" i="1"/>
  <c r="X281" i="1"/>
  <c r="Y259" i="1"/>
  <c r="X238" i="1"/>
  <c r="X217" i="1"/>
  <c r="Y195" i="1"/>
  <c r="X174" i="1"/>
  <c r="X153" i="1"/>
  <c r="Y131" i="1"/>
  <c r="X110" i="1"/>
  <c r="X89" i="1"/>
  <c r="Y67" i="1"/>
  <c r="Y42" i="1"/>
  <c r="Y18" i="1"/>
  <c r="Y343" i="1"/>
  <c r="Y322" i="1"/>
  <c r="Y301" i="1"/>
  <c r="Y280" i="1"/>
  <c r="Y258" i="1"/>
  <c r="Y237" i="1"/>
  <c r="Y216" i="1"/>
  <c r="Y194" i="1"/>
  <c r="Y173" i="1"/>
  <c r="Y152" i="1"/>
  <c r="Y130" i="1"/>
  <c r="Y109" i="1"/>
  <c r="Y88" i="1"/>
  <c r="Y66" i="1"/>
  <c r="Y420" i="1"/>
  <c r="Y404" i="1"/>
  <c r="Y388" i="1"/>
  <c r="Y372" i="1"/>
  <c r="Y356" i="1"/>
  <c r="Y339" i="1"/>
  <c r="X318" i="1"/>
  <c r="X297" i="1"/>
  <c r="Y275" i="1"/>
  <c r="X254" i="1"/>
  <c r="X233" i="1"/>
  <c r="Y211" i="1"/>
  <c r="X190" i="1"/>
  <c r="X169" i="1"/>
  <c r="Y147" i="1"/>
  <c r="X126" i="1"/>
  <c r="X105" i="1"/>
  <c r="Y83" i="1"/>
  <c r="X62" i="1"/>
  <c r="Y34" i="1"/>
  <c r="X17" i="1"/>
  <c r="Y338" i="1"/>
  <c r="Y317" i="1"/>
  <c r="Y296" i="1"/>
  <c r="Y274" i="1"/>
  <c r="Y253" i="1"/>
  <c r="Y232" i="1"/>
  <c r="Y210" i="1"/>
  <c r="Y189" i="1"/>
  <c r="Y168" i="1"/>
  <c r="Y146" i="1"/>
  <c r="Y125" i="1"/>
  <c r="Y104" i="1"/>
  <c r="Y82" i="1"/>
  <c r="X61" i="1"/>
  <c r="X13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2" i="1"/>
  <c r="Y327" i="1"/>
  <c r="Y311" i="1"/>
  <c r="Y295" i="1"/>
  <c r="Y279" i="1"/>
  <c r="Y263" i="1"/>
  <c r="Y247" i="1"/>
  <c r="Y231" i="1"/>
  <c r="Y215" i="1"/>
  <c r="Y199" i="1"/>
  <c r="Y183" i="1"/>
  <c r="Y167" i="1"/>
  <c r="Y151" i="1"/>
  <c r="Y135" i="1"/>
  <c r="Y119" i="1"/>
  <c r="Y103" i="1"/>
  <c r="Y87" i="1"/>
  <c r="Y71" i="1"/>
  <c r="Y60" i="1"/>
  <c r="Y47" i="1"/>
  <c r="X41" i="1"/>
  <c r="X33" i="1"/>
  <c r="Y346" i="1"/>
  <c r="Y337" i="1"/>
  <c r="Y332" i="1"/>
  <c r="Y326" i="1"/>
  <c r="Y321" i="1"/>
  <c r="Y316" i="1"/>
  <c r="Y310" i="1"/>
  <c r="Y305" i="1"/>
  <c r="Y300" i="1"/>
  <c r="Y294" i="1"/>
  <c r="Y289" i="1"/>
  <c r="Y284" i="1"/>
  <c r="Y278" i="1"/>
  <c r="Y273" i="1"/>
  <c r="Y268" i="1"/>
  <c r="Y262" i="1"/>
  <c r="Y257" i="1"/>
  <c r="Y252" i="1"/>
  <c r="Y246" i="1"/>
  <c r="Y241" i="1"/>
  <c r="Y236" i="1"/>
  <c r="Y230" i="1"/>
  <c r="Y225" i="1"/>
  <c r="Y220" i="1"/>
  <c r="Y214" i="1"/>
  <c r="Y209" i="1"/>
  <c r="Y204" i="1"/>
  <c r="Y198" i="1"/>
  <c r="Y193" i="1"/>
  <c r="Y188" i="1"/>
  <c r="Y182" i="1"/>
  <c r="Y177" i="1"/>
  <c r="Y172" i="1"/>
  <c r="Y166" i="1"/>
  <c r="Y161" i="1"/>
  <c r="Y156" i="1"/>
  <c r="Y150" i="1"/>
  <c r="Y145" i="1"/>
  <c r="Y140" i="1"/>
  <c r="Y134" i="1"/>
  <c r="Y129" i="1"/>
  <c r="Y124" i="1"/>
  <c r="Y118" i="1"/>
  <c r="Y113" i="1"/>
  <c r="Y108" i="1"/>
  <c r="Y102" i="1"/>
  <c r="Y97" i="1"/>
  <c r="Y92" i="1"/>
  <c r="Y86" i="1"/>
  <c r="Y81" i="1"/>
  <c r="Y76" i="1"/>
  <c r="Y70" i="1"/>
  <c r="Y65" i="1"/>
  <c r="Y59" i="1"/>
  <c r="X53" i="1"/>
  <c r="Y46" i="1"/>
  <c r="Y40" i="1"/>
  <c r="Y32" i="1"/>
  <c r="Y24" i="1"/>
  <c r="Y16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Y362" i="1"/>
  <c r="Y358" i="1"/>
  <c r="Y354" i="1"/>
  <c r="Y350" i="1"/>
  <c r="Y341" i="1"/>
  <c r="Y331" i="1"/>
  <c r="Y315" i="1"/>
  <c r="Y299" i="1"/>
  <c r="Y283" i="1"/>
  <c r="Y267" i="1"/>
  <c r="Y251" i="1"/>
  <c r="Y235" i="1"/>
  <c r="Y219" i="1"/>
  <c r="Y203" i="1"/>
  <c r="Y187" i="1"/>
  <c r="Y171" i="1"/>
  <c r="Y155" i="1"/>
  <c r="Y139" i="1"/>
  <c r="Y123" i="1"/>
  <c r="Y107" i="1"/>
  <c r="Y91" i="1"/>
  <c r="Y75" i="1"/>
  <c r="Y58" i="1"/>
  <c r="Y52" i="1"/>
  <c r="Y38" i="1"/>
  <c r="Y30" i="1"/>
  <c r="Y22" i="1"/>
  <c r="Y14" i="1"/>
  <c r="Y345" i="1"/>
  <c r="Y336" i="1"/>
  <c r="Y330" i="1"/>
  <c r="Y325" i="1"/>
  <c r="Y320" i="1"/>
  <c r="Y314" i="1"/>
  <c r="Y309" i="1"/>
  <c r="Y304" i="1"/>
  <c r="Y298" i="1"/>
  <c r="Y293" i="1"/>
  <c r="Y288" i="1"/>
  <c r="Y282" i="1"/>
  <c r="Y277" i="1"/>
  <c r="Y272" i="1"/>
  <c r="Y266" i="1"/>
  <c r="Y261" i="1"/>
  <c r="Y256" i="1"/>
  <c r="Y250" i="1"/>
  <c r="Y245" i="1"/>
  <c r="Y240" i="1"/>
  <c r="Y234" i="1"/>
  <c r="Y229" i="1"/>
  <c r="Y224" i="1"/>
  <c r="Y218" i="1"/>
  <c r="Y213" i="1"/>
  <c r="Y208" i="1"/>
  <c r="Y202" i="1"/>
  <c r="Y197" i="1"/>
  <c r="Y192" i="1"/>
  <c r="Y186" i="1"/>
  <c r="Y181" i="1"/>
  <c r="Y176" i="1"/>
  <c r="Y170" i="1"/>
  <c r="Y165" i="1"/>
  <c r="Y160" i="1"/>
  <c r="Y154" i="1"/>
  <c r="Y149" i="1"/>
  <c r="Y144" i="1"/>
  <c r="Y138" i="1"/>
  <c r="Y133" i="1"/>
  <c r="Y128" i="1"/>
  <c r="Y122" i="1"/>
  <c r="Y117" i="1"/>
  <c r="Y112" i="1"/>
  <c r="Y106" i="1"/>
  <c r="Y101" i="1"/>
  <c r="Y96" i="1"/>
  <c r="Y90" i="1"/>
  <c r="Y85" i="1"/>
  <c r="Y80" i="1"/>
  <c r="Y74" i="1"/>
  <c r="Y69" i="1"/>
  <c r="Y64" i="1"/>
  <c r="Y51" i="1"/>
  <c r="X45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361" i="1"/>
  <c r="Y357" i="1"/>
  <c r="Y353" i="1"/>
  <c r="Y349" i="1"/>
  <c r="Y340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X57" i="1"/>
  <c r="Y50" i="1"/>
  <c r="Y44" i="1"/>
  <c r="X37" i="1"/>
  <c r="X29" i="1"/>
  <c r="X39" i="1"/>
  <c r="Y39" i="1"/>
  <c r="X35" i="1"/>
  <c r="Y35" i="1"/>
  <c r="X31" i="1"/>
  <c r="Y31" i="1"/>
  <c r="X27" i="1"/>
  <c r="Y27" i="1"/>
  <c r="X23" i="1"/>
  <c r="Y23" i="1"/>
  <c r="X19" i="1"/>
  <c r="Y19" i="1"/>
  <c r="X15" i="1"/>
  <c r="Y15" i="1"/>
  <c r="X11" i="1"/>
  <c r="Y11" i="1"/>
  <c r="Y324" i="1"/>
  <c r="Y308" i="1"/>
  <c r="Y292" i="1"/>
  <c r="Y276" i="1"/>
  <c r="Y260" i="1"/>
  <c r="Y244" i="1"/>
  <c r="Y228" i="1"/>
  <c r="Y212" i="1"/>
  <c r="Y196" i="1"/>
  <c r="Y180" i="1"/>
  <c r="Y164" i="1"/>
  <c r="Y148" i="1"/>
  <c r="Y132" i="1"/>
  <c r="Y116" i="1"/>
  <c r="Y100" i="1"/>
  <c r="Y84" i="1"/>
  <c r="Y68" i="1"/>
  <c r="Y56" i="1"/>
  <c r="Y43" i="1"/>
  <c r="Y36" i="1"/>
  <c r="Y28" i="1"/>
  <c r="Y20" i="1"/>
  <c r="Y12" i="1"/>
  <c r="Y10" i="1"/>
  <c r="N138" i="1"/>
  <c r="R128" i="1"/>
  <c r="P390" i="1"/>
  <c r="P391" i="1"/>
  <c r="P378" i="1"/>
  <c r="S393" i="1"/>
  <c r="P88" i="1"/>
  <c r="R180" i="1"/>
  <c r="P194" i="1"/>
  <c r="N175" i="1"/>
  <c r="S313" i="1"/>
  <c r="P25" i="1"/>
  <c r="R401" i="1"/>
  <c r="S285" i="1"/>
  <c r="P386" i="1"/>
  <c r="S339" i="1"/>
  <c r="S215" i="1"/>
  <c r="P58" i="1"/>
  <c r="P150" i="1"/>
  <c r="P206" i="1"/>
  <c r="N425" i="1"/>
  <c r="N313" i="1"/>
  <c r="S235" i="1"/>
  <c r="P136" i="1"/>
  <c r="R86" i="1"/>
  <c r="P239" i="1"/>
  <c r="R235" i="1"/>
  <c r="P128" i="1"/>
  <c r="P120" i="1"/>
  <c r="N60" i="1"/>
  <c r="P405" i="1"/>
  <c r="P285" i="1"/>
  <c r="AX284" i="1" s="1"/>
  <c r="P17" i="1"/>
  <c r="P381" i="1"/>
  <c r="P403" i="1"/>
  <c r="S365" i="1"/>
  <c r="P282" i="1"/>
  <c r="N412" i="1"/>
  <c r="S227" i="1"/>
  <c r="N201" i="1"/>
  <c r="N180" i="1"/>
  <c r="S155" i="1"/>
  <c r="P96" i="1"/>
  <c r="R155" i="1"/>
  <c r="P362" i="1"/>
  <c r="P361" i="1"/>
  <c r="P327" i="1"/>
  <c r="P322" i="1"/>
  <c r="P253" i="1"/>
  <c r="N219" i="1"/>
  <c r="P204" i="1"/>
  <c r="S196" i="1"/>
  <c r="R111" i="1"/>
  <c r="S74" i="1"/>
  <c r="S20" i="1"/>
  <c r="N74" i="1"/>
  <c r="N36" i="1"/>
  <c r="N20" i="1"/>
  <c r="N285" i="1"/>
  <c r="N196" i="1"/>
  <c r="P116" i="1"/>
  <c r="S71" i="1"/>
  <c r="S172" i="1"/>
  <c r="P152" i="1"/>
  <c r="R142" i="1"/>
  <c r="P108" i="1"/>
  <c r="N324" i="1"/>
  <c r="P255" i="1"/>
  <c r="P242" i="1"/>
  <c r="P216" i="1"/>
  <c r="S213" i="1"/>
  <c r="N204" i="1"/>
  <c r="P176" i="1"/>
  <c r="P168" i="1"/>
  <c r="N146" i="1"/>
  <c r="P132" i="1"/>
  <c r="S108" i="1"/>
  <c r="R59" i="1"/>
  <c r="S407" i="1"/>
  <c r="P385" i="1"/>
  <c r="P373" i="1"/>
  <c r="N371" i="1"/>
  <c r="S343" i="1"/>
  <c r="P410" i="1"/>
  <c r="S342" i="1"/>
  <c r="P329" i="1"/>
  <c r="R323" i="1"/>
  <c r="N251" i="1"/>
  <c r="N89" i="1"/>
  <c r="P40" i="1"/>
  <c r="S19" i="1"/>
  <c r="P91" i="1"/>
  <c r="S242" i="1"/>
  <c r="P395" i="1"/>
  <c r="S364" i="1"/>
  <c r="S337" i="1"/>
  <c r="S318" i="1"/>
  <c r="R281" i="1"/>
  <c r="R242" i="1"/>
  <c r="N233" i="1"/>
  <c r="P223" i="1"/>
  <c r="P222" i="1"/>
  <c r="S190" i="1"/>
  <c r="R172" i="1"/>
  <c r="P124" i="1"/>
  <c r="N86" i="1"/>
  <c r="P418" i="1"/>
  <c r="P407" i="1"/>
  <c r="P357" i="1"/>
  <c r="P289" i="1"/>
  <c r="P427" i="1"/>
  <c r="N411" i="1"/>
  <c r="S421" i="1"/>
  <c r="N332" i="1"/>
  <c r="P313" i="1"/>
  <c r="R247" i="1"/>
  <c r="R197" i="1"/>
  <c r="S187" i="1"/>
  <c r="P155" i="1"/>
  <c r="N152" i="1"/>
  <c r="P141" i="1"/>
  <c r="S132" i="1"/>
  <c r="S79" i="1"/>
  <c r="P36" i="1"/>
  <c r="N24" i="1"/>
  <c r="N16" i="1"/>
  <c r="P287" i="1"/>
  <c r="R421" i="1"/>
  <c r="R383" i="1"/>
  <c r="P377" i="1"/>
  <c r="R360" i="1"/>
  <c r="N247" i="1"/>
  <c r="P228" i="1"/>
  <c r="S175" i="1"/>
  <c r="P56" i="1"/>
  <c r="P31" i="1"/>
  <c r="P30" i="1"/>
  <c r="P22" i="1"/>
  <c r="P231" i="1"/>
  <c r="P174" i="1"/>
  <c r="N426" i="1"/>
  <c r="P423" i="1"/>
  <c r="P416" i="1"/>
  <c r="S406" i="1"/>
  <c r="S385" i="1"/>
  <c r="R355" i="1"/>
  <c r="R327" i="1"/>
  <c r="N281" i="1"/>
  <c r="S239" i="1"/>
  <c r="N228" i="1"/>
  <c r="R213" i="1"/>
  <c r="P179" i="1"/>
  <c r="P164" i="1"/>
  <c r="P157" i="1"/>
  <c r="N134" i="1"/>
  <c r="S111" i="1"/>
  <c r="P106" i="1"/>
  <c r="N85" i="1"/>
  <c r="S69" i="1"/>
  <c r="N52" i="1"/>
  <c r="R16" i="1"/>
  <c r="P348" i="1"/>
  <c r="P269" i="1"/>
  <c r="P261" i="1"/>
  <c r="P197" i="1"/>
  <c r="S124" i="1"/>
  <c r="S116" i="1"/>
  <c r="P86" i="1"/>
  <c r="S64" i="1"/>
  <c r="P48" i="1"/>
  <c r="P39" i="1"/>
  <c r="S31" i="1"/>
  <c r="P20" i="1"/>
  <c r="AX19" i="1" s="1"/>
  <c r="S373" i="1"/>
  <c r="N312" i="1"/>
  <c r="S265" i="1"/>
  <c r="N239" i="1"/>
  <c r="S147" i="1"/>
  <c r="S139" i="1"/>
  <c r="R124" i="1"/>
  <c r="P119" i="1"/>
  <c r="R116" i="1"/>
  <c r="P82" i="1"/>
  <c r="P69" i="1"/>
  <c r="P68" i="1"/>
  <c r="P67" i="1"/>
  <c r="N64" i="1"/>
  <c r="P52" i="1"/>
  <c r="S51" i="1"/>
  <c r="R31" i="1"/>
  <c r="R18" i="1"/>
  <c r="S12" i="1"/>
  <c r="P350" i="1"/>
  <c r="P309" i="1"/>
  <c r="P421" i="1"/>
  <c r="S387" i="1"/>
  <c r="N379" i="1"/>
  <c r="N350" i="1"/>
  <c r="S283" i="1"/>
  <c r="P280" i="1"/>
  <c r="P245" i="1"/>
  <c r="P227" i="1"/>
  <c r="P225" i="1"/>
  <c r="R223" i="1"/>
  <c r="S204" i="1"/>
  <c r="S194" i="1"/>
  <c r="P190" i="1"/>
  <c r="P181" i="1"/>
  <c r="S179" i="1"/>
  <c r="S164" i="1"/>
  <c r="R147" i="1"/>
  <c r="R139" i="1"/>
  <c r="S128" i="1"/>
  <c r="P111" i="1"/>
  <c r="P89" i="1"/>
  <c r="P78" i="1"/>
  <c r="P75" i="1"/>
  <c r="N18" i="1"/>
  <c r="P16" i="1"/>
  <c r="R12" i="1"/>
  <c r="P311" i="1"/>
  <c r="P265" i="1"/>
  <c r="S428" i="1"/>
  <c r="P425" i="1"/>
  <c r="N423" i="1"/>
  <c r="N373" i="1"/>
  <c r="P370" i="1"/>
  <c r="R367" i="1"/>
  <c r="P353" i="1"/>
  <c r="S292" i="1"/>
  <c r="N283" i="1"/>
  <c r="N245" i="1"/>
  <c r="R229" i="1"/>
  <c r="P217" i="1"/>
  <c r="R215" i="1"/>
  <c r="P205" i="1"/>
  <c r="S197" i="1"/>
  <c r="N179" i="1"/>
  <c r="N164" i="1"/>
  <c r="S152" i="1"/>
  <c r="P59" i="1"/>
  <c r="R49" i="1"/>
  <c r="S28" i="1"/>
  <c r="R11" i="1"/>
  <c r="R259" i="1"/>
  <c r="N259" i="1"/>
  <c r="S259" i="1"/>
  <c r="P422" i="1"/>
  <c r="P415" i="1"/>
  <c r="P389" i="1"/>
  <c r="N387" i="1"/>
  <c r="R384" i="1"/>
  <c r="P375" i="1"/>
  <c r="P351" i="1"/>
  <c r="R344" i="1"/>
  <c r="S324" i="1"/>
  <c r="R307" i="1"/>
  <c r="S307" i="1"/>
  <c r="N307" i="1"/>
  <c r="N280" i="1"/>
  <c r="R280" i="1"/>
  <c r="S280" i="1"/>
  <c r="P250" i="1"/>
  <c r="N181" i="1"/>
  <c r="R181" i="1"/>
  <c r="S181" i="1"/>
  <c r="R176" i="1"/>
  <c r="N176" i="1"/>
  <c r="S176" i="1"/>
  <c r="R171" i="1"/>
  <c r="S171" i="1"/>
  <c r="N171" i="1"/>
  <c r="S170" i="1"/>
  <c r="N170" i="1"/>
  <c r="R163" i="1"/>
  <c r="S163" i="1"/>
  <c r="N163" i="1"/>
  <c r="R297" i="1"/>
  <c r="S297" i="1"/>
  <c r="R284" i="1"/>
  <c r="S284" i="1"/>
  <c r="N272" i="1"/>
  <c r="R272" i="1"/>
  <c r="S272" i="1"/>
  <c r="N72" i="1"/>
  <c r="P72" i="1"/>
  <c r="R72" i="1"/>
  <c r="S72" i="1"/>
  <c r="P413" i="1"/>
  <c r="R315" i="1"/>
  <c r="N315" i="1"/>
  <c r="S315" i="1"/>
  <c r="P277" i="1"/>
  <c r="S202" i="1"/>
  <c r="N202" i="1"/>
  <c r="R38" i="1"/>
  <c r="N38" i="1"/>
  <c r="N296" i="1"/>
  <c r="R296" i="1"/>
  <c r="P272" i="1"/>
  <c r="P271" i="1"/>
  <c r="N240" i="1"/>
  <c r="S240" i="1"/>
  <c r="R240" i="1"/>
  <c r="R236" i="1"/>
  <c r="S236" i="1"/>
  <c r="R428" i="1"/>
  <c r="R420" i="1"/>
  <c r="P417" i="1"/>
  <c r="N409" i="1"/>
  <c r="S401" i="1"/>
  <c r="P398" i="1"/>
  <c r="R393" i="1"/>
  <c r="P387" i="1"/>
  <c r="R381" i="1"/>
  <c r="S375" i="1"/>
  <c r="S353" i="1"/>
  <c r="P344" i="1"/>
  <c r="R343" i="1"/>
  <c r="P340" i="1"/>
  <c r="N320" i="1"/>
  <c r="P295" i="1"/>
  <c r="R275" i="1"/>
  <c r="S275" i="1"/>
  <c r="N275" i="1"/>
  <c r="S255" i="1"/>
  <c r="R255" i="1"/>
  <c r="N255" i="1"/>
  <c r="P230" i="1"/>
  <c r="R216" i="1"/>
  <c r="N216" i="1"/>
  <c r="N81" i="1"/>
  <c r="R81" i="1"/>
  <c r="S81" i="1"/>
  <c r="P411" i="1"/>
  <c r="P367" i="1"/>
  <c r="S377" i="1"/>
  <c r="R375" i="1"/>
  <c r="R305" i="1"/>
  <c r="N305" i="1"/>
  <c r="S303" i="1"/>
  <c r="O111" i="1"/>
  <c r="BC110" i="1" s="1"/>
  <c r="BD110" i="1" s="1"/>
  <c r="N109" i="1"/>
  <c r="R109" i="1"/>
  <c r="S109" i="1"/>
  <c r="S32" i="1"/>
  <c r="N32" i="1"/>
  <c r="R32" i="1"/>
  <c r="S411" i="1"/>
  <c r="P402" i="1"/>
  <c r="S392" i="1"/>
  <c r="R389" i="1"/>
  <c r="R377" i="1"/>
  <c r="S368" i="1"/>
  <c r="P365" i="1"/>
  <c r="S351" i="1"/>
  <c r="P339" i="1"/>
  <c r="R335" i="1"/>
  <c r="P305" i="1"/>
  <c r="R303" i="1"/>
  <c r="P299" i="1"/>
  <c r="N288" i="1"/>
  <c r="R288" i="1"/>
  <c r="S288" i="1"/>
  <c r="S178" i="1"/>
  <c r="N178" i="1"/>
  <c r="P392" i="1"/>
  <c r="S426" i="1"/>
  <c r="S424" i="1"/>
  <c r="N414" i="1"/>
  <c r="R371" i="1"/>
  <c r="S367" i="1"/>
  <c r="N347" i="1"/>
  <c r="N297" i="1"/>
  <c r="R267" i="1"/>
  <c r="N267" i="1"/>
  <c r="S267" i="1"/>
  <c r="N173" i="1"/>
  <c r="S173" i="1"/>
  <c r="R96" i="1"/>
  <c r="S96" i="1"/>
  <c r="N96" i="1"/>
  <c r="S312" i="1"/>
  <c r="P312" i="1"/>
  <c r="S219" i="1"/>
  <c r="S157" i="1"/>
  <c r="S148" i="1"/>
  <c r="N130" i="1"/>
  <c r="N121" i="1"/>
  <c r="N91" i="1"/>
  <c r="N56" i="1"/>
  <c r="N39" i="1"/>
  <c r="S30" i="1"/>
  <c r="P273" i="1"/>
  <c r="P263" i="1"/>
  <c r="S251" i="1"/>
  <c r="S245" i="1"/>
  <c r="P235" i="1"/>
  <c r="S229" i="1"/>
  <c r="N162" i="1"/>
  <c r="R157" i="1"/>
  <c r="R148" i="1"/>
  <c r="P107" i="1"/>
  <c r="P97" i="1"/>
  <c r="P83" i="1"/>
  <c r="N30" i="1"/>
  <c r="N22" i="1"/>
  <c r="R14" i="1"/>
  <c r="P163" i="1"/>
  <c r="P140" i="1"/>
  <c r="P118" i="1"/>
  <c r="P23" i="1"/>
  <c r="P266" i="1"/>
  <c r="P248" i="1"/>
  <c r="P173" i="1"/>
  <c r="S118" i="1"/>
  <c r="P109" i="1"/>
  <c r="S83" i="1"/>
  <c r="P80" i="1"/>
  <c r="R77" i="1"/>
  <c r="S56" i="1"/>
  <c r="P38" i="1"/>
  <c r="P32" i="1"/>
  <c r="S23" i="1"/>
  <c r="P12" i="1"/>
  <c r="P316" i="1"/>
  <c r="P303" i="1"/>
  <c r="AX302" i="1" s="1"/>
  <c r="P297" i="1"/>
  <c r="N292" i="1"/>
  <c r="P229" i="1"/>
  <c r="R220" i="1"/>
  <c r="P219" i="1"/>
  <c r="N194" i="1"/>
  <c r="S185" i="1"/>
  <c r="S158" i="1"/>
  <c r="P156" i="1"/>
  <c r="S141" i="1"/>
  <c r="R132" i="1"/>
  <c r="R118" i="1"/>
  <c r="R104" i="1"/>
  <c r="S97" i="1"/>
  <c r="P94" i="1"/>
  <c r="S85" i="1"/>
  <c r="P85" i="1"/>
  <c r="N83" i="1"/>
  <c r="S73" i="1"/>
  <c r="R69" i="1"/>
  <c r="S63" i="1"/>
  <c r="N59" i="1"/>
  <c r="P57" i="1"/>
  <c r="P51" i="1"/>
  <c r="S39" i="1"/>
  <c r="P28" i="1"/>
  <c r="S27" i="1"/>
  <c r="R23" i="1"/>
  <c r="P196" i="1"/>
  <c r="R158" i="1"/>
  <c r="R141" i="1"/>
  <c r="S82" i="1"/>
  <c r="P71" i="1"/>
  <c r="P70" i="1"/>
  <c r="R63" i="1"/>
  <c r="P50" i="1"/>
  <c r="N27" i="1"/>
  <c r="P24" i="1"/>
  <c r="O407" i="1"/>
  <c r="BC406" i="1" s="1"/>
  <c r="BD406" i="1" s="1"/>
  <c r="O383" i="1"/>
  <c r="BC382" i="1" s="1"/>
  <c r="BD382" i="1" s="1"/>
  <c r="O428" i="1"/>
  <c r="BC427" i="1" s="1"/>
  <c r="BD427" i="1" s="1"/>
  <c r="O399" i="1"/>
  <c r="BC398" i="1" s="1"/>
  <c r="BD398" i="1" s="1"/>
  <c r="N328" i="1"/>
  <c r="R328" i="1"/>
  <c r="N319" i="1"/>
  <c r="R319" i="1"/>
  <c r="R279" i="1"/>
  <c r="S279" i="1"/>
  <c r="N420" i="1"/>
  <c r="N361" i="1"/>
  <c r="P359" i="1"/>
  <c r="P345" i="1"/>
  <c r="N284" i="1"/>
  <c r="P279" i="1"/>
  <c r="S256" i="1"/>
  <c r="R243" i="1"/>
  <c r="N243" i="1"/>
  <c r="S243" i="1"/>
  <c r="R276" i="1"/>
  <c r="N276" i="1"/>
  <c r="S415" i="1"/>
  <c r="P408" i="1"/>
  <c r="R407" i="1"/>
  <c r="N404" i="1"/>
  <c r="N403" i="1"/>
  <c r="S399" i="1"/>
  <c r="N391" i="1"/>
  <c r="N376" i="1"/>
  <c r="S376" i="1"/>
  <c r="P369" i="1"/>
  <c r="R368" i="1"/>
  <c r="R365" i="1"/>
  <c r="R351" i="1"/>
  <c r="R339" i="1"/>
  <c r="P338" i="1"/>
  <c r="N337" i="1"/>
  <c r="P336" i="1"/>
  <c r="P331" i="1"/>
  <c r="P328" i="1"/>
  <c r="N327" i="1"/>
  <c r="P319" i="1"/>
  <c r="P428" i="1"/>
  <c r="N418" i="1"/>
  <c r="R415" i="1"/>
  <c r="N406" i="1"/>
  <c r="P400" i="1"/>
  <c r="R399" i="1"/>
  <c r="S398" i="1"/>
  <c r="P397" i="1"/>
  <c r="N389" i="1"/>
  <c r="S383" i="1"/>
  <c r="N381" i="1"/>
  <c r="P379" i="1"/>
  <c r="P376" i="1"/>
  <c r="S360" i="1"/>
  <c r="P349" i="1"/>
  <c r="N335" i="1"/>
  <c r="S320" i="1"/>
  <c r="N295" i="1"/>
  <c r="R295" i="1"/>
  <c r="S295" i="1"/>
  <c r="R257" i="1"/>
  <c r="N257" i="1"/>
  <c r="R256" i="1"/>
  <c r="S237" i="1"/>
  <c r="R212" i="1"/>
  <c r="N212" i="1"/>
  <c r="R416" i="1"/>
  <c r="O384" i="1"/>
  <c r="BC383" i="1" s="1"/>
  <c r="BD383" i="1" s="1"/>
  <c r="N363" i="1"/>
  <c r="R363" i="1"/>
  <c r="O344" i="1"/>
  <c r="BC343" i="1" s="1"/>
  <c r="BD343" i="1" s="1"/>
  <c r="P341" i="1"/>
  <c r="S321" i="1"/>
  <c r="P321" i="1"/>
  <c r="R287" i="1"/>
  <c r="N287" i="1"/>
  <c r="S287" i="1"/>
  <c r="R273" i="1"/>
  <c r="S273" i="1"/>
  <c r="R249" i="1"/>
  <c r="S249" i="1"/>
  <c r="P249" i="1"/>
  <c r="N249" i="1"/>
  <c r="N211" i="1"/>
  <c r="R211" i="1"/>
  <c r="N398" i="1"/>
  <c r="S359" i="1"/>
  <c r="P355" i="1"/>
  <c r="R301" i="1"/>
  <c r="N301" i="1"/>
  <c r="R277" i="1"/>
  <c r="S277" i="1"/>
  <c r="N277" i="1"/>
  <c r="R207" i="1"/>
  <c r="N207" i="1"/>
  <c r="P207" i="1"/>
  <c r="O188" i="1"/>
  <c r="BC187" i="1" s="1"/>
  <c r="BD187" i="1" s="1"/>
  <c r="N165" i="1"/>
  <c r="R165" i="1"/>
  <c r="S165" i="1"/>
  <c r="R129" i="1"/>
  <c r="P129" i="1"/>
  <c r="S413" i="1"/>
  <c r="P424" i="1"/>
  <c r="S422" i="1"/>
  <c r="P409" i="1"/>
  <c r="S336" i="1"/>
  <c r="S331" i="1"/>
  <c r="S356" i="1"/>
  <c r="N353" i="1"/>
  <c r="P337" i="1"/>
  <c r="R304" i="1"/>
  <c r="S304" i="1"/>
  <c r="P301" i="1"/>
  <c r="N264" i="1"/>
  <c r="R264" i="1"/>
  <c r="P237" i="1"/>
  <c r="N221" i="1"/>
  <c r="S221" i="1"/>
  <c r="P221" i="1"/>
  <c r="R413" i="1"/>
  <c r="P399" i="1"/>
  <c r="P384" i="1"/>
  <c r="P363" i="1"/>
  <c r="R345" i="1"/>
  <c r="P426" i="1"/>
  <c r="P420" i="1"/>
  <c r="P401" i="1"/>
  <c r="P393" i="1"/>
  <c r="N385" i="1"/>
  <c r="R372" i="1"/>
  <c r="S372" i="1"/>
  <c r="S369" i="1"/>
  <c r="R359" i="1"/>
  <c r="R357" i="1"/>
  <c r="S357" i="1"/>
  <c r="R338" i="1"/>
  <c r="R336" i="1"/>
  <c r="R331" i="1"/>
  <c r="S319" i="1"/>
  <c r="R317" i="1"/>
  <c r="N317" i="1"/>
  <c r="S317" i="1"/>
  <c r="P419" i="1"/>
  <c r="S418" i="1"/>
  <c r="N417" i="1"/>
  <c r="S409" i="1"/>
  <c r="P406" i="1"/>
  <c r="S403" i="1"/>
  <c r="S391" i="1"/>
  <c r="R379" i="1"/>
  <c r="R369" i="1"/>
  <c r="O367" i="1"/>
  <c r="BC366" i="1" s="1"/>
  <c r="BD366" i="1" s="1"/>
  <c r="N364" i="1"/>
  <c r="P360" i="1"/>
  <c r="N356" i="1"/>
  <c r="R347" i="1"/>
  <c r="N345" i="1"/>
  <c r="R329" i="1"/>
  <c r="S329" i="1"/>
  <c r="S328" i="1"/>
  <c r="N323" i="1"/>
  <c r="N322" i="1"/>
  <c r="R322" i="1"/>
  <c r="S322" i="1"/>
  <c r="P317" i="1"/>
  <c r="N279" i="1"/>
  <c r="S276" i="1"/>
  <c r="P256" i="1"/>
  <c r="S234" i="1"/>
  <c r="N234" i="1"/>
  <c r="R234" i="1"/>
  <c r="R231" i="1"/>
  <c r="S231" i="1"/>
  <c r="N231" i="1"/>
  <c r="R225" i="1"/>
  <c r="S225" i="1"/>
  <c r="O195" i="1"/>
  <c r="BC194" i="1" s="1"/>
  <c r="BD194" i="1" s="1"/>
  <c r="S84" i="1"/>
  <c r="N84" i="1"/>
  <c r="R84" i="1"/>
  <c r="S384" i="1"/>
  <c r="R361" i="1"/>
  <c r="S355" i="1"/>
  <c r="S344" i="1"/>
  <c r="R340" i="1"/>
  <c r="N340" i="1"/>
  <c r="R333" i="1"/>
  <c r="P333" i="1"/>
  <c r="R325" i="1"/>
  <c r="S325" i="1"/>
  <c r="R321" i="1"/>
  <c r="S316" i="1"/>
  <c r="R309" i="1"/>
  <c r="S309" i="1"/>
  <c r="R291" i="1"/>
  <c r="N291" i="1"/>
  <c r="N289" i="1"/>
  <c r="R289" i="1"/>
  <c r="S289" i="1"/>
  <c r="R271" i="1"/>
  <c r="S271" i="1"/>
  <c r="N271" i="1"/>
  <c r="S263" i="1"/>
  <c r="N263" i="1"/>
  <c r="R252" i="1"/>
  <c r="N252" i="1"/>
  <c r="S252" i="1"/>
  <c r="R151" i="1"/>
  <c r="N151" i="1"/>
  <c r="S151" i="1"/>
  <c r="P383" i="1"/>
  <c r="P368" i="1"/>
  <c r="P347" i="1"/>
  <c r="P335" i="1"/>
  <c r="P320" i="1"/>
  <c r="R311" i="1"/>
  <c r="S311" i="1"/>
  <c r="R293" i="1"/>
  <c r="N293" i="1"/>
  <c r="P290" i="1"/>
  <c r="P281" i="1"/>
  <c r="R269" i="1"/>
  <c r="S269" i="1"/>
  <c r="P264" i="1"/>
  <c r="R253" i="1"/>
  <c r="S253" i="1"/>
  <c r="P234" i="1"/>
  <c r="S216" i="1"/>
  <c r="P212" i="1"/>
  <c r="R203" i="1"/>
  <c r="S203" i="1"/>
  <c r="R201" i="1"/>
  <c r="P201" i="1"/>
  <c r="AX200" i="1" s="1"/>
  <c r="P186" i="1"/>
  <c r="N186" i="1"/>
  <c r="P165" i="1"/>
  <c r="P154" i="1"/>
  <c r="N154" i="1"/>
  <c r="S154" i="1"/>
  <c r="O103" i="1"/>
  <c r="BC102" i="1" s="1"/>
  <c r="BD102" i="1" s="1"/>
  <c r="N46" i="1"/>
  <c r="R46" i="1"/>
  <c r="S46" i="1"/>
  <c r="P307" i="1"/>
  <c r="P293" i="1"/>
  <c r="AX292" i="1" s="1"/>
  <c r="N265" i="1"/>
  <c r="R261" i="1"/>
  <c r="S261" i="1"/>
  <c r="P236" i="1"/>
  <c r="R228" i="1"/>
  <c r="N218" i="1"/>
  <c r="P213" i="1"/>
  <c r="N205" i="1"/>
  <c r="R205" i="1"/>
  <c r="P203" i="1"/>
  <c r="N189" i="1"/>
  <c r="S189" i="1"/>
  <c r="R168" i="1"/>
  <c r="N168" i="1"/>
  <c r="S168" i="1"/>
  <c r="N149" i="1"/>
  <c r="P149" i="1"/>
  <c r="R149" i="1"/>
  <c r="S149" i="1"/>
  <c r="N102" i="1"/>
  <c r="R102" i="1"/>
  <c r="S102" i="1"/>
  <c r="R195" i="1"/>
  <c r="S195" i="1"/>
  <c r="O172" i="1"/>
  <c r="BC171" i="1" s="1"/>
  <c r="BD171" i="1" s="1"/>
  <c r="R160" i="1"/>
  <c r="N160" i="1"/>
  <c r="P160" i="1"/>
  <c r="S160" i="1"/>
  <c r="R144" i="1"/>
  <c r="N144" i="1"/>
  <c r="P144" i="1"/>
  <c r="S144" i="1"/>
  <c r="N70" i="1"/>
  <c r="R70" i="1"/>
  <c r="S70" i="1"/>
  <c r="O220" i="1"/>
  <c r="BC219" i="1" s="1"/>
  <c r="BD219" i="1" s="1"/>
  <c r="P211" i="1"/>
  <c r="P195" i="1"/>
  <c r="R188" i="1"/>
  <c r="S188" i="1"/>
  <c r="R127" i="1"/>
  <c r="S127" i="1"/>
  <c r="N127" i="1"/>
  <c r="R268" i="1"/>
  <c r="N268" i="1"/>
  <c r="R260" i="1"/>
  <c r="N260" i="1"/>
  <c r="S260" i="1"/>
  <c r="P257" i="1"/>
  <c r="N230" i="1"/>
  <c r="S230" i="1"/>
  <c r="P220" i="1"/>
  <c r="P188" i="1"/>
  <c r="R187" i="1"/>
  <c r="N156" i="1"/>
  <c r="R156" i="1"/>
  <c r="S156" i="1"/>
  <c r="O140" i="1"/>
  <c r="BC139" i="1" s="1"/>
  <c r="BD139" i="1" s="1"/>
  <c r="N135" i="1"/>
  <c r="R135" i="1"/>
  <c r="S135" i="1"/>
  <c r="S93" i="1"/>
  <c r="N93" i="1"/>
  <c r="R93" i="1"/>
  <c r="N248" i="1"/>
  <c r="R248" i="1"/>
  <c r="O236" i="1"/>
  <c r="BC235" i="1" s="1"/>
  <c r="BD235" i="1" s="1"/>
  <c r="N232" i="1"/>
  <c r="S232" i="1"/>
  <c r="R113" i="1"/>
  <c r="N113" i="1"/>
  <c r="S113" i="1"/>
  <c r="R98" i="1"/>
  <c r="P98" i="1"/>
  <c r="S98" i="1"/>
  <c r="R244" i="1"/>
  <c r="S244" i="1"/>
  <c r="P232" i="1"/>
  <c r="S220" i="1"/>
  <c r="R217" i="1"/>
  <c r="N217" i="1"/>
  <c r="N206" i="1"/>
  <c r="S206" i="1"/>
  <c r="N80" i="1"/>
  <c r="R80" i="1"/>
  <c r="S80" i="1"/>
  <c r="N62" i="1"/>
  <c r="R62" i="1"/>
  <c r="S62" i="1"/>
  <c r="P304" i="1"/>
  <c r="AX303" i="1" s="1"/>
  <c r="P296" i="1"/>
  <c r="P247" i="1"/>
  <c r="S191" i="1"/>
  <c r="P189" i="1"/>
  <c r="S167" i="1"/>
  <c r="P135" i="1"/>
  <c r="S130" i="1"/>
  <c r="P127" i="1"/>
  <c r="S119" i="1"/>
  <c r="S114" i="1"/>
  <c r="P113" i="1"/>
  <c r="S112" i="1"/>
  <c r="N108" i="1"/>
  <c r="P103" i="1"/>
  <c r="P102" i="1"/>
  <c r="S101" i="1"/>
  <c r="R101" i="1"/>
  <c r="N95" i="1"/>
  <c r="R95" i="1"/>
  <c r="P93" i="1"/>
  <c r="P84" i="1"/>
  <c r="S78" i="1"/>
  <c r="S45" i="1"/>
  <c r="N45" i="1"/>
  <c r="N15" i="1"/>
  <c r="R15" i="1"/>
  <c r="S15" i="1"/>
  <c r="P315" i="1"/>
  <c r="P288" i="1"/>
  <c r="P240" i="1"/>
  <c r="AX239" i="1" s="1"/>
  <c r="S223" i="1"/>
  <c r="P215" i="1"/>
  <c r="S200" i="1"/>
  <c r="N191" i="1"/>
  <c r="P180" i="1"/>
  <c r="P178" i="1"/>
  <c r="P171" i="1"/>
  <c r="AX170" i="1" s="1"/>
  <c r="N167" i="1"/>
  <c r="S159" i="1"/>
  <c r="P147" i="1"/>
  <c r="AX146" i="1" s="1"/>
  <c r="S143" i="1"/>
  <c r="S140" i="1"/>
  <c r="R119" i="1"/>
  <c r="N114" i="1"/>
  <c r="R112" i="1"/>
  <c r="R106" i="1"/>
  <c r="S106" i="1"/>
  <c r="P95" i="1"/>
  <c r="S94" i="1"/>
  <c r="P79" i="1"/>
  <c r="AX78" i="1" s="1"/>
  <c r="R78" i="1"/>
  <c r="P77" i="1"/>
  <c r="S75" i="1"/>
  <c r="S67" i="1"/>
  <c r="R44" i="1"/>
  <c r="N44" i="1"/>
  <c r="P44" i="1"/>
  <c r="S174" i="1"/>
  <c r="N159" i="1"/>
  <c r="N143" i="1"/>
  <c r="R140" i="1"/>
  <c r="N117" i="1"/>
  <c r="R117" i="1"/>
  <c r="R94" i="1"/>
  <c r="R92" i="1"/>
  <c r="N92" i="1"/>
  <c r="N88" i="1"/>
  <c r="R88" i="1"/>
  <c r="R136" i="1"/>
  <c r="S136" i="1"/>
  <c r="N125" i="1"/>
  <c r="R125" i="1"/>
  <c r="P117" i="1"/>
  <c r="N110" i="1"/>
  <c r="S110" i="1"/>
  <c r="P92" i="1"/>
  <c r="N67" i="1"/>
  <c r="N55" i="1"/>
  <c r="S55" i="1"/>
  <c r="P187" i="1"/>
  <c r="AX186" i="1" s="1"/>
  <c r="P172" i="1"/>
  <c r="P170" i="1"/>
  <c r="P162" i="1"/>
  <c r="P148" i="1"/>
  <c r="P146" i="1"/>
  <c r="P138" i="1"/>
  <c r="P133" i="1"/>
  <c r="P125" i="1"/>
  <c r="P112" i="1"/>
  <c r="P110" i="1"/>
  <c r="R105" i="1"/>
  <c r="N105" i="1"/>
  <c r="S105" i="1"/>
  <c r="R99" i="1"/>
  <c r="N99" i="1"/>
  <c r="S77" i="1"/>
  <c r="P64" i="1"/>
  <c r="AX63" i="1" s="1"/>
  <c r="P55" i="1"/>
  <c r="P54" i="1"/>
  <c r="O119" i="1"/>
  <c r="BC118" i="1" s="1"/>
  <c r="BD118" i="1" s="1"/>
  <c r="O116" i="1"/>
  <c r="BC115" i="1" s="1"/>
  <c r="BD115" i="1" s="1"/>
  <c r="R103" i="1"/>
  <c r="S103" i="1"/>
  <c r="R75" i="1"/>
  <c r="N75" i="1"/>
  <c r="R47" i="1"/>
  <c r="S47" i="1"/>
  <c r="N47" i="1"/>
  <c r="O23" i="1"/>
  <c r="BC22" i="1" s="1"/>
  <c r="BD22" i="1" s="1"/>
  <c r="P15" i="1"/>
  <c r="P130" i="1"/>
  <c r="P126" i="1"/>
  <c r="P63" i="1"/>
  <c r="S52" i="1"/>
  <c r="R51" i="1"/>
  <c r="N48" i="1"/>
  <c r="P46" i="1"/>
  <c r="N40" i="1"/>
  <c r="S38" i="1"/>
  <c r="S36" i="1"/>
  <c r="P26" i="1"/>
  <c r="S22" i="1"/>
  <c r="N19" i="1"/>
  <c r="N14" i="1"/>
  <c r="P11" i="1"/>
  <c r="P139" i="1"/>
  <c r="AX138" i="1" s="1"/>
  <c r="S43" i="1"/>
  <c r="N28" i="1"/>
  <c r="S11" i="1"/>
  <c r="P47" i="1"/>
  <c r="R26" i="1"/>
  <c r="S24" i="1"/>
  <c r="P14" i="1"/>
  <c r="P65" i="1"/>
  <c r="P62" i="1"/>
  <c r="P49" i="1"/>
  <c r="S48" i="1"/>
  <c r="S40" i="1"/>
  <c r="N26" i="1"/>
  <c r="P19" i="1"/>
  <c r="O422" i="1"/>
  <c r="BC421" i="1" s="1"/>
  <c r="BD421" i="1" s="1"/>
  <c r="O405" i="1"/>
  <c r="BC404" i="1" s="1"/>
  <c r="BD404" i="1" s="1"/>
  <c r="O395" i="1"/>
  <c r="BC394" i="1" s="1"/>
  <c r="BD394" i="1" s="1"/>
  <c r="O427" i="1"/>
  <c r="BC426" i="1" s="1"/>
  <c r="BD426" i="1" s="1"/>
  <c r="O424" i="1"/>
  <c r="BC423" i="1" s="1"/>
  <c r="BD423" i="1" s="1"/>
  <c r="O396" i="1"/>
  <c r="BC395" i="1" s="1"/>
  <c r="BD395" i="1" s="1"/>
  <c r="O380" i="1"/>
  <c r="BC379" i="1" s="1"/>
  <c r="BD379" i="1" s="1"/>
  <c r="S427" i="1"/>
  <c r="S419" i="1"/>
  <c r="S410" i="1"/>
  <c r="S402" i="1"/>
  <c r="R427" i="1"/>
  <c r="S405" i="1"/>
  <c r="N394" i="1"/>
  <c r="R394" i="1"/>
  <c r="S380" i="1"/>
  <c r="P366" i="1"/>
  <c r="O355" i="1"/>
  <c r="BC354" i="1" s="1"/>
  <c r="BD354" i="1" s="1"/>
  <c r="R410" i="1"/>
  <c r="R402" i="1"/>
  <c r="O372" i="1"/>
  <c r="BC371" i="1" s="1"/>
  <c r="BD371" i="1" s="1"/>
  <c r="R366" i="1"/>
  <c r="N366" i="1"/>
  <c r="S425" i="1"/>
  <c r="R422" i="1"/>
  <c r="S417" i="1"/>
  <c r="R405" i="1"/>
  <c r="R397" i="1"/>
  <c r="S396" i="1"/>
  <c r="R417" i="1"/>
  <c r="O413" i="1"/>
  <c r="BC412" i="1" s="1"/>
  <c r="BD412" i="1" s="1"/>
  <c r="S412" i="1"/>
  <c r="S404" i="1"/>
  <c r="S395" i="1"/>
  <c r="S394" i="1"/>
  <c r="R390" i="1"/>
  <c r="N390" i="1"/>
  <c r="P371" i="1"/>
  <c r="O348" i="1"/>
  <c r="BC347" i="1" s="1"/>
  <c r="BD347" i="1" s="1"/>
  <c r="R395" i="1"/>
  <c r="R388" i="1"/>
  <c r="P388" i="1"/>
  <c r="N386" i="1"/>
  <c r="R386" i="1"/>
  <c r="S370" i="1"/>
  <c r="O360" i="1"/>
  <c r="BC359" i="1" s="1"/>
  <c r="BD359" i="1" s="1"/>
  <c r="P302" i="1"/>
  <c r="R302" i="1"/>
  <c r="N302" i="1"/>
  <c r="S302" i="1"/>
  <c r="R424" i="1"/>
  <c r="S423" i="1"/>
  <c r="N419" i="1"/>
  <c r="S414" i="1"/>
  <c r="P414" i="1"/>
  <c r="P412" i="1"/>
  <c r="S408" i="1"/>
  <c r="P404" i="1"/>
  <c r="S400" i="1"/>
  <c r="N397" i="1"/>
  <c r="P394" i="1"/>
  <c r="N378" i="1"/>
  <c r="R378" i="1"/>
  <c r="R374" i="1"/>
  <c r="N374" i="1"/>
  <c r="N362" i="1"/>
  <c r="R362" i="1"/>
  <c r="R358" i="1"/>
  <c r="N358" i="1"/>
  <c r="N354" i="1"/>
  <c r="R354" i="1"/>
  <c r="S354" i="1"/>
  <c r="P354" i="1"/>
  <c r="O339" i="1"/>
  <c r="BC338" i="1" s="1"/>
  <c r="BD338" i="1" s="1"/>
  <c r="R241" i="1"/>
  <c r="P241" i="1"/>
  <c r="N241" i="1"/>
  <c r="S241" i="1"/>
  <c r="N370" i="1"/>
  <c r="R370" i="1"/>
  <c r="S416" i="1"/>
  <c r="R408" i="1"/>
  <c r="R400" i="1"/>
  <c r="R392" i="1"/>
  <c r="S390" i="1"/>
  <c r="S388" i="1"/>
  <c r="O375" i="1"/>
  <c r="BC374" i="1" s="1"/>
  <c r="BD374" i="1" s="1"/>
  <c r="P374" i="1"/>
  <c r="S366" i="1"/>
  <c r="O359" i="1"/>
  <c r="BC358" i="1" s="1"/>
  <c r="BD358" i="1" s="1"/>
  <c r="P358" i="1"/>
  <c r="R348" i="1"/>
  <c r="S348" i="1"/>
  <c r="N274" i="1"/>
  <c r="R274" i="1"/>
  <c r="S274" i="1"/>
  <c r="P274" i="1"/>
  <c r="R382" i="1"/>
  <c r="N382" i="1"/>
  <c r="R380" i="1"/>
  <c r="P380" i="1"/>
  <c r="N352" i="1"/>
  <c r="R352" i="1"/>
  <c r="S352" i="1"/>
  <c r="N346" i="1"/>
  <c r="S346" i="1"/>
  <c r="O343" i="1"/>
  <c r="BC342" i="1" s="1"/>
  <c r="BD342" i="1" s="1"/>
  <c r="R308" i="1"/>
  <c r="P308" i="1"/>
  <c r="N308" i="1"/>
  <c r="S308" i="1"/>
  <c r="R396" i="1"/>
  <c r="P396" i="1"/>
  <c r="O388" i="1"/>
  <c r="BC387" i="1" s="1"/>
  <c r="BD387" i="1" s="1"/>
  <c r="P382" i="1"/>
  <c r="O368" i="1"/>
  <c r="BC367" i="1" s="1"/>
  <c r="BD367" i="1" s="1"/>
  <c r="P346" i="1"/>
  <c r="R341" i="1"/>
  <c r="S341" i="1"/>
  <c r="N341" i="1"/>
  <c r="P372" i="1"/>
  <c r="P364" i="1"/>
  <c r="P356" i="1"/>
  <c r="P352" i="1"/>
  <c r="O338" i="1"/>
  <c r="BC337" i="1" s="1"/>
  <c r="BD337" i="1" s="1"/>
  <c r="O311" i="1"/>
  <c r="BC310" i="1" s="1"/>
  <c r="BD310" i="1" s="1"/>
  <c r="N266" i="1"/>
  <c r="R266" i="1"/>
  <c r="S266" i="1"/>
  <c r="R349" i="1"/>
  <c r="N349" i="1"/>
  <c r="O331" i="1"/>
  <c r="BC330" i="1" s="1"/>
  <c r="BD330" i="1" s="1"/>
  <c r="N330" i="1"/>
  <c r="R330" i="1"/>
  <c r="N314" i="1"/>
  <c r="R314" i="1"/>
  <c r="S314" i="1"/>
  <c r="N298" i="1"/>
  <c r="R298" i="1"/>
  <c r="P298" i="1"/>
  <c r="S298" i="1"/>
  <c r="N258" i="1"/>
  <c r="R258" i="1"/>
  <c r="S258" i="1"/>
  <c r="N250" i="1"/>
  <c r="R250" i="1"/>
  <c r="S250" i="1"/>
  <c r="O242" i="1"/>
  <c r="BC241" i="1" s="1"/>
  <c r="BD241" i="1" s="1"/>
  <c r="S338" i="1"/>
  <c r="N299" i="1"/>
  <c r="R299" i="1"/>
  <c r="S349" i="1"/>
  <c r="P342" i="1"/>
  <c r="R342" i="1"/>
  <c r="N290" i="1"/>
  <c r="R290" i="1"/>
  <c r="S290" i="1"/>
  <c r="O256" i="1"/>
  <c r="BC255" i="1" s="1"/>
  <c r="BD255" i="1" s="1"/>
  <c r="O244" i="1"/>
  <c r="BC243" i="1" s="1"/>
  <c r="BD243" i="1" s="1"/>
  <c r="O238" i="1"/>
  <c r="BC237" i="1" s="1"/>
  <c r="BD237" i="1" s="1"/>
  <c r="P330" i="1"/>
  <c r="P314" i="1"/>
  <c r="N282" i="1"/>
  <c r="R282" i="1"/>
  <c r="S282" i="1"/>
  <c r="P258" i="1"/>
  <c r="N333" i="1"/>
  <c r="P332" i="1"/>
  <c r="P326" i="1"/>
  <c r="R326" i="1"/>
  <c r="P323" i="1"/>
  <c r="P310" i="1"/>
  <c r="R310" i="1"/>
  <c r="N310" i="1"/>
  <c r="R300" i="1"/>
  <c r="P300" i="1"/>
  <c r="O226" i="1"/>
  <c r="BC225" i="1" s="1"/>
  <c r="BD225" i="1" s="1"/>
  <c r="P193" i="1"/>
  <c r="R193" i="1"/>
  <c r="N193" i="1"/>
  <c r="S193" i="1"/>
  <c r="P334" i="1"/>
  <c r="AX333" i="1" s="1"/>
  <c r="R334" i="1"/>
  <c r="N306" i="1"/>
  <c r="R306" i="1"/>
  <c r="O215" i="1"/>
  <c r="BC214" i="1" s="1"/>
  <c r="BD214" i="1" s="1"/>
  <c r="P294" i="1"/>
  <c r="R294" i="1"/>
  <c r="N294" i="1"/>
  <c r="P286" i="1"/>
  <c r="R286" i="1"/>
  <c r="N286" i="1"/>
  <c r="P278" i="1"/>
  <c r="R278" i="1"/>
  <c r="N278" i="1"/>
  <c r="P270" i="1"/>
  <c r="R270" i="1"/>
  <c r="N270" i="1"/>
  <c r="P262" i="1"/>
  <c r="R262" i="1"/>
  <c r="N262" i="1"/>
  <c r="P254" i="1"/>
  <c r="R254" i="1"/>
  <c r="N254" i="1"/>
  <c r="R246" i="1"/>
  <c r="N246" i="1"/>
  <c r="R238" i="1"/>
  <c r="S238" i="1"/>
  <c r="S334" i="1"/>
  <c r="S333" i="1"/>
  <c r="P325" i="1"/>
  <c r="N316" i="1"/>
  <c r="S306" i="1"/>
  <c r="N300" i="1"/>
  <c r="P291" i="1"/>
  <c r="P283" i="1"/>
  <c r="P275" i="1"/>
  <c r="P267" i="1"/>
  <c r="P259" i="1"/>
  <c r="P251" i="1"/>
  <c r="P246" i="1"/>
  <c r="P243" i="1"/>
  <c r="P238" i="1"/>
  <c r="S350" i="1"/>
  <c r="P343" i="1"/>
  <c r="S332" i="1"/>
  <c r="N326" i="1"/>
  <c r="N325" i="1"/>
  <c r="P324" i="1"/>
  <c r="P318" i="1"/>
  <c r="R318" i="1"/>
  <c r="P306" i="1"/>
  <c r="N214" i="1"/>
  <c r="R214" i="1"/>
  <c r="S214" i="1"/>
  <c r="P292" i="1"/>
  <c r="P284" i="1"/>
  <c r="P276" i="1"/>
  <c r="P268" i="1"/>
  <c r="P260" i="1"/>
  <c r="P252" i="1"/>
  <c r="P244" i="1"/>
  <c r="R224" i="1"/>
  <c r="S224" i="1"/>
  <c r="N224" i="1"/>
  <c r="P224" i="1"/>
  <c r="R199" i="1"/>
  <c r="S199" i="1"/>
  <c r="N199" i="1"/>
  <c r="O227" i="1"/>
  <c r="BC226" i="1" s="1"/>
  <c r="BD226" i="1" s="1"/>
  <c r="R209" i="1"/>
  <c r="S209" i="1"/>
  <c r="N209" i="1"/>
  <c r="P209" i="1"/>
  <c r="P199" i="1"/>
  <c r="P177" i="1"/>
  <c r="R177" i="1"/>
  <c r="N177" i="1"/>
  <c r="S177" i="1"/>
  <c r="R184" i="1"/>
  <c r="P184" i="1"/>
  <c r="S184" i="1"/>
  <c r="N184" i="1"/>
  <c r="N182" i="1"/>
  <c r="S182" i="1"/>
  <c r="R182" i="1"/>
  <c r="P182" i="1"/>
  <c r="R131" i="1"/>
  <c r="S131" i="1"/>
  <c r="N131" i="1"/>
  <c r="R237" i="1"/>
  <c r="R233" i="1"/>
  <c r="P233" i="1"/>
  <c r="AX232" i="1" s="1"/>
  <c r="R226" i="1"/>
  <c r="S226" i="1"/>
  <c r="P226" i="1"/>
  <c r="N222" i="1"/>
  <c r="R222" i="1"/>
  <c r="P214" i="1"/>
  <c r="N150" i="1"/>
  <c r="S150" i="1"/>
  <c r="R150" i="1"/>
  <c r="P137" i="1"/>
  <c r="R137" i="1"/>
  <c r="N137" i="1"/>
  <c r="S137" i="1"/>
  <c r="R227" i="1"/>
  <c r="O213" i="1"/>
  <c r="BC212" i="1" s="1"/>
  <c r="BD212" i="1" s="1"/>
  <c r="P210" i="1"/>
  <c r="R210" i="1"/>
  <c r="S210" i="1"/>
  <c r="N210" i="1"/>
  <c r="R183" i="1"/>
  <c r="S183" i="1"/>
  <c r="N183" i="1"/>
  <c r="P183" i="1"/>
  <c r="P202" i="1"/>
  <c r="AX201" i="1" s="1"/>
  <c r="R202" i="1"/>
  <c r="R198" i="1"/>
  <c r="O158" i="1"/>
  <c r="BC157" i="1" s="1"/>
  <c r="BD157" i="1" s="1"/>
  <c r="P145" i="1"/>
  <c r="R145" i="1"/>
  <c r="N145" i="1"/>
  <c r="S123" i="1"/>
  <c r="N123" i="1"/>
  <c r="R123" i="1"/>
  <c r="P208" i="1"/>
  <c r="P198" i="1"/>
  <c r="P192" i="1"/>
  <c r="S166" i="1"/>
  <c r="P158" i="1"/>
  <c r="N208" i="1"/>
  <c r="N192" i="1"/>
  <c r="P191" i="1"/>
  <c r="R190" i="1"/>
  <c r="P185" i="1"/>
  <c r="AX184" i="1" s="1"/>
  <c r="R185" i="1"/>
  <c r="O174" i="1"/>
  <c r="BC173" i="1" s="1"/>
  <c r="BD173" i="1" s="1"/>
  <c r="R166" i="1"/>
  <c r="P161" i="1"/>
  <c r="R161" i="1"/>
  <c r="N161" i="1"/>
  <c r="S142" i="1"/>
  <c r="O141" i="1"/>
  <c r="BC140" i="1" s="1"/>
  <c r="BD140" i="1" s="1"/>
  <c r="N126" i="1"/>
  <c r="R126" i="1"/>
  <c r="S126" i="1"/>
  <c r="R122" i="1"/>
  <c r="S122" i="1"/>
  <c r="N122" i="1"/>
  <c r="P122" i="1"/>
  <c r="O166" i="1"/>
  <c r="BC165" i="1" s="1"/>
  <c r="BD165" i="1" s="1"/>
  <c r="P153" i="1"/>
  <c r="R153" i="1"/>
  <c r="N153" i="1"/>
  <c r="N225" i="1"/>
  <c r="P218" i="1"/>
  <c r="R218" i="1"/>
  <c r="P200" i="1"/>
  <c r="O190" i="1"/>
  <c r="BC189" i="1" s="1"/>
  <c r="BD189" i="1" s="1"/>
  <c r="P166" i="1"/>
  <c r="O142" i="1"/>
  <c r="BC141" i="1" s="1"/>
  <c r="BD141" i="1" s="1"/>
  <c r="S208" i="1"/>
  <c r="N200" i="1"/>
  <c r="S198" i="1"/>
  <c r="S192" i="1"/>
  <c r="R174" i="1"/>
  <c r="P169" i="1"/>
  <c r="R169" i="1"/>
  <c r="N169" i="1"/>
  <c r="P142" i="1"/>
  <c r="R194" i="1"/>
  <c r="R186" i="1"/>
  <c r="R178" i="1"/>
  <c r="R170" i="1"/>
  <c r="R162" i="1"/>
  <c r="R154" i="1"/>
  <c r="R146" i="1"/>
  <c r="R138" i="1"/>
  <c r="S134" i="1"/>
  <c r="S133" i="1"/>
  <c r="P175" i="1"/>
  <c r="P167" i="1"/>
  <c r="P159" i="1"/>
  <c r="P151" i="1"/>
  <c r="P143" i="1"/>
  <c r="R133" i="1"/>
  <c r="O128" i="1"/>
  <c r="BC127" i="1" s="1"/>
  <c r="BD127" i="1" s="1"/>
  <c r="S121" i="1"/>
  <c r="S120" i="1"/>
  <c r="R100" i="1"/>
  <c r="N100" i="1"/>
  <c r="R90" i="1"/>
  <c r="P90" i="1"/>
  <c r="S90" i="1"/>
  <c r="N90" i="1"/>
  <c r="N87" i="1"/>
  <c r="R87" i="1"/>
  <c r="S87" i="1"/>
  <c r="S129" i="1"/>
  <c r="P121" i="1"/>
  <c r="R120" i="1"/>
  <c r="P115" i="1"/>
  <c r="R107" i="1"/>
  <c r="N107" i="1"/>
  <c r="S104" i="1"/>
  <c r="P100" i="1"/>
  <c r="P87" i="1"/>
  <c r="R61" i="1"/>
  <c r="P61" i="1"/>
  <c r="S61" i="1"/>
  <c r="N61" i="1"/>
  <c r="P131" i="1"/>
  <c r="N129" i="1"/>
  <c r="P123" i="1"/>
  <c r="S115" i="1"/>
  <c r="P114" i="1"/>
  <c r="O120" i="1"/>
  <c r="BC119" i="1" s="1"/>
  <c r="BD119" i="1" s="1"/>
  <c r="O104" i="1"/>
  <c r="BC103" i="1" s="1"/>
  <c r="BD103" i="1" s="1"/>
  <c r="R66" i="1"/>
  <c r="N66" i="1"/>
  <c r="S66" i="1"/>
  <c r="P134" i="1"/>
  <c r="N115" i="1"/>
  <c r="O112" i="1"/>
  <c r="BC111" i="1" s="1"/>
  <c r="BD111" i="1" s="1"/>
  <c r="P104" i="1"/>
  <c r="S100" i="1"/>
  <c r="R76" i="1"/>
  <c r="N76" i="1"/>
  <c r="S76" i="1"/>
  <c r="R54" i="1"/>
  <c r="S54" i="1"/>
  <c r="N54" i="1"/>
  <c r="R89" i="1"/>
  <c r="P105" i="1"/>
  <c r="O73" i="1"/>
  <c r="BC72" i="1" s="1"/>
  <c r="BD72" i="1" s="1"/>
  <c r="P101" i="1"/>
  <c r="P99" i="1"/>
  <c r="N97" i="1"/>
  <c r="S91" i="1"/>
  <c r="S88" i="1"/>
  <c r="P73" i="1"/>
  <c r="R34" i="1"/>
  <c r="S34" i="1"/>
  <c r="N34" i="1"/>
  <c r="P34" i="1"/>
  <c r="R42" i="1"/>
  <c r="S42" i="1"/>
  <c r="N42" i="1"/>
  <c r="P42" i="1"/>
  <c r="P76" i="1"/>
  <c r="P66" i="1"/>
  <c r="R53" i="1"/>
  <c r="S53" i="1"/>
  <c r="N53" i="1"/>
  <c r="P53" i="1"/>
  <c r="P13" i="1"/>
  <c r="R13" i="1"/>
  <c r="N13" i="1"/>
  <c r="S13" i="1"/>
  <c r="N82" i="1"/>
  <c r="P81" i="1"/>
  <c r="R73" i="1"/>
  <c r="R35" i="1"/>
  <c r="P35" i="1"/>
  <c r="S35" i="1"/>
  <c r="N35" i="1"/>
  <c r="N33" i="1"/>
  <c r="R33" i="1"/>
  <c r="S33" i="1"/>
  <c r="P33" i="1"/>
  <c r="N98" i="1"/>
  <c r="R79" i="1"/>
  <c r="R68" i="1"/>
  <c r="N68" i="1"/>
  <c r="R58" i="1"/>
  <c r="S58" i="1"/>
  <c r="N58" i="1"/>
  <c r="N41" i="1"/>
  <c r="R41" i="1"/>
  <c r="S41" i="1"/>
  <c r="P41" i="1"/>
  <c r="R65" i="1"/>
  <c r="S60" i="1"/>
  <c r="S57" i="1"/>
  <c r="S49" i="1"/>
  <c r="N17" i="1"/>
  <c r="R17" i="1"/>
  <c r="P74" i="1"/>
  <c r="R57" i="1"/>
  <c r="S25" i="1"/>
  <c r="P21" i="1"/>
  <c r="R21" i="1"/>
  <c r="N21" i="1"/>
  <c r="N71" i="1"/>
  <c r="O65" i="1"/>
  <c r="BC64" i="1" s="1"/>
  <c r="BD64" i="1" s="1"/>
  <c r="P60" i="1"/>
  <c r="N50" i="1"/>
  <c r="S44" i="1"/>
  <c r="P37" i="1"/>
  <c r="R37" i="1"/>
  <c r="N37" i="1"/>
  <c r="P18" i="1"/>
  <c r="P43" i="1"/>
  <c r="S50" i="1"/>
  <c r="N43" i="1"/>
  <c r="N25" i="1"/>
  <c r="R25" i="1"/>
  <c r="S65" i="1"/>
  <c r="O51" i="1"/>
  <c r="BC50" i="1" s="1"/>
  <c r="BD50" i="1" s="1"/>
  <c r="P45" i="1"/>
  <c r="AX44" i="1" s="1"/>
  <c r="R45" i="1"/>
  <c r="P29" i="1"/>
  <c r="R29" i="1"/>
  <c r="N29" i="1"/>
  <c r="P27" i="1"/>
  <c r="O11" i="1"/>
  <c r="BC10" i="1" s="1"/>
  <c r="BD10" i="1" s="1"/>
  <c r="R10" i="1"/>
  <c r="S10" i="1"/>
  <c r="P10" i="1"/>
  <c r="BV429" i="1" l="1"/>
  <c r="V31" i="5" s="1"/>
  <c r="BU429" i="1"/>
  <c r="T31" i="5" s="1"/>
  <c r="BT429" i="1"/>
  <c r="R31" i="5" s="1"/>
  <c r="BS429" i="1"/>
  <c r="P31" i="5" s="1"/>
  <c r="BR429" i="1"/>
  <c r="N31" i="5" s="1"/>
  <c r="BQ429" i="1"/>
  <c r="L31" i="5" s="1"/>
  <c r="BP429" i="1"/>
  <c r="X43" i="5" s="1"/>
  <c r="BI429" i="1"/>
  <c r="J43" i="5" s="1"/>
  <c r="BO429" i="1"/>
  <c r="V43" i="5" s="1"/>
  <c r="BN429" i="1"/>
  <c r="T43" i="5" s="1"/>
  <c r="BM429" i="1"/>
  <c r="R43" i="5" s="1"/>
  <c r="BL429" i="1"/>
  <c r="P43" i="5" s="1"/>
  <c r="BK429" i="1"/>
  <c r="N43" i="5" s="1"/>
  <c r="BJ429" i="1"/>
  <c r="L43" i="5" s="1"/>
  <c r="BH429" i="1"/>
  <c r="H43" i="5" s="1"/>
  <c r="BG429" i="1"/>
  <c r="F43" i="5" s="1"/>
  <c r="BF429" i="1"/>
  <c r="D43" i="5" s="1"/>
  <c r="O109" i="1"/>
  <c r="BC108" i="1" s="1"/>
  <c r="BD108" i="1" s="1"/>
  <c r="O283" i="1"/>
  <c r="BC282" i="1" s="1"/>
  <c r="BD282" i="1" s="1"/>
  <c r="O364" i="1"/>
  <c r="BC363" i="1" s="1"/>
  <c r="BD363" i="1" s="1"/>
  <c r="O297" i="1"/>
  <c r="BC296" i="1" s="1"/>
  <c r="BD296" i="1" s="1"/>
  <c r="O240" i="1"/>
  <c r="BC239" i="1" s="1"/>
  <c r="BD239" i="1" s="1"/>
  <c r="O179" i="1"/>
  <c r="BC178" i="1" s="1"/>
  <c r="BD178" i="1" s="1"/>
  <c r="O313" i="1"/>
  <c r="BC312" i="1" s="1"/>
  <c r="BD312" i="1" s="1"/>
  <c r="O28" i="1"/>
  <c r="BC27" i="1" s="1"/>
  <c r="BD27" i="1" s="1"/>
  <c r="O44" i="1"/>
  <c r="BC43" i="1" s="1"/>
  <c r="BD43" i="1" s="1"/>
  <c r="O45" i="1"/>
  <c r="BC44" i="1" s="1"/>
  <c r="BD44" i="1" s="1"/>
  <c r="O206" i="1"/>
  <c r="BC205" i="1" s="1"/>
  <c r="BD205" i="1" s="1"/>
  <c r="O230" i="1"/>
  <c r="BC229" i="1" s="1"/>
  <c r="BD229" i="1" s="1"/>
  <c r="O160" i="1"/>
  <c r="BC159" i="1" s="1"/>
  <c r="BD159" i="1" s="1"/>
  <c r="O189" i="1"/>
  <c r="BC188" i="1" s="1"/>
  <c r="BD188" i="1" s="1"/>
  <c r="O389" i="1"/>
  <c r="BC388" i="1" s="1"/>
  <c r="BD388" i="1" s="1"/>
  <c r="O83" i="1"/>
  <c r="BC82" i="1" s="1"/>
  <c r="BD82" i="1" s="1"/>
  <c r="O292" i="1"/>
  <c r="BC291" i="1" s="1"/>
  <c r="BD291" i="1" s="1"/>
  <c r="O121" i="1"/>
  <c r="BC120" i="1" s="1"/>
  <c r="BD120" i="1" s="1"/>
  <c r="O347" i="1"/>
  <c r="BC346" i="1" s="1"/>
  <c r="BD346" i="1" s="1"/>
  <c r="O275" i="1"/>
  <c r="BC274" i="1" s="1"/>
  <c r="BD274" i="1" s="1"/>
  <c r="O72" i="1"/>
  <c r="BC71" i="1" s="1"/>
  <c r="BD71" i="1" s="1"/>
  <c r="O163" i="1"/>
  <c r="BC162" i="1" s="1"/>
  <c r="BD162" i="1" s="1"/>
  <c r="O379" i="1"/>
  <c r="BC378" i="1" s="1"/>
  <c r="BD378" i="1" s="1"/>
  <c r="O426" i="1"/>
  <c r="BC425" i="1" s="1"/>
  <c r="BD425" i="1" s="1"/>
  <c r="O24" i="1"/>
  <c r="BC23" i="1" s="1"/>
  <c r="BD23" i="1" s="1"/>
  <c r="O425" i="1"/>
  <c r="BC424" i="1" s="1"/>
  <c r="BD424" i="1" s="1"/>
  <c r="O110" i="1"/>
  <c r="BC109" i="1" s="1"/>
  <c r="BD109" i="1" s="1"/>
  <c r="O95" i="1"/>
  <c r="BC94" i="1" s="1"/>
  <c r="BD94" i="1" s="1"/>
  <c r="O80" i="1"/>
  <c r="BC79" i="1" s="1"/>
  <c r="BD79" i="1" s="1"/>
  <c r="O322" i="1"/>
  <c r="BC321" i="1" s="1"/>
  <c r="BD321" i="1" s="1"/>
  <c r="O376" i="1"/>
  <c r="BC375" i="1" s="1"/>
  <c r="BD375" i="1" s="1"/>
  <c r="O127" i="1"/>
  <c r="BC126" i="1" s="1"/>
  <c r="BD126" i="1" s="1"/>
  <c r="O385" i="1"/>
  <c r="BC384" i="1" s="1"/>
  <c r="BD384" i="1" s="1"/>
  <c r="O295" i="1"/>
  <c r="BC294" i="1" s="1"/>
  <c r="BD294" i="1" s="1"/>
  <c r="O391" i="1"/>
  <c r="BC390" i="1" s="1"/>
  <c r="BD390" i="1" s="1"/>
  <c r="O91" i="1"/>
  <c r="BC90" i="1" s="1"/>
  <c r="BD90" i="1" s="1"/>
  <c r="O259" i="1"/>
  <c r="BC258" i="1" s="1"/>
  <c r="BD258" i="1" s="1"/>
  <c r="O16" i="1"/>
  <c r="BC15" i="1" s="1"/>
  <c r="BD15" i="1" s="1"/>
  <c r="O412" i="1"/>
  <c r="BC411" i="1" s="1"/>
  <c r="BD411" i="1" s="1"/>
  <c r="O99" i="1"/>
  <c r="BC98" i="1" s="1"/>
  <c r="BD98" i="1" s="1"/>
  <c r="O125" i="1"/>
  <c r="BC124" i="1" s="1"/>
  <c r="BD124" i="1" s="1"/>
  <c r="O217" i="1"/>
  <c r="BC216" i="1" s="1"/>
  <c r="BD216" i="1" s="1"/>
  <c r="O248" i="1"/>
  <c r="BC247" i="1" s="1"/>
  <c r="BD247" i="1" s="1"/>
  <c r="O70" i="1"/>
  <c r="BC69" i="1" s="1"/>
  <c r="BD69" i="1" s="1"/>
  <c r="O335" i="1"/>
  <c r="BC334" i="1" s="1"/>
  <c r="BD334" i="1" s="1"/>
  <c r="O403" i="1"/>
  <c r="BC402" i="1" s="1"/>
  <c r="BD402" i="1" s="1"/>
  <c r="O243" i="1"/>
  <c r="BC242" i="1" s="1"/>
  <c r="BD242" i="1" s="1"/>
  <c r="O420" i="1"/>
  <c r="BC419" i="1" s="1"/>
  <c r="BD419" i="1" s="1"/>
  <c r="O130" i="1"/>
  <c r="BC129" i="1" s="1"/>
  <c r="BD129" i="1" s="1"/>
  <c r="O305" i="1"/>
  <c r="BC304" i="1" s="1"/>
  <c r="BD304" i="1" s="1"/>
  <c r="O81" i="1"/>
  <c r="BC80" i="1" s="1"/>
  <c r="BD80" i="1" s="1"/>
  <c r="O176" i="1"/>
  <c r="BC175" i="1" s="1"/>
  <c r="BD175" i="1" s="1"/>
  <c r="O281" i="1"/>
  <c r="BC280" i="1" s="1"/>
  <c r="BD280" i="1" s="1"/>
  <c r="O247" i="1"/>
  <c r="BC246" i="1" s="1"/>
  <c r="BD246" i="1" s="1"/>
  <c r="O233" i="1"/>
  <c r="BC232" i="1" s="1"/>
  <c r="BD232" i="1" s="1"/>
  <c r="O196" i="1"/>
  <c r="BC195" i="1" s="1"/>
  <c r="BD195" i="1" s="1"/>
  <c r="O191" i="1"/>
  <c r="BC190" i="1" s="1"/>
  <c r="BD190" i="1" s="1"/>
  <c r="O56" i="1"/>
  <c r="BC55" i="1" s="1"/>
  <c r="BD55" i="1" s="1"/>
  <c r="O202" i="1"/>
  <c r="BC201" i="1" s="1"/>
  <c r="BD201" i="1" s="1"/>
  <c r="O323" i="1"/>
  <c r="BC322" i="1" s="1"/>
  <c r="BD322" i="1" s="1"/>
  <c r="O85" i="1"/>
  <c r="BC84" i="1" s="1"/>
  <c r="BD84" i="1" s="1"/>
  <c r="O40" i="1"/>
  <c r="BC39" i="1" s="1"/>
  <c r="BD39" i="1" s="1"/>
  <c r="O117" i="1"/>
  <c r="BC116" i="1" s="1"/>
  <c r="BD116" i="1" s="1"/>
  <c r="O167" i="1"/>
  <c r="BC166" i="1" s="1"/>
  <c r="BD166" i="1" s="1"/>
  <c r="O265" i="1"/>
  <c r="BC264" i="1" s="1"/>
  <c r="BD264" i="1" s="1"/>
  <c r="O154" i="1"/>
  <c r="BC153" i="1" s="1"/>
  <c r="BD153" i="1" s="1"/>
  <c r="O252" i="1"/>
  <c r="BC251" i="1" s="1"/>
  <c r="BD251" i="1" s="1"/>
  <c r="O231" i="1"/>
  <c r="BC230" i="1" s="1"/>
  <c r="BD230" i="1" s="1"/>
  <c r="O279" i="1"/>
  <c r="BC278" i="1" s="1"/>
  <c r="BD278" i="1" s="1"/>
  <c r="O207" i="1"/>
  <c r="BC206" i="1" s="1"/>
  <c r="BD206" i="1" s="1"/>
  <c r="O327" i="1"/>
  <c r="BC326" i="1" s="1"/>
  <c r="BD326" i="1" s="1"/>
  <c r="O404" i="1"/>
  <c r="BC403" i="1" s="1"/>
  <c r="BD403" i="1" s="1"/>
  <c r="O32" i="1"/>
  <c r="BC31" i="1" s="1"/>
  <c r="BD31" i="1" s="1"/>
  <c r="O216" i="1"/>
  <c r="BC215" i="1" s="1"/>
  <c r="BD215" i="1" s="1"/>
  <c r="O315" i="1"/>
  <c r="BC314" i="1" s="1"/>
  <c r="BD314" i="1" s="1"/>
  <c r="O307" i="1"/>
  <c r="BC306" i="1" s="1"/>
  <c r="BD306" i="1" s="1"/>
  <c r="O387" i="1"/>
  <c r="BC386" i="1" s="1"/>
  <c r="BD386" i="1" s="1"/>
  <c r="O64" i="1"/>
  <c r="BC63" i="1" s="1"/>
  <c r="BD63" i="1" s="1"/>
  <c r="O134" i="1"/>
  <c r="BC133" i="1" s="1"/>
  <c r="BD133" i="1" s="1"/>
  <c r="O146" i="1"/>
  <c r="BC145" i="1" s="1"/>
  <c r="BD145" i="1" s="1"/>
  <c r="O324" i="1"/>
  <c r="BC323" i="1" s="1"/>
  <c r="BD323" i="1" s="1"/>
  <c r="O285" i="1"/>
  <c r="BC284" i="1" s="1"/>
  <c r="BD284" i="1" s="1"/>
  <c r="O271" i="1"/>
  <c r="BC270" i="1" s="1"/>
  <c r="BD270" i="1" s="1"/>
  <c r="O249" i="1"/>
  <c r="BC248" i="1" s="1"/>
  <c r="BD248" i="1" s="1"/>
  <c r="O276" i="1"/>
  <c r="BC275" i="1" s="1"/>
  <c r="BD275" i="1" s="1"/>
  <c r="O164" i="1"/>
  <c r="BC163" i="1" s="1"/>
  <c r="BD163" i="1" s="1"/>
  <c r="O102" i="1"/>
  <c r="BC101" i="1" s="1"/>
  <c r="BD101" i="1" s="1"/>
  <c r="O178" i="1"/>
  <c r="BC177" i="1" s="1"/>
  <c r="BD177" i="1" s="1"/>
  <c r="O113" i="1"/>
  <c r="BC112" i="1" s="1"/>
  <c r="BD112" i="1" s="1"/>
  <c r="O260" i="1"/>
  <c r="BC259" i="1" s="1"/>
  <c r="BD259" i="1" s="1"/>
  <c r="O205" i="1"/>
  <c r="BC204" i="1" s="1"/>
  <c r="BD204" i="1" s="1"/>
  <c r="O289" i="1"/>
  <c r="BC288" i="1" s="1"/>
  <c r="BD288" i="1" s="1"/>
  <c r="O317" i="1"/>
  <c r="BC316" i="1" s="1"/>
  <c r="BD316" i="1" s="1"/>
  <c r="O221" i="1"/>
  <c r="BC220" i="1" s="1"/>
  <c r="BD220" i="1" s="1"/>
  <c r="O257" i="1"/>
  <c r="BC256" i="1" s="1"/>
  <c r="BD256" i="1" s="1"/>
  <c r="O173" i="1"/>
  <c r="BC172" i="1" s="1"/>
  <c r="BD172" i="1" s="1"/>
  <c r="O414" i="1"/>
  <c r="BC413" i="1" s="1"/>
  <c r="BD413" i="1" s="1"/>
  <c r="O288" i="1"/>
  <c r="BC287" i="1" s="1"/>
  <c r="BD287" i="1" s="1"/>
  <c r="O296" i="1"/>
  <c r="BC295" i="1" s="1"/>
  <c r="BD295" i="1" s="1"/>
  <c r="O272" i="1"/>
  <c r="BC271" i="1" s="1"/>
  <c r="BD271" i="1" s="1"/>
  <c r="O170" i="1"/>
  <c r="BC169" i="1" s="1"/>
  <c r="BD169" i="1" s="1"/>
  <c r="O373" i="1"/>
  <c r="BC372" i="1" s="1"/>
  <c r="BD372" i="1" s="1"/>
  <c r="O18" i="1"/>
  <c r="BC17" i="1" s="1"/>
  <c r="BD17" i="1" s="1"/>
  <c r="O332" i="1"/>
  <c r="BC331" i="1" s="1"/>
  <c r="BD331" i="1" s="1"/>
  <c r="O86" i="1"/>
  <c r="BC85" i="1" s="1"/>
  <c r="BD85" i="1" s="1"/>
  <c r="O371" i="1"/>
  <c r="BC370" i="1" s="1"/>
  <c r="BD370" i="1" s="1"/>
  <c r="O20" i="1"/>
  <c r="BC19" i="1" s="1"/>
  <c r="BD19" i="1" s="1"/>
  <c r="O219" i="1"/>
  <c r="BC218" i="1" s="1"/>
  <c r="BD218" i="1" s="1"/>
  <c r="O175" i="1"/>
  <c r="BC174" i="1" s="1"/>
  <c r="BD174" i="1" s="1"/>
  <c r="O340" i="1"/>
  <c r="BC339" i="1" s="1"/>
  <c r="BD339" i="1" s="1"/>
  <c r="O22" i="1"/>
  <c r="BC21" i="1" s="1"/>
  <c r="BD21" i="1" s="1"/>
  <c r="O312" i="1"/>
  <c r="BC311" i="1" s="1"/>
  <c r="BD311" i="1" s="1"/>
  <c r="O165" i="1"/>
  <c r="BC164" i="1" s="1"/>
  <c r="BD164" i="1" s="1"/>
  <c r="O30" i="1"/>
  <c r="BC29" i="1" s="1"/>
  <c r="BD29" i="1" s="1"/>
  <c r="O96" i="1"/>
  <c r="BC95" i="1" s="1"/>
  <c r="BD95" i="1" s="1"/>
  <c r="O409" i="1"/>
  <c r="BC408" i="1" s="1"/>
  <c r="BD408" i="1" s="1"/>
  <c r="O350" i="1"/>
  <c r="BC349" i="1" s="1"/>
  <c r="BD349" i="1" s="1"/>
  <c r="O60" i="1"/>
  <c r="BC59" i="1" s="1"/>
  <c r="BD59" i="1" s="1"/>
  <c r="O67" i="1"/>
  <c r="BC66" i="1" s="1"/>
  <c r="BD66" i="1" s="1"/>
  <c r="O62" i="1"/>
  <c r="BC61" i="1" s="1"/>
  <c r="BD61" i="1" s="1"/>
  <c r="O93" i="1"/>
  <c r="BC92" i="1" s="1"/>
  <c r="BD92" i="1" s="1"/>
  <c r="O14" i="1"/>
  <c r="BC13" i="1" s="1"/>
  <c r="BD13" i="1" s="1"/>
  <c r="O48" i="1"/>
  <c r="BC47" i="1" s="1"/>
  <c r="BD47" i="1" s="1"/>
  <c r="O105" i="1"/>
  <c r="BC104" i="1" s="1"/>
  <c r="BD104" i="1" s="1"/>
  <c r="O143" i="1"/>
  <c r="BC142" i="1" s="1"/>
  <c r="BD142" i="1" s="1"/>
  <c r="O114" i="1"/>
  <c r="BC113" i="1" s="1"/>
  <c r="BD113" i="1" s="1"/>
  <c r="O144" i="1"/>
  <c r="BC143" i="1" s="1"/>
  <c r="BD143" i="1" s="1"/>
  <c r="O263" i="1"/>
  <c r="BC262" i="1" s="1"/>
  <c r="BD262" i="1" s="1"/>
  <c r="O291" i="1"/>
  <c r="BC290" i="1" s="1"/>
  <c r="BD290" i="1" s="1"/>
  <c r="O277" i="1"/>
  <c r="BC276" i="1" s="1"/>
  <c r="BD276" i="1" s="1"/>
  <c r="O363" i="1"/>
  <c r="BC362" i="1" s="1"/>
  <c r="BD362" i="1" s="1"/>
  <c r="O59" i="1"/>
  <c r="BC58" i="1" s="1"/>
  <c r="BD58" i="1" s="1"/>
  <c r="O194" i="1"/>
  <c r="BC193" i="1" s="1"/>
  <c r="BD193" i="1" s="1"/>
  <c r="O320" i="1"/>
  <c r="BC319" i="1" s="1"/>
  <c r="BD319" i="1" s="1"/>
  <c r="O423" i="1"/>
  <c r="BC422" i="1" s="1"/>
  <c r="BD422" i="1" s="1"/>
  <c r="O239" i="1"/>
  <c r="BC238" i="1" s="1"/>
  <c r="BD238" i="1" s="1"/>
  <c r="O89" i="1"/>
  <c r="BC88" i="1" s="1"/>
  <c r="BD88" i="1" s="1"/>
  <c r="O36" i="1"/>
  <c r="BC35" i="1" s="1"/>
  <c r="BD35" i="1" s="1"/>
  <c r="O180" i="1"/>
  <c r="BC179" i="1" s="1"/>
  <c r="BD179" i="1" s="1"/>
  <c r="O138" i="1"/>
  <c r="BC137" i="1" s="1"/>
  <c r="BD137" i="1" s="1"/>
  <c r="O264" i="1"/>
  <c r="BC263" i="1" s="1"/>
  <c r="BD263" i="1" s="1"/>
  <c r="O15" i="1"/>
  <c r="BC14" i="1" s="1"/>
  <c r="BD14" i="1" s="1"/>
  <c r="O135" i="1"/>
  <c r="BC134" i="1" s="1"/>
  <c r="BD134" i="1" s="1"/>
  <c r="O151" i="1"/>
  <c r="BC150" i="1" s="1"/>
  <c r="BD150" i="1" s="1"/>
  <c r="O417" i="1"/>
  <c r="BC416" i="1" s="1"/>
  <c r="BD416" i="1" s="1"/>
  <c r="O328" i="1"/>
  <c r="BC327" i="1" s="1"/>
  <c r="BD327" i="1" s="1"/>
  <c r="O26" i="1"/>
  <c r="BC25" i="1" s="1"/>
  <c r="BD25" i="1" s="1"/>
  <c r="O19" i="1"/>
  <c r="BC18" i="1" s="1"/>
  <c r="BD18" i="1" s="1"/>
  <c r="O88" i="1"/>
  <c r="BC87" i="1" s="1"/>
  <c r="BD87" i="1" s="1"/>
  <c r="O159" i="1"/>
  <c r="BC158" i="1" s="1"/>
  <c r="BD158" i="1" s="1"/>
  <c r="O268" i="1"/>
  <c r="BC267" i="1" s="1"/>
  <c r="BD267" i="1" s="1"/>
  <c r="O168" i="1"/>
  <c r="BC167" i="1" s="1"/>
  <c r="BD167" i="1" s="1"/>
  <c r="O218" i="1"/>
  <c r="BC217" i="1" s="1"/>
  <c r="BD217" i="1" s="1"/>
  <c r="O186" i="1"/>
  <c r="BC185" i="1" s="1"/>
  <c r="BD185" i="1" s="1"/>
  <c r="O293" i="1"/>
  <c r="BC292" i="1" s="1"/>
  <c r="BD292" i="1" s="1"/>
  <c r="O84" i="1"/>
  <c r="BC83" i="1" s="1"/>
  <c r="BD83" i="1" s="1"/>
  <c r="O356" i="1"/>
  <c r="BC355" i="1" s="1"/>
  <c r="BD355" i="1" s="1"/>
  <c r="O287" i="1"/>
  <c r="BC286" i="1" s="1"/>
  <c r="BD286" i="1" s="1"/>
  <c r="O406" i="1"/>
  <c r="BC405" i="1" s="1"/>
  <c r="BD405" i="1" s="1"/>
  <c r="O284" i="1"/>
  <c r="BC283" i="1" s="1"/>
  <c r="BD283" i="1" s="1"/>
  <c r="O27" i="1"/>
  <c r="BC26" i="1" s="1"/>
  <c r="BD26" i="1" s="1"/>
  <c r="O162" i="1"/>
  <c r="BC161" i="1" s="1"/>
  <c r="BD161" i="1" s="1"/>
  <c r="O39" i="1"/>
  <c r="BC38" i="1" s="1"/>
  <c r="BD38" i="1" s="1"/>
  <c r="O267" i="1"/>
  <c r="BC266" i="1" s="1"/>
  <c r="BD266" i="1" s="1"/>
  <c r="O255" i="1"/>
  <c r="BC254" i="1" s="1"/>
  <c r="BD254" i="1" s="1"/>
  <c r="O171" i="1"/>
  <c r="BC170" i="1" s="1"/>
  <c r="BD170" i="1" s="1"/>
  <c r="O245" i="1"/>
  <c r="BC244" i="1" s="1"/>
  <c r="BD244" i="1" s="1"/>
  <c r="O152" i="1"/>
  <c r="BC151" i="1" s="1"/>
  <c r="BD151" i="1" s="1"/>
  <c r="O411" i="1"/>
  <c r="BC410" i="1" s="1"/>
  <c r="BD410" i="1" s="1"/>
  <c r="O251" i="1"/>
  <c r="BC250" i="1" s="1"/>
  <c r="BD250" i="1" s="1"/>
  <c r="O204" i="1"/>
  <c r="BC203" i="1" s="1"/>
  <c r="BD203" i="1" s="1"/>
  <c r="O74" i="1"/>
  <c r="BC73" i="1" s="1"/>
  <c r="BD73" i="1" s="1"/>
  <c r="O201" i="1"/>
  <c r="BC200" i="1" s="1"/>
  <c r="BD200" i="1" s="1"/>
  <c r="Q285" i="1"/>
  <c r="Q142" i="1"/>
  <c r="U142" i="1" s="1"/>
  <c r="AX141" i="1"/>
  <c r="Q199" i="1"/>
  <c r="AX198" i="1"/>
  <c r="Q262" i="1"/>
  <c r="AX261" i="1"/>
  <c r="Q302" i="1"/>
  <c r="AX301" i="1"/>
  <c r="Q162" i="1"/>
  <c r="AX161" i="1"/>
  <c r="Q245" i="1"/>
  <c r="AX244" i="1"/>
  <c r="Q30" i="1"/>
  <c r="AX29" i="1"/>
  <c r="Q176" i="1"/>
  <c r="AX175" i="1"/>
  <c r="Q41" i="1"/>
  <c r="AX40" i="1"/>
  <c r="Q143" i="1"/>
  <c r="AX142" i="1"/>
  <c r="Q209" i="1"/>
  <c r="AX208" i="1"/>
  <c r="Q224" i="1"/>
  <c r="AX223" i="1"/>
  <c r="Q286" i="1"/>
  <c r="AX285" i="1"/>
  <c r="Q258" i="1"/>
  <c r="AX257" i="1"/>
  <c r="Q371" i="1"/>
  <c r="AX370" i="1"/>
  <c r="Q47" i="1"/>
  <c r="AX46" i="1"/>
  <c r="Q55" i="1"/>
  <c r="AX54" i="1"/>
  <c r="Q110" i="1"/>
  <c r="AX109" i="1"/>
  <c r="Q170" i="1"/>
  <c r="AX169" i="1"/>
  <c r="Q247" i="1"/>
  <c r="AX246" i="1"/>
  <c r="Q220" i="1"/>
  <c r="U220" i="1" s="1"/>
  <c r="AX219" i="1"/>
  <c r="Q186" i="1"/>
  <c r="AX185" i="1"/>
  <c r="Q360" i="1"/>
  <c r="U360" i="1" s="1"/>
  <c r="AX359" i="1"/>
  <c r="Q384" i="1"/>
  <c r="U384" i="1" s="1"/>
  <c r="AX383" i="1"/>
  <c r="Q196" i="1"/>
  <c r="AX195" i="1"/>
  <c r="Q219" i="1"/>
  <c r="AX218" i="1"/>
  <c r="Q312" i="1"/>
  <c r="AX311" i="1"/>
  <c r="Q367" i="1"/>
  <c r="U367" i="1" s="1"/>
  <c r="AX366" i="1"/>
  <c r="Q340" i="1"/>
  <c r="AX339" i="1"/>
  <c r="Q398" i="1"/>
  <c r="AX397" i="1"/>
  <c r="Q422" i="1"/>
  <c r="U422" i="1" s="1"/>
  <c r="AX421" i="1"/>
  <c r="Q425" i="1"/>
  <c r="AX424" i="1"/>
  <c r="Q78" i="1"/>
  <c r="U78" i="1" s="1"/>
  <c r="AX77" i="1"/>
  <c r="Q181" i="1"/>
  <c r="AX180" i="1"/>
  <c r="Q280" i="1"/>
  <c r="AX279" i="1"/>
  <c r="Q69" i="1"/>
  <c r="U69" i="1" s="1"/>
  <c r="AX68" i="1"/>
  <c r="Q86" i="1"/>
  <c r="AX85" i="1"/>
  <c r="Q179" i="1"/>
  <c r="AX178" i="1"/>
  <c r="Q31" i="1"/>
  <c r="U31" i="1" s="1"/>
  <c r="AX30" i="1"/>
  <c r="Q385" i="1"/>
  <c r="AX384" i="1"/>
  <c r="Q152" i="1"/>
  <c r="AX151" i="1"/>
  <c r="Q322" i="1"/>
  <c r="AX321" i="1"/>
  <c r="Q136" i="1"/>
  <c r="U136" i="1" s="1"/>
  <c r="AX135" i="1"/>
  <c r="Q399" i="1"/>
  <c r="U399" i="1" s="1"/>
  <c r="AX398" i="1"/>
  <c r="Q301" i="1"/>
  <c r="AX300" i="1"/>
  <c r="Q409" i="1"/>
  <c r="AX408" i="1"/>
  <c r="Q249" i="1"/>
  <c r="AX248" i="1"/>
  <c r="Q321" i="1"/>
  <c r="U321" i="1" s="1"/>
  <c r="AX320" i="1"/>
  <c r="Q338" i="1"/>
  <c r="U338" i="1" s="1"/>
  <c r="AX337" i="1"/>
  <c r="Q345" i="1"/>
  <c r="AX344" i="1"/>
  <c r="Q50" i="1"/>
  <c r="AX49" i="1"/>
  <c r="Q32" i="1"/>
  <c r="AX31" i="1"/>
  <c r="Q173" i="1"/>
  <c r="AX172" i="1"/>
  <c r="Q392" i="1"/>
  <c r="U392" i="1" s="1"/>
  <c r="AX391" i="1"/>
  <c r="Q305" i="1"/>
  <c r="AX304" i="1"/>
  <c r="Q411" i="1"/>
  <c r="AX410" i="1"/>
  <c r="Q250" i="1"/>
  <c r="AX249" i="1"/>
  <c r="Q89" i="1"/>
  <c r="AX88" i="1"/>
  <c r="Q190" i="1"/>
  <c r="U190" i="1" s="1"/>
  <c r="AX189" i="1"/>
  <c r="Q82" i="1"/>
  <c r="AX81" i="1"/>
  <c r="Q416" i="1"/>
  <c r="U416" i="1" s="1"/>
  <c r="AX415" i="1"/>
  <c r="Q56" i="1"/>
  <c r="AX55" i="1"/>
  <c r="Q287" i="1"/>
  <c r="AX286" i="1"/>
  <c r="Q155" i="1"/>
  <c r="U155" i="1" s="1"/>
  <c r="AX154" i="1"/>
  <c r="Q427" i="1"/>
  <c r="U427" i="1" s="1"/>
  <c r="AX426" i="1"/>
  <c r="Q327" i="1"/>
  <c r="AX326" i="1"/>
  <c r="Q405" i="1"/>
  <c r="U405" i="1" s="1"/>
  <c r="AX404" i="1"/>
  <c r="Q386" i="1"/>
  <c r="AX385" i="1"/>
  <c r="Q88" i="1"/>
  <c r="AX87" i="1"/>
  <c r="Q268" i="1"/>
  <c r="AX267" i="1"/>
  <c r="Q180" i="1"/>
  <c r="AX179" i="1"/>
  <c r="Q234" i="1"/>
  <c r="AX233" i="1"/>
  <c r="Q379" i="1"/>
  <c r="AX378" i="1"/>
  <c r="Q230" i="1"/>
  <c r="AX229" i="1"/>
  <c r="Q350" i="1"/>
  <c r="AX349" i="1"/>
  <c r="Q104" i="1"/>
  <c r="U104" i="1" s="1"/>
  <c r="AX103" i="1"/>
  <c r="Q380" i="1"/>
  <c r="U380" i="1" s="1"/>
  <c r="AX379" i="1"/>
  <c r="Q394" i="1"/>
  <c r="AX393" i="1"/>
  <c r="Q53" i="1"/>
  <c r="AX52" i="1"/>
  <c r="Q169" i="1"/>
  <c r="AX168" i="1"/>
  <c r="Q226" i="1"/>
  <c r="U226" i="1" s="1"/>
  <c r="AX225" i="1"/>
  <c r="Q251" i="1"/>
  <c r="AX250" i="1"/>
  <c r="Q241" i="1"/>
  <c r="AX240" i="1"/>
  <c r="Q126" i="1"/>
  <c r="AX125" i="1"/>
  <c r="Q125" i="1"/>
  <c r="AX124" i="1"/>
  <c r="Q95" i="1"/>
  <c r="AX94" i="1"/>
  <c r="Q215" i="1"/>
  <c r="U215" i="1" s="1"/>
  <c r="AX214" i="1"/>
  <c r="Q127" i="1"/>
  <c r="AX126" i="1"/>
  <c r="Q98" i="1"/>
  <c r="AX97" i="1"/>
  <c r="Q264" i="1"/>
  <c r="AX263" i="1"/>
  <c r="Q256" i="1"/>
  <c r="U256" i="1" s="1"/>
  <c r="AX255" i="1"/>
  <c r="Q393" i="1"/>
  <c r="U393" i="1" s="1"/>
  <c r="AX392" i="1"/>
  <c r="Q428" i="1"/>
  <c r="U428" i="1" s="1"/>
  <c r="AX427" i="1"/>
  <c r="Q359" i="1"/>
  <c r="U359" i="1" s="1"/>
  <c r="AX358" i="1"/>
  <c r="Q229" i="1"/>
  <c r="U229" i="1" s="1"/>
  <c r="AX228" i="1"/>
  <c r="Q38" i="1"/>
  <c r="AX37" i="1"/>
  <c r="Q248" i="1"/>
  <c r="AX247" i="1"/>
  <c r="Q235" i="1"/>
  <c r="U235" i="1" s="1"/>
  <c r="AX234" i="1"/>
  <c r="Q402" i="1"/>
  <c r="U402" i="1" s="1"/>
  <c r="AX401" i="1"/>
  <c r="Q344" i="1"/>
  <c r="U344" i="1" s="1"/>
  <c r="AX343" i="1"/>
  <c r="Q72" i="1"/>
  <c r="AX71" i="1"/>
  <c r="Q351" i="1"/>
  <c r="U351" i="1" s="1"/>
  <c r="AX350" i="1"/>
  <c r="Q265" i="1"/>
  <c r="AX264" i="1"/>
  <c r="Q111" i="1"/>
  <c r="U111" i="1" s="1"/>
  <c r="AX110" i="1"/>
  <c r="Q423" i="1"/>
  <c r="AX422" i="1"/>
  <c r="Q289" i="1"/>
  <c r="AX288" i="1"/>
  <c r="Q222" i="1"/>
  <c r="AX221" i="1"/>
  <c r="Q395" i="1"/>
  <c r="U395" i="1" s="1"/>
  <c r="AX394" i="1"/>
  <c r="Q329" i="1"/>
  <c r="U329" i="1" s="1"/>
  <c r="AX328" i="1"/>
  <c r="Q216" i="1"/>
  <c r="AX215" i="1"/>
  <c r="Q361" i="1"/>
  <c r="AX360" i="1"/>
  <c r="Q105" i="1"/>
  <c r="AX104" i="1"/>
  <c r="Q214" i="1"/>
  <c r="AX213" i="1"/>
  <c r="Q238" i="1"/>
  <c r="U238" i="1" s="1"/>
  <c r="AX237" i="1"/>
  <c r="Q113" i="1"/>
  <c r="AX112" i="1"/>
  <c r="Q188" i="1"/>
  <c r="U188" i="1" s="1"/>
  <c r="AX187" i="1"/>
  <c r="Q383" i="1"/>
  <c r="U383" i="1" s="1"/>
  <c r="AX382" i="1"/>
  <c r="Q363" i="1"/>
  <c r="AX362" i="1"/>
  <c r="Q336" i="1"/>
  <c r="U336" i="1" s="1"/>
  <c r="AX335" i="1"/>
  <c r="Q24" i="1"/>
  <c r="AX23" i="1"/>
  <c r="Q163" i="1"/>
  <c r="AX162" i="1"/>
  <c r="Q415" i="1"/>
  <c r="U415" i="1" s="1"/>
  <c r="AX414" i="1"/>
  <c r="Q68" i="1"/>
  <c r="AX67" i="1"/>
  <c r="Q141" i="1"/>
  <c r="U141" i="1" s="1"/>
  <c r="AX140" i="1"/>
  <c r="Q373" i="1"/>
  <c r="AX372" i="1"/>
  <c r="Q73" i="1"/>
  <c r="U73" i="1" s="1"/>
  <c r="AX72" i="1"/>
  <c r="Q29" i="1"/>
  <c r="AX28" i="1"/>
  <c r="Q121" i="1"/>
  <c r="AX120" i="1"/>
  <c r="Q153" i="1"/>
  <c r="AX152" i="1"/>
  <c r="Q192" i="1"/>
  <c r="AX191" i="1"/>
  <c r="Q284" i="1"/>
  <c r="AX283" i="1"/>
  <c r="Q246" i="1"/>
  <c r="AX245" i="1"/>
  <c r="Q63" i="1"/>
  <c r="U63" i="1" s="1"/>
  <c r="AX62" i="1"/>
  <c r="Q117" i="1"/>
  <c r="AX116" i="1"/>
  <c r="Q44" i="1"/>
  <c r="AX43" i="1"/>
  <c r="Q310" i="1"/>
  <c r="AX309" i="1"/>
  <c r="Q352" i="1"/>
  <c r="AX351" i="1"/>
  <c r="Q49" i="1"/>
  <c r="U49" i="1" s="1"/>
  <c r="AX48" i="1"/>
  <c r="Q18" i="1"/>
  <c r="AX17" i="1"/>
  <c r="Q33" i="1"/>
  <c r="AX32" i="1"/>
  <c r="Q134" i="1"/>
  <c r="AX133" i="1"/>
  <c r="Q123" i="1"/>
  <c r="AX122" i="1"/>
  <c r="Q100" i="1"/>
  <c r="AX99" i="1"/>
  <c r="Q167" i="1"/>
  <c r="AX166" i="1"/>
  <c r="Q200" i="1"/>
  <c r="AX199" i="1"/>
  <c r="Q122" i="1"/>
  <c r="AX121" i="1"/>
  <c r="Q208" i="1"/>
  <c r="AX207" i="1"/>
  <c r="Q137" i="1"/>
  <c r="AX136" i="1"/>
  <c r="Q182" i="1"/>
  <c r="AX181" i="1"/>
  <c r="Q259" i="1"/>
  <c r="AX258" i="1"/>
  <c r="Q325" i="1"/>
  <c r="AX324" i="1"/>
  <c r="Q294" i="1"/>
  <c r="AX293" i="1"/>
  <c r="Q323" i="1"/>
  <c r="AX322" i="1"/>
  <c r="Q356" i="1"/>
  <c r="AX355" i="1"/>
  <c r="Q382" i="1"/>
  <c r="AX381" i="1"/>
  <c r="Q358" i="1"/>
  <c r="AX357" i="1"/>
  <c r="Q62" i="1"/>
  <c r="AX61" i="1"/>
  <c r="Q130" i="1"/>
  <c r="AX129" i="1"/>
  <c r="Q133" i="1"/>
  <c r="U133" i="1" s="1"/>
  <c r="AX132" i="1"/>
  <c r="Q102" i="1"/>
  <c r="AX101" i="1"/>
  <c r="Q257" i="1"/>
  <c r="AX256" i="1"/>
  <c r="Q203" i="1"/>
  <c r="U203" i="1" s="1"/>
  <c r="AX202" i="1"/>
  <c r="Q320" i="1"/>
  <c r="AX319" i="1"/>
  <c r="Q419" i="1"/>
  <c r="AX418" i="1"/>
  <c r="Q401" i="1"/>
  <c r="U401" i="1" s="1"/>
  <c r="AX400" i="1"/>
  <c r="Q221" i="1"/>
  <c r="AX220" i="1"/>
  <c r="Q424" i="1"/>
  <c r="U424" i="1" s="1"/>
  <c r="AX423" i="1"/>
  <c r="Q207" i="1"/>
  <c r="AX206" i="1"/>
  <c r="Q355" i="1"/>
  <c r="U355" i="1" s="1"/>
  <c r="AX354" i="1"/>
  <c r="Q341" i="1"/>
  <c r="AX340" i="1"/>
  <c r="Q397" i="1"/>
  <c r="AX396" i="1"/>
  <c r="Q319" i="1"/>
  <c r="AX318" i="1"/>
  <c r="Q70" i="1"/>
  <c r="AX69" i="1"/>
  <c r="Q28" i="1"/>
  <c r="AX27" i="1"/>
  <c r="Q266" i="1"/>
  <c r="AX265" i="1"/>
  <c r="Q83" i="1"/>
  <c r="AX82" i="1"/>
  <c r="Q339" i="1"/>
  <c r="U339" i="1" s="1"/>
  <c r="AX338" i="1"/>
  <c r="Q417" i="1"/>
  <c r="AX416" i="1"/>
  <c r="Q271" i="1"/>
  <c r="AX270" i="1"/>
  <c r="Q277" i="1"/>
  <c r="AX276" i="1"/>
  <c r="Q375" i="1"/>
  <c r="U375" i="1" s="1"/>
  <c r="AX374" i="1"/>
  <c r="Q353" i="1"/>
  <c r="AX352" i="1"/>
  <c r="Q311" i="1"/>
  <c r="U311" i="1" s="1"/>
  <c r="AX310" i="1"/>
  <c r="Q119" i="1"/>
  <c r="U119" i="1" s="1"/>
  <c r="AX118" i="1"/>
  <c r="Q197" i="1"/>
  <c r="U197" i="1" s="1"/>
  <c r="AX196" i="1"/>
  <c r="Q106" i="1"/>
  <c r="U106" i="1" s="1"/>
  <c r="AX105" i="1"/>
  <c r="Q228" i="1"/>
  <c r="AX227" i="1"/>
  <c r="Q357" i="1"/>
  <c r="U357" i="1" s="1"/>
  <c r="AX356" i="1"/>
  <c r="Q223" i="1"/>
  <c r="U223" i="1" s="1"/>
  <c r="AX222" i="1"/>
  <c r="Q242" i="1"/>
  <c r="U242" i="1" s="1"/>
  <c r="AX241" i="1"/>
  <c r="Q116" i="1"/>
  <c r="U116" i="1" s="1"/>
  <c r="AX115" i="1"/>
  <c r="Q362" i="1"/>
  <c r="AX361" i="1"/>
  <c r="Q282" i="1"/>
  <c r="AX281" i="1"/>
  <c r="Q120" i="1"/>
  <c r="U120" i="1" s="1"/>
  <c r="AX119" i="1"/>
  <c r="Q378" i="1"/>
  <c r="AX377" i="1"/>
  <c r="Q115" i="1"/>
  <c r="AX114" i="1"/>
  <c r="Q291" i="1"/>
  <c r="AX290" i="1"/>
  <c r="Q414" i="1"/>
  <c r="AX413" i="1"/>
  <c r="Q54" i="1"/>
  <c r="AX53" i="1"/>
  <c r="Q211" i="1"/>
  <c r="AX210" i="1"/>
  <c r="Q109" i="1"/>
  <c r="AX108" i="1"/>
  <c r="Q299" i="1"/>
  <c r="AX298" i="1"/>
  <c r="Q17" i="1"/>
  <c r="AX16" i="1"/>
  <c r="Q61" i="1"/>
  <c r="AX60" i="1"/>
  <c r="Q243" i="1"/>
  <c r="AX242" i="1"/>
  <c r="Q74" i="1"/>
  <c r="AX73" i="1"/>
  <c r="Q151" i="1"/>
  <c r="AX150" i="1"/>
  <c r="Q324" i="1"/>
  <c r="AX323" i="1"/>
  <c r="Q112" i="1"/>
  <c r="U112" i="1" s="1"/>
  <c r="AX111" i="1"/>
  <c r="Q160" i="1"/>
  <c r="AX159" i="1"/>
  <c r="Q87" i="1"/>
  <c r="AX86" i="1"/>
  <c r="Q159" i="1"/>
  <c r="AX158" i="1"/>
  <c r="Q292" i="1"/>
  <c r="AX291" i="1"/>
  <c r="Q270" i="1"/>
  <c r="AX269" i="1"/>
  <c r="Q298" i="1"/>
  <c r="AX297" i="1"/>
  <c r="Q81" i="1"/>
  <c r="AX80" i="1"/>
  <c r="Q34" i="1"/>
  <c r="AX33" i="1"/>
  <c r="Q99" i="1"/>
  <c r="AX98" i="1"/>
  <c r="Q175" i="1"/>
  <c r="AX174" i="1"/>
  <c r="Q191" i="1"/>
  <c r="AX190" i="1"/>
  <c r="Q244" i="1"/>
  <c r="U244" i="1" s="1"/>
  <c r="AX243" i="1"/>
  <c r="Q267" i="1"/>
  <c r="AX266" i="1"/>
  <c r="Q254" i="1"/>
  <c r="AX253" i="1"/>
  <c r="Q193" i="1"/>
  <c r="AX192" i="1"/>
  <c r="Q314" i="1"/>
  <c r="AX313" i="1"/>
  <c r="Q364" i="1"/>
  <c r="AX363" i="1"/>
  <c r="Q404" i="1"/>
  <c r="AX403" i="1"/>
  <c r="Q388" i="1"/>
  <c r="U388" i="1" s="1"/>
  <c r="AX387" i="1"/>
  <c r="Q65" i="1"/>
  <c r="U65" i="1" s="1"/>
  <c r="AX64" i="1"/>
  <c r="Q15" i="1"/>
  <c r="AX14" i="1"/>
  <c r="Q138" i="1"/>
  <c r="AX137" i="1"/>
  <c r="Q103" i="1"/>
  <c r="U103" i="1" s="1"/>
  <c r="AX102" i="1"/>
  <c r="Q135" i="1"/>
  <c r="AX134" i="1"/>
  <c r="Q149" i="1"/>
  <c r="AX148" i="1"/>
  <c r="Q335" i="1"/>
  <c r="AX334" i="1"/>
  <c r="Q420" i="1"/>
  <c r="AX419" i="1"/>
  <c r="Q337" i="1"/>
  <c r="AX336" i="1"/>
  <c r="Q349" i="1"/>
  <c r="AX348" i="1"/>
  <c r="Q71" i="1"/>
  <c r="AX70" i="1"/>
  <c r="Q85" i="1"/>
  <c r="AX84" i="1"/>
  <c r="Q156" i="1"/>
  <c r="AX155" i="1"/>
  <c r="Q297" i="1"/>
  <c r="AX296" i="1"/>
  <c r="Q23" i="1"/>
  <c r="U23" i="1" s="1"/>
  <c r="AX22" i="1"/>
  <c r="Q97" i="1"/>
  <c r="AX96" i="1"/>
  <c r="Q272" i="1"/>
  <c r="AX271" i="1"/>
  <c r="Q205" i="1"/>
  <c r="AX204" i="1"/>
  <c r="Q52" i="1"/>
  <c r="AX51" i="1"/>
  <c r="Q261" i="1"/>
  <c r="U261" i="1" s="1"/>
  <c r="AX260" i="1"/>
  <c r="Q174" i="1"/>
  <c r="U174" i="1" s="1"/>
  <c r="AX173" i="1"/>
  <c r="Q36" i="1"/>
  <c r="AX35" i="1"/>
  <c r="Q407" i="1"/>
  <c r="U407" i="1" s="1"/>
  <c r="AX406" i="1"/>
  <c r="Q91" i="1"/>
  <c r="AX90" i="1"/>
  <c r="Q410" i="1"/>
  <c r="U410" i="1" s="1"/>
  <c r="AX409" i="1"/>
  <c r="Q132" i="1"/>
  <c r="U132" i="1" s="1"/>
  <c r="AX131" i="1"/>
  <c r="Q255" i="1"/>
  <c r="AX254" i="1"/>
  <c r="Q128" i="1"/>
  <c r="U128" i="1" s="1"/>
  <c r="AX127" i="1"/>
  <c r="Q206" i="1"/>
  <c r="AX205" i="1"/>
  <c r="Q25" i="1"/>
  <c r="AX24" i="1"/>
  <c r="Q391" i="1"/>
  <c r="U391" i="1" s="1"/>
  <c r="AX390" i="1"/>
  <c r="Q76" i="1"/>
  <c r="AX75" i="1"/>
  <c r="Q158" i="1"/>
  <c r="U158" i="1" s="1"/>
  <c r="AX157" i="1"/>
  <c r="Q406" i="1"/>
  <c r="AX405" i="1"/>
  <c r="Q75" i="1"/>
  <c r="AX74" i="1"/>
  <c r="Q164" i="1"/>
  <c r="AX163" i="1"/>
  <c r="Q253" i="1"/>
  <c r="U253" i="1" s="1"/>
  <c r="AX252" i="1"/>
  <c r="Q194" i="1"/>
  <c r="AX193" i="1"/>
  <c r="Q42" i="1"/>
  <c r="AX41" i="1"/>
  <c r="Q318" i="1"/>
  <c r="U318" i="1" s="1"/>
  <c r="AX317" i="1"/>
  <c r="Q60" i="1"/>
  <c r="AX59" i="1"/>
  <c r="Q13" i="1"/>
  <c r="AX12" i="1"/>
  <c r="Q145" i="1"/>
  <c r="AX144" i="1"/>
  <c r="Q184" i="1"/>
  <c r="AX183" i="1"/>
  <c r="Q346" i="1"/>
  <c r="AX345" i="1"/>
  <c r="Q236" i="1"/>
  <c r="U236" i="1" s="1"/>
  <c r="AX235" i="1"/>
  <c r="Q43" i="1"/>
  <c r="AX42" i="1"/>
  <c r="Q198" i="1"/>
  <c r="U198" i="1" s="1"/>
  <c r="AX197" i="1"/>
  <c r="Q101" i="1"/>
  <c r="U101" i="1" s="1"/>
  <c r="AX100" i="1"/>
  <c r="Q131" i="1"/>
  <c r="AX130" i="1"/>
  <c r="Q218" i="1"/>
  <c r="AX217" i="1"/>
  <c r="Q210" i="1"/>
  <c r="AX209" i="1"/>
  <c r="Q252" i="1"/>
  <c r="AX251" i="1"/>
  <c r="Q343" i="1"/>
  <c r="U343" i="1" s="1"/>
  <c r="AX342" i="1"/>
  <c r="Q275" i="1"/>
  <c r="AX274" i="1"/>
  <c r="Q278" i="1"/>
  <c r="AX277" i="1"/>
  <c r="Q326" i="1"/>
  <c r="AX325" i="1"/>
  <c r="Q330" i="1"/>
  <c r="AX329" i="1"/>
  <c r="Q342" i="1"/>
  <c r="U342" i="1" s="1"/>
  <c r="AX341" i="1"/>
  <c r="Q372" i="1"/>
  <c r="U372" i="1" s="1"/>
  <c r="AX371" i="1"/>
  <c r="Q396" i="1"/>
  <c r="U396" i="1" s="1"/>
  <c r="AX395" i="1"/>
  <c r="Q274" i="1"/>
  <c r="AX273" i="1"/>
  <c r="Q354" i="1"/>
  <c r="AX353" i="1"/>
  <c r="Q366" i="1"/>
  <c r="AX365" i="1"/>
  <c r="Q14" i="1"/>
  <c r="AX13" i="1"/>
  <c r="Q11" i="1"/>
  <c r="U11" i="1" s="1"/>
  <c r="AX10" i="1"/>
  <c r="Q46" i="1"/>
  <c r="AX45" i="1"/>
  <c r="Q146" i="1"/>
  <c r="AX145" i="1"/>
  <c r="Q288" i="1"/>
  <c r="AX287" i="1"/>
  <c r="Q84" i="1"/>
  <c r="AX83" i="1"/>
  <c r="Q144" i="1"/>
  <c r="AX143" i="1"/>
  <c r="Q154" i="1"/>
  <c r="AX153" i="1"/>
  <c r="Q212" i="1"/>
  <c r="AX211" i="1"/>
  <c r="Q281" i="1"/>
  <c r="AX280" i="1"/>
  <c r="Q347" i="1"/>
  <c r="U347" i="1" s="1"/>
  <c r="AX346" i="1"/>
  <c r="Q317" i="1"/>
  <c r="AX316" i="1"/>
  <c r="Q426" i="1"/>
  <c r="AX425" i="1"/>
  <c r="Q129" i="1"/>
  <c r="AX128" i="1"/>
  <c r="Q328" i="1"/>
  <c r="AX327" i="1"/>
  <c r="Q51" i="1"/>
  <c r="U51" i="1" s="1"/>
  <c r="AX50" i="1"/>
  <c r="Q80" i="1"/>
  <c r="AX79" i="1"/>
  <c r="Q118" i="1"/>
  <c r="U118" i="1" s="1"/>
  <c r="AX117" i="1"/>
  <c r="Q107" i="1"/>
  <c r="AX106" i="1"/>
  <c r="Q263" i="1"/>
  <c r="AX262" i="1"/>
  <c r="Q365" i="1"/>
  <c r="U365" i="1" s="1"/>
  <c r="AX364" i="1"/>
  <c r="Q370" i="1"/>
  <c r="AX369" i="1"/>
  <c r="Q16" i="1"/>
  <c r="AX15" i="1"/>
  <c r="Q225" i="1"/>
  <c r="AX224" i="1"/>
  <c r="Q421" i="1"/>
  <c r="U421" i="1" s="1"/>
  <c r="AX420" i="1"/>
  <c r="Q39" i="1"/>
  <c r="AX38" i="1"/>
  <c r="Q269" i="1"/>
  <c r="U269" i="1" s="1"/>
  <c r="AX268" i="1"/>
  <c r="Q231" i="1"/>
  <c r="AX230" i="1"/>
  <c r="Q313" i="1"/>
  <c r="AX312" i="1"/>
  <c r="Q418" i="1"/>
  <c r="AX417" i="1"/>
  <c r="Q204" i="1"/>
  <c r="U204" i="1" s="1"/>
  <c r="AX203" i="1"/>
  <c r="Q96" i="1"/>
  <c r="AX95" i="1"/>
  <c r="Q403" i="1"/>
  <c r="AX402" i="1"/>
  <c r="Q150" i="1"/>
  <c r="AX149" i="1"/>
  <c r="Q390" i="1"/>
  <c r="AX389" i="1"/>
  <c r="Q12" i="1"/>
  <c r="U12" i="1" s="1"/>
  <c r="AX11" i="1"/>
  <c r="Q413" i="1"/>
  <c r="U413" i="1" s="1"/>
  <c r="AX412" i="1"/>
  <c r="Q59" i="1"/>
  <c r="AX58" i="1"/>
  <c r="Q124" i="1"/>
  <c r="U124" i="1" s="1"/>
  <c r="AX123" i="1"/>
  <c r="Q90" i="1"/>
  <c r="AX89" i="1"/>
  <c r="Q276" i="1"/>
  <c r="AX275" i="1"/>
  <c r="Q35" i="1"/>
  <c r="AX34" i="1"/>
  <c r="Q114" i="1"/>
  <c r="AX113" i="1"/>
  <c r="Q166" i="1"/>
  <c r="U166" i="1" s="1"/>
  <c r="AX165" i="1"/>
  <c r="Q308" i="1"/>
  <c r="AX307" i="1"/>
  <c r="Q26" i="1"/>
  <c r="AX25" i="1"/>
  <c r="Q172" i="1"/>
  <c r="U172" i="1" s="1"/>
  <c r="AX171" i="1"/>
  <c r="Q296" i="1"/>
  <c r="AX295" i="1"/>
  <c r="Q27" i="1"/>
  <c r="AX26" i="1"/>
  <c r="Q37" i="1"/>
  <c r="AX36" i="1"/>
  <c r="Q21" i="1"/>
  <c r="AX20" i="1"/>
  <c r="Q66" i="1"/>
  <c r="AX65" i="1"/>
  <c r="Q161" i="1"/>
  <c r="AX160" i="1"/>
  <c r="Q183" i="1"/>
  <c r="AX182" i="1"/>
  <c r="Q177" i="1"/>
  <c r="AX176" i="1"/>
  <c r="Q260" i="1"/>
  <c r="AX259" i="1"/>
  <c r="Q306" i="1"/>
  <c r="AX305" i="1"/>
  <c r="Q283" i="1"/>
  <c r="AX282" i="1"/>
  <c r="Q300" i="1"/>
  <c r="AX299" i="1"/>
  <c r="Q332" i="1"/>
  <c r="AX331" i="1"/>
  <c r="Q374" i="1"/>
  <c r="AX373" i="1"/>
  <c r="Q412" i="1"/>
  <c r="AX411" i="1"/>
  <c r="Q19" i="1"/>
  <c r="AX18" i="1"/>
  <c r="Q148" i="1"/>
  <c r="U148" i="1" s="1"/>
  <c r="AX147" i="1"/>
  <c r="Q92" i="1"/>
  <c r="AX91" i="1"/>
  <c r="Q77" i="1"/>
  <c r="U77" i="1" s="1"/>
  <c r="AX76" i="1"/>
  <c r="Q178" i="1"/>
  <c r="AX177" i="1"/>
  <c r="Q315" i="1"/>
  <c r="AX314" i="1"/>
  <c r="Q93" i="1"/>
  <c r="AX92" i="1"/>
  <c r="Q189" i="1"/>
  <c r="AX188" i="1"/>
  <c r="Q232" i="1"/>
  <c r="AX231" i="1"/>
  <c r="Q195" i="1"/>
  <c r="U195" i="1" s="1"/>
  <c r="AX194" i="1"/>
  <c r="Q213" i="1"/>
  <c r="U213" i="1" s="1"/>
  <c r="AX212" i="1"/>
  <c r="Q307" i="1"/>
  <c r="AX306" i="1"/>
  <c r="Q165" i="1"/>
  <c r="AX164" i="1"/>
  <c r="Q290" i="1"/>
  <c r="AX289" i="1"/>
  <c r="Q368" i="1"/>
  <c r="U368" i="1" s="1"/>
  <c r="AX367" i="1"/>
  <c r="Q333" i="1"/>
  <c r="AX332" i="1"/>
  <c r="Q237" i="1"/>
  <c r="U237" i="1" s="1"/>
  <c r="AX236" i="1"/>
  <c r="Q376" i="1"/>
  <c r="AX375" i="1"/>
  <c r="Q400" i="1"/>
  <c r="U400" i="1" s="1"/>
  <c r="AX399" i="1"/>
  <c r="Q331" i="1"/>
  <c r="U331" i="1" s="1"/>
  <c r="AX330" i="1"/>
  <c r="Q369" i="1"/>
  <c r="U369" i="1" s="1"/>
  <c r="AX368" i="1"/>
  <c r="Q408" i="1"/>
  <c r="U408" i="1" s="1"/>
  <c r="AX407" i="1"/>
  <c r="Q279" i="1"/>
  <c r="AX278" i="1"/>
  <c r="Q57" i="1"/>
  <c r="U57" i="1" s="1"/>
  <c r="AX56" i="1"/>
  <c r="Q94" i="1"/>
  <c r="U94" i="1" s="1"/>
  <c r="AX93" i="1"/>
  <c r="Q316" i="1"/>
  <c r="AX315" i="1"/>
  <c r="Q140" i="1"/>
  <c r="U140" i="1" s="1"/>
  <c r="AX139" i="1"/>
  <c r="Q273" i="1"/>
  <c r="U273" i="1" s="1"/>
  <c r="AX272" i="1"/>
  <c r="Q295" i="1"/>
  <c r="AX294" i="1"/>
  <c r="Q387" i="1"/>
  <c r="AX386" i="1"/>
  <c r="Q389" i="1"/>
  <c r="AX388" i="1"/>
  <c r="Q217" i="1"/>
  <c r="AX216" i="1"/>
  <c r="Q227" i="1"/>
  <c r="U227" i="1" s="1"/>
  <c r="AX226" i="1"/>
  <c r="Q309" i="1"/>
  <c r="U309" i="1" s="1"/>
  <c r="AX308" i="1"/>
  <c r="Q67" i="1"/>
  <c r="AX66" i="1"/>
  <c r="Q48" i="1"/>
  <c r="AX47" i="1"/>
  <c r="Q348" i="1"/>
  <c r="U348" i="1" s="1"/>
  <c r="AX347" i="1"/>
  <c r="Q157" i="1"/>
  <c r="U157" i="1" s="1"/>
  <c r="AX156" i="1"/>
  <c r="Q22" i="1"/>
  <c r="AX21" i="1"/>
  <c r="Q377" i="1"/>
  <c r="U377" i="1" s="1"/>
  <c r="AX376" i="1"/>
  <c r="Q40" i="1"/>
  <c r="AX39" i="1"/>
  <c r="Q168" i="1"/>
  <c r="AX167" i="1"/>
  <c r="Q108" i="1"/>
  <c r="AX107" i="1"/>
  <c r="Q381" i="1"/>
  <c r="AX380" i="1"/>
  <c r="Q239" i="1"/>
  <c r="AX238" i="1"/>
  <c r="Q58" i="1"/>
  <c r="AX57" i="1"/>
  <c r="Q10" i="1"/>
  <c r="AX9" i="1"/>
  <c r="AV9" i="1"/>
  <c r="V9" i="5" s="1"/>
  <c r="AT9" i="1"/>
  <c r="R9" i="5" s="1"/>
  <c r="AU9" i="1"/>
  <c r="T9" i="5" s="1"/>
  <c r="AS9" i="1"/>
  <c r="P9" i="5" s="1"/>
  <c r="AR9" i="1"/>
  <c r="N9" i="5" s="1"/>
  <c r="AQ9" i="1"/>
  <c r="L9" i="5" s="1"/>
  <c r="AI10" i="1"/>
  <c r="F9" i="5" s="1"/>
  <c r="AH10" i="1"/>
  <c r="D9" i="5" s="1"/>
  <c r="T253" i="1"/>
  <c r="T365" i="1"/>
  <c r="T174" i="1"/>
  <c r="T146" i="1"/>
  <c r="T133" i="1"/>
  <c r="T395" i="1"/>
  <c r="T402" i="1"/>
  <c r="T91" i="1"/>
  <c r="T410" i="1"/>
  <c r="T261" i="1"/>
  <c r="T52" i="1"/>
  <c r="T422" i="1"/>
  <c r="T393" i="1"/>
  <c r="O52" i="1"/>
  <c r="BC51" i="1" s="1"/>
  <c r="BD51" i="1" s="1"/>
  <c r="T240" i="1"/>
  <c r="T83" i="1"/>
  <c r="T155" i="1"/>
  <c r="T136" i="1"/>
  <c r="T12" i="1"/>
  <c r="T31" i="1"/>
  <c r="T36" i="1"/>
  <c r="T229" i="1"/>
  <c r="T69" i="1"/>
  <c r="T407" i="1"/>
  <c r="T89" i="1"/>
  <c r="T152" i="1"/>
  <c r="T78" i="1"/>
  <c r="T416" i="1"/>
  <c r="T351" i="1"/>
  <c r="T427" i="1"/>
  <c r="T190" i="1"/>
  <c r="T405" i="1"/>
  <c r="T285" i="1"/>
  <c r="T132" i="1"/>
  <c r="T322" i="1"/>
  <c r="T64" i="1"/>
  <c r="T421" i="1"/>
  <c r="T411" i="1"/>
  <c r="T128" i="1"/>
  <c r="T204" i="1"/>
  <c r="T20" i="1"/>
  <c r="T280" i="1"/>
  <c r="T417" i="1"/>
  <c r="T59" i="1"/>
  <c r="T30" i="1"/>
  <c r="T164" i="1"/>
  <c r="T28" i="1"/>
  <c r="T57" i="1"/>
  <c r="T425" i="1"/>
  <c r="T287" i="1"/>
  <c r="T44" i="1"/>
  <c r="T120" i="1"/>
  <c r="T239" i="1"/>
  <c r="T186" i="1"/>
  <c r="T313" i="1"/>
  <c r="T106" i="1"/>
  <c r="T223" i="1"/>
  <c r="T269" i="1"/>
  <c r="T141" i="1"/>
  <c r="T245" i="1"/>
  <c r="T124" i="1"/>
  <c r="T228" i="1"/>
  <c r="T311" i="1"/>
  <c r="T272" i="1"/>
  <c r="T127" i="1"/>
  <c r="T329" i="1"/>
  <c r="T357" i="1"/>
  <c r="T415" i="1"/>
  <c r="Q20" i="1"/>
  <c r="T109" i="1"/>
  <c r="T38" i="1"/>
  <c r="T303" i="1"/>
  <c r="O228" i="1"/>
  <c r="BC227" i="1" s="1"/>
  <c r="BD227" i="1" s="1"/>
  <c r="T112" i="1"/>
  <c r="T387" i="1"/>
  <c r="T24" i="1"/>
  <c r="T139" i="1"/>
  <c r="T79" i="1"/>
  <c r="T263" i="1"/>
  <c r="T72" i="1"/>
  <c r="T181" i="1"/>
  <c r="T242" i="1"/>
  <c r="T376" i="1"/>
  <c r="Q240" i="1"/>
  <c r="T339" i="1"/>
  <c r="T51" i="1"/>
  <c r="O38" i="1"/>
  <c r="BC37" i="1" s="1"/>
  <c r="BD37" i="1" s="1"/>
  <c r="T231" i="1"/>
  <c r="T295" i="1"/>
  <c r="T116" i="1"/>
  <c r="T94" i="1"/>
  <c r="T119" i="1"/>
  <c r="T331" i="1"/>
  <c r="T328" i="1"/>
  <c r="T375" i="1"/>
  <c r="T197" i="1"/>
  <c r="Q303" i="1"/>
  <c r="U303" i="1" s="1"/>
  <c r="T23" i="1"/>
  <c r="T16" i="1"/>
  <c r="T213" i="1"/>
  <c r="T279" i="1"/>
  <c r="T307" i="1"/>
  <c r="T305" i="1"/>
  <c r="T355" i="1"/>
  <c r="O181" i="1"/>
  <c r="BC180" i="1" s="1"/>
  <c r="BD180" i="1" s="1"/>
  <c r="T400" i="1"/>
  <c r="T56" i="1"/>
  <c r="Q64" i="1"/>
  <c r="T217" i="1"/>
  <c r="T148" i="1"/>
  <c r="T348" i="1"/>
  <c r="T373" i="1"/>
  <c r="T377" i="1"/>
  <c r="T408" i="1"/>
  <c r="T86" i="1"/>
  <c r="T317" i="1"/>
  <c r="T221" i="1"/>
  <c r="T391" i="1"/>
  <c r="T413" i="1"/>
  <c r="T194" i="1"/>
  <c r="T88" i="1"/>
  <c r="T102" i="1"/>
  <c r="T227" i="1"/>
  <c r="T207" i="1"/>
  <c r="T309" i="1"/>
  <c r="T22" i="1"/>
  <c r="T389" i="1"/>
  <c r="T160" i="1"/>
  <c r="T32" i="1"/>
  <c r="T14" i="1"/>
  <c r="T179" i="1"/>
  <c r="T257" i="1"/>
  <c r="T423" i="1"/>
  <c r="T363" i="1"/>
  <c r="T424" i="1"/>
  <c r="T39" i="1"/>
  <c r="T65" i="1"/>
  <c r="T168" i="1"/>
  <c r="T154" i="1"/>
  <c r="T173" i="1"/>
  <c r="T350" i="1"/>
  <c r="T327" i="1"/>
  <c r="O280" i="1"/>
  <c r="BC279" i="1" s="1"/>
  <c r="BD279" i="1" s="1"/>
  <c r="T189" i="1"/>
  <c r="T203" i="1"/>
  <c r="T312" i="1"/>
  <c r="T130" i="1"/>
  <c r="T111" i="1"/>
  <c r="T138" i="1"/>
  <c r="T232" i="1"/>
  <c r="O232" i="1"/>
  <c r="BC231" i="1" s="1"/>
  <c r="BD231" i="1" s="1"/>
  <c r="T247" i="1"/>
  <c r="T379" i="1"/>
  <c r="T420" i="1"/>
  <c r="T216" i="1"/>
  <c r="T367" i="1"/>
  <c r="T336" i="1"/>
  <c r="T288" i="1"/>
  <c r="T176" i="1"/>
  <c r="T165" i="1"/>
  <c r="Q79" i="1"/>
  <c r="U79" i="1" s="1"/>
  <c r="T406" i="1"/>
  <c r="T149" i="1"/>
  <c r="T384" i="1"/>
  <c r="T277" i="1"/>
  <c r="T359" i="1"/>
  <c r="T157" i="1"/>
  <c r="T26" i="1"/>
  <c r="T84" i="1"/>
  <c r="T340" i="1"/>
  <c r="T281" i="1"/>
  <c r="T70" i="1"/>
  <c r="T118" i="1"/>
  <c r="T40" i="1"/>
  <c r="T170" i="1"/>
  <c r="T117" i="1"/>
  <c r="T134" i="1"/>
  <c r="T255" i="1"/>
  <c r="T256" i="1"/>
  <c r="T403" i="1"/>
  <c r="T369" i="1"/>
  <c r="T335" i="1"/>
  <c r="T383" i="1"/>
  <c r="T196" i="1"/>
  <c r="T15" i="1"/>
  <c r="T296" i="1"/>
  <c r="T368" i="1"/>
  <c r="T11" i="1"/>
  <c r="O149" i="1"/>
  <c r="BC148" i="1" s="1"/>
  <c r="BD148" i="1" s="1"/>
  <c r="T142" i="1"/>
  <c r="T235" i="1"/>
  <c r="T271" i="1"/>
  <c r="T265" i="1"/>
  <c r="T426" i="1"/>
  <c r="T114" i="1"/>
  <c r="T162" i="1"/>
  <c r="T297" i="1"/>
  <c r="T63" i="1"/>
  <c r="T144" i="1"/>
  <c r="Q139" i="1"/>
  <c r="U139" i="1" s="1"/>
  <c r="T249" i="1"/>
  <c r="T248" i="1"/>
  <c r="T318" i="1"/>
  <c r="T392" i="1"/>
  <c r="T163" i="1"/>
  <c r="T219" i="1"/>
  <c r="T320" i="1"/>
  <c r="T85" i="1"/>
  <c r="T81" i="1"/>
  <c r="T205" i="1"/>
  <c r="T289" i="1"/>
  <c r="T96" i="1"/>
  <c r="T110" i="1"/>
  <c r="T125" i="1"/>
  <c r="T206" i="1"/>
  <c r="T273" i="1"/>
  <c r="T385" i="1"/>
  <c r="T140" i="1"/>
  <c r="T236" i="1"/>
  <c r="T344" i="1"/>
  <c r="T234" i="1"/>
  <c r="T321" i="1"/>
  <c r="T243" i="1"/>
  <c r="T143" i="1"/>
  <c r="T404" i="1"/>
  <c r="T178" i="1"/>
  <c r="T345" i="1"/>
  <c r="O345" i="1"/>
  <c r="BC344" i="1" s="1"/>
  <c r="BD344" i="1" s="1"/>
  <c r="T418" i="1"/>
  <c r="O418" i="1"/>
  <c r="BC417" i="1" s="1"/>
  <c r="BD417" i="1" s="1"/>
  <c r="O319" i="1"/>
  <c r="BC318" i="1" s="1"/>
  <c r="BD318" i="1" s="1"/>
  <c r="T319" i="1"/>
  <c r="T67" i="1"/>
  <c r="T48" i="1"/>
  <c r="O234" i="1"/>
  <c r="BC233" i="1" s="1"/>
  <c r="BD233" i="1" s="1"/>
  <c r="T215" i="1"/>
  <c r="T360" i="1"/>
  <c r="T75" i="1"/>
  <c r="O75" i="1"/>
  <c r="BC74" i="1" s="1"/>
  <c r="BD74" i="1" s="1"/>
  <c r="T108" i="1"/>
  <c r="O108" i="1"/>
  <c r="BC107" i="1" s="1"/>
  <c r="BD107" i="1" s="1"/>
  <c r="T62" i="1"/>
  <c r="T135" i="1"/>
  <c r="T195" i="1"/>
  <c r="T74" i="1"/>
  <c r="T304" i="1"/>
  <c r="Q304" i="1"/>
  <c r="U304" i="1" s="1"/>
  <c r="T293" i="1"/>
  <c r="Q293" i="1"/>
  <c r="T49" i="1"/>
  <c r="T19" i="1"/>
  <c r="T60" i="1"/>
  <c r="T95" i="1"/>
  <c r="T113" i="1"/>
  <c r="T159" i="1"/>
  <c r="T237" i="1"/>
  <c r="T264" i="1"/>
  <c r="T343" i="1"/>
  <c r="T315" i="1"/>
  <c r="T180" i="1"/>
  <c r="T230" i="1"/>
  <c r="T103" i="1"/>
  <c r="T292" i="1"/>
  <c r="T201" i="1"/>
  <c r="Q201" i="1"/>
  <c r="O361" i="1"/>
  <c r="BC360" i="1" s="1"/>
  <c r="BD360" i="1" s="1"/>
  <c r="T361" i="1"/>
  <c r="T147" i="1"/>
  <c r="Q147" i="1"/>
  <c r="U147" i="1" s="1"/>
  <c r="T353" i="1"/>
  <c r="O353" i="1"/>
  <c r="BC352" i="1" s="1"/>
  <c r="BD352" i="1" s="1"/>
  <c r="T188" i="1"/>
  <c r="O398" i="1"/>
  <c r="T398" i="1"/>
  <c r="T283" i="1"/>
  <c r="T244" i="1"/>
  <c r="T347" i="1"/>
  <c r="T356" i="1"/>
  <c r="Q187" i="1"/>
  <c r="U187" i="1" s="1"/>
  <c r="T187" i="1"/>
  <c r="T92" i="1"/>
  <c r="O92" i="1"/>
  <c r="BC91" i="1" s="1"/>
  <c r="BD91" i="1" s="1"/>
  <c r="T93" i="1"/>
  <c r="T172" i="1"/>
  <c r="O301" i="1"/>
  <c r="BC300" i="1" s="1"/>
  <c r="BD300" i="1" s="1"/>
  <c r="T301" i="1"/>
  <c r="T399" i="1"/>
  <c r="T175" i="1"/>
  <c r="T409" i="1"/>
  <c r="T401" i="1"/>
  <c r="T47" i="1"/>
  <c r="O47" i="1"/>
  <c r="BC46" i="1" s="1"/>
  <c r="BD46" i="1" s="1"/>
  <c r="T77" i="1"/>
  <c r="T80" i="1"/>
  <c r="O156" i="1"/>
  <c r="BC155" i="1" s="1"/>
  <c r="BD155" i="1" s="1"/>
  <c r="T156" i="1"/>
  <c r="T220" i="1"/>
  <c r="O46" i="1"/>
  <c r="BC45" i="1" s="1"/>
  <c r="BD45" i="1" s="1"/>
  <c r="T46" i="1"/>
  <c r="O211" i="1"/>
  <c r="BC210" i="1" s="1"/>
  <c r="BD210" i="1" s="1"/>
  <c r="T211" i="1"/>
  <c r="O212" i="1"/>
  <c r="BC211" i="1" s="1"/>
  <c r="BD211" i="1" s="1"/>
  <c r="T212" i="1"/>
  <c r="T191" i="1"/>
  <c r="T167" i="1"/>
  <c r="T338" i="1"/>
  <c r="T260" i="1"/>
  <c r="O55" i="1"/>
  <c r="T55" i="1"/>
  <c r="T171" i="1"/>
  <c r="Q171" i="1"/>
  <c r="O381" i="1"/>
  <c r="BC380" i="1" s="1"/>
  <c r="BD380" i="1" s="1"/>
  <c r="T381" i="1"/>
  <c r="O337" i="1"/>
  <c r="BC336" i="1" s="1"/>
  <c r="BD336" i="1" s="1"/>
  <c r="T337" i="1"/>
  <c r="T428" i="1"/>
  <c r="O200" i="1"/>
  <c r="BC199" i="1" s="1"/>
  <c r="BD199" i="1" s="1"/>
  <c r="T200" i="1"/>
  <c r="T151" i="1"/>
  <c r="T214" i="1"/>
  <c r="O214" i="1"/>
  <c r="BC213" i="1" s="1"/>
  <c r="BD213" i="1" s="1"/>
  <c r="O262" i="1"/>
  <c r="T262" i="1"/>
  <c r="T306" i="1"/>
  <c r="O306" i="1"/>
  <c r="BC305" i="1" s="1"/>
  <c r="BD305" i="1" s="1"/>
  <c r="T298" i="1"/>
  <c r="O298" i="1"/>
  <c r="BC297" i="1" s="1"/>
  <c r="BD297" i="1" s="1"/>
  <c r="T266" i="1"/>
  <c r="O266" i="1"/>
  <c r="BC265" i="1" s="1"/>
  <c r="BD265" i="1" s="1"/>
  <c r="T378" i="1"/>
  <c r="O378" i="1"/>
  <c r="BC377" i="1" s="1"/>
  <c r="BD377" i="1" s="1"/>
  <c r="T37" i="1"/>
  <c r="O37" i="1"/>
  <c r="BC36" i="1" s="1"/>
  <c r="BD36" i="1" s="1"/>
  <c r="O71" i="1"/>
  <c r="BC70" i="1" s="1"/>
  <c r="BD70" i="1" s="1"/>
  <c r="T71" i="1"/>
  <c r="T35" i="1"/>
  <c r="O35" i="1"/>
  <c r="BC34" i="1" s="1"/>
  <c r="BD34" i="1" s="1"/>
  <c r="T27" i="1"/>
  <c r="O42" i="1"/>
  <c r="BC41" i="1" s="1"/>
  <c r="BD41" i="1" s="1"/>
  <c r="T42" i="1"/>
  <c r="T73" i="1"/>
  <c r="T166" i="1"/>
  <c r="O208" i="1"/>
  <c r="BC207" i="1" s="1"/>
  <c r="BD207" i="1" s="1"/>
  <c r="T208" i="1"/>
  <c r="O145" i="1"/>
  <c r="BC144" i="1" s="1"/>
  <c r="BD144" i="1" s="1"/>
  <c r="T145" i="1"/>
  <c r="O222" i="1"/>
  <c r="BC221" i="1" s="1"/>
  <c r="BD221" i="1" s="1"/>
  <c r="T222" i="1"/>
  <c r="O131" i="1"/>
  <c r="BC130" i="1" s="1"/>
  <c r="BD130" i="1" s="1"/>
  <c r="T131" i="1"/>
  <c r="O325" i="1"/>
  <c r="BC324" i="1" s="1"/>
  <c r="BD324" i="1" s="1"/>
  <c r="T325" i="1"/>
  <c r="T316" i="1"/>
  <c r="O316" i="1"/>
  <c r="BC315" i="1" s="1"/>
  <c r="BD315" i="1" s="1"/>
  <c r="O286" i="1"/>
  <c r="BC285" i="1" s="1"/>
  <c r="BD285" i="1" s="1"/>
  <c r="T286" i="1"/>
  <c r="T238" i="1"/>
  <c r="T276" i="1"/>
  <c r="T267" i="1"/>
  <c r="O341" i="1"/>
  <c r="BC340" i="1" s="1"/>
  <c r="BD340" i="1" s="1"/>
  <c r="T341" i="1"/>
  <c r="T371" i="1"/>
  <c r="T241" i="1"/>
  <c r="O241" i="1"/>
  <c r="BC240" i="1" s="1"/>
  <c r="BD240" i="1" s="1"/>
  <c r="T362" i="1"/>
  <c r="O362" i="1"/>
  <c r="BC361" i="1" s="1"/>
  <c r="BD361" i="1" s="1"/>
  <c r="T268" i="1"/>
  <c r="T380" i="1"/>
  <c r="T33" i="1"/>
  <c r="O33" i="1"/>
  <c r="BC32" i="1" s="1"/>
  <c r="BD32" i="1" s="1"/>
  <c r="O29" i="1"/>
  <c r="BC28" i="1" s="1"/>
  <c r="BD28" i="1" s="1"/>
  <c r="T29" i="1"/>
  <c r="T58" i="1"/>
  <c r="O58" i="1"/>
  <c r="BC57" i="1" s="1"/>
  <c r="BD57" i="1" s="1"/>
  <c r="T105" i="1"/>
  <c r="O100" i="1"/>
  <c r="BC99" i="1" s="1"/>
  <c r="BD99" i="1" s="1"/>
  <c r="T100" i="1"/>
  <c r="O161" i="1"/>
  <c r="BC160" i="1" s="1"/>
  <c r="BD160" i="1" s="1"/>
  <c r="T161" i="1"/>
  <c r="O177" i="1"/>
  <c r="BC176" i="1" s="1"/>
  <c r="BD176" i="1" s="1"/>
  <c r="T177" i="1"/>
  <c r="O209" i="1"/>
  <c r="T209" i="1"/>
  <c r="O326" i="1"/>
  <c r="BC325" i="1" s="1"/>
  <c r="BD325" i="1" s="1"/>
  <c r="T326" i="1"/>
  <c r="Q334" i="1"/>
  <c r="U334" i="1" s="1"/>
  <c r="T334" i="1"/>
  <c r="O310" i="1"/>
  <c r="BC309" i="1" s="1"/>
  <c r="BD309" i="1" s="1"/>
  <c r="T310" i="1"/>
  <c r="O333" i="1"/>
  <c r="BC332" i="1" s="1"/>
  <c r="BD332" i="1" s="1"/>
  <c r="T333" i="1"/>
  <c r="T282" i="1"/>
  <c r="O282" i="1"/>
  <c r="BC281" i="1" s="1"/>
  <c r="BD281" i="1" s="1"/>
  <c r="T274" i="1"/>
  <c r="O274" i="1"/>
  <c r="BC273" i="1" s="1"/>
  <c r="BD273" i="1" s="1"/>
  <c r="O419" i="1"/>
  <c r="BC418" i="1" s="1"/>
  <c r="BD418" i="1" s="1"/>
  <c r="T419" i="1"/>
  <c r="T342" i="1"/>
  <c r="T414" i="1"/>
  <c r="T13" i="1"/>
  <c r="O13" i="1"/>
  <c r="O115" i="1"/>
  <c r="BC114" i="1" s="1"/>
  <c r="BD114" i="1" s="1"/>
  <c r="T115" i="1"/>
  <c r="T104" i="1"/>
  <c r="Q185" i="1"/>
  <c r="U185" i="1" s="1"/>
  <c r="T185" i="1"/>
  <c r="O150" i="1"/>
  <c r="BC149" i="1" s="1"/>
  <c r="BD149" i="1" s="1"/>
  <c r="T150" i="1"/>
  <c r="O184" i="1"/>
  <c r="BC183" i="1" s="1"/>
  <c r="BD183" i="1" s="1"/>
  <c r="T184" i="1"/>
  <c r="T199" i="1"/>
  <c r="O199" i="1"/>
  <c r="BC198" i="1" s="1"/>
  <c r="BD198" i="1" s="1"/>
  <c r="O246" i="1"/>
  <c r="BC245" i="1" s="1"/>
  <c r="BD245" i="1" s="1"/>
  <c r="T246" i="1"/>
  <c r="O270" i="1"/>
  <c r="BC269" i="1" s="1"/>
  <c r="BD269" i="1" s="1"/>
  <c r="T270" i="1"/>
  <c r="T290" i="1"/>
  <c r="O290" i="1"/>
  <c r="BC289" i="1" s="1"/>
  <c r="BD289" i="1" s="1"/>
  <c r="T332" i="1"/>
  <c r="T364" i="1"/>
  <c r="O397" i="1"/>
  <c r="BC396" i="1" s="1"/>
  <c r="BD396" i="1" s="1"/>
  <c r="T397" i="1"/>
  <c r="O366" i="1"/>
  <c r="BC365" i="1" s="1"/>
  <c r="BD365" i="1" s="1"/>
  <c r="T366" i="1"/>
  <c r="T394" i="1"/>
  <c r="O394" i="1"/>
  <c r="T396" i="1"/>
  <c r="O382" i="1"/>
  <c r="BC381" i="1" s="1"/>
  <c r="BD381" i="1" s="1"/>
  <c r="T382" i="1"/>
  <c r="O82" i="1"/>
  <c r="BC81" i="1" s="1"/>
  <c r="BD81" i="1" s="1"/>
  <c r="T82" i="1"/>
  <c r="O61" i="1"/>
  <c r="BC60" i="1" s="1"/>
  <c r="BD60" i="1" s="1"/>
  <c r="T61" i="1"/>
  <c r="T25" i="1"/>
  <c r="O25" i="1"/>
  <c r="BC24" i="1" s="1"/>
  <c r="BD24" i="1" s="1"/>
  <c r="O21" i="1"/>
  <c r="BC20" i="1" s="1"/>
  <c r="BD20" i="1" s="1"/>
  <c r="T21" i="1"/>
  <c r="O76" i="1"/>
  <c r="BC75" i="1" s="1"/>
  <c r="BD75" i="1" s="1"/>
  <c r="T76" i="1"/>
  <c r="T126" i="1"/>
  <c r="O126" i="1"/>
  <c r="BC125" i="1" s="1"/>
  <c r="BD125" i="1" s="1"/>
  <c r="T17" i="1"/>
  <c r="O17" i="1"/>
  <c r="BC16" i="1" s="1"/>
  <c r="BD16" i="1" s="1"/>
  <c r="O153" i="1"/>
  <c r="T153" i="1"/>
  <c r="T122" i="1"/>
  <c r="O122" i="1"/>
  <c r="BC121" i="1" s="1"/>
  <c r="BD121" i="1" s="1"/>
  <c r="T210" i="1"/>
  <c r="O210" i="1"/>
  <c r="BC209" i="1" s="1"/>
  <c r="BD209" i="1" s="1"/>
  <c r="O224" i="1"/>
  <c r="BC223" i="1" s="1"/>
  <c r="BD223" i="1" s="1"/>
  <c r="T224" i="1"/>
  <c r="T300" i="1"/>
  <c r="O300" i="1"/>
  <c r="BC299" i="1" s="1"/>
  <c r="BD299" i="1" s="1"/>
  <c r="O294" i="1"/>
  <c r="BC293" i="1" s="1"/>
  <c r="BD293" i="1" s="1"/>
  <c r="T294" i="1"/>
  <c r="T291" i="1"/>
  <c r="O299" i="1"/>
  <c r="BC298" i="1" s="1"/>
  <c r="BD298" i="1" s="1"/>
  <c r="T299" i="1"/>
  <c r="O349" i="1"/>
  <c r="BC348" i="1" s="1"/>
  <c r="BD348" i="1" s="1"/>
  <c r="T349" i="1"/>
  <c r="T284" i="1"/>
  <c r="T308" i="1"/>
  <c r="O308" i="1"/>
  <c r="BC307" i="1" s="1"/>
  <c r="BD307" i="1" s="1"/>
  <c r="O346" i="1"/>
  <c r="BC345" i="1" s="1"/>
  <c r="BD345" i="1" s="1"/>
  <c r="T346" i="1"/>
  <c r="T354" i="1"/>
  <c r="O354" i="1"/>
  <c r="BC353" i="1" s="1"/>
  <c r="BD353" i="1" s="1"/>
  <c r="T43" i="1"/>
  <c r="O43" i="1"/>
  <c r="BC42" i="1" s="1"/>
  <c r="BD42" i="1" s="1"/>
  <c r="O107" i="1"/>
  <c r="BC106" i="1" s="1"/>
  <c r="BD106" i="1" s="1"/>
  <c r="T107" i="1"/>
  <c r="O87" i="1"/>
  <c r="BC86" i="1" s="1"/>
  <c r="BD86" i="1" s="1"/>
  <c r="T87" i="1"/>
  <c r="T225" i="1"/>
  <c r="O225" i="1"/>
  <c r="BC224" i="1" s="1"/>
  <c r="BD224" i="1" s="1"/>
  <c r="O123" i="1"/>
  <c r="BC122" i="1" s="1"/>
  <c r="BD122" i="1" s="1"/>
  <c r="T123" i="1"/>
  <c r="T202" i="1"/>
  <c r="Q202" i="1"/>
  <c r="T183" i="1"/>
  <c r="O183" i="1"/>
  <c r="BC182" i="1" s="1"/>
  <c r="BD182" i="1" s="1"/>
  <c r="T218" i="1"/>
  <c r="O254" i="1"/>
  <c r="BC253" i="1" s="1"/>
  <c r="BD253" i="1" s="1"/>
  <c r="T254" i="1"/>
  <c r="T258" i="1"/>
  <c r="O258" i="1"/>
  <c r="T314" i="1"/>
  <c r="O314" i="1"/>
  <c r="BC313" i="1" s="1"/>
  <c r="BD313" i="1" s="1"/>
  <c r="O374" i="1"/>
  <c r="BC373" i="1" s="1"/>
  <c r="BD373" i="1" s="1"/>
  <c r="T374" i="1"/>
  <c r="T386" i="1"/>
  <c r="O386" i="1"/>
  <c r="BC385" i="1" s="1"/>
  <c r="BD385" i="1" s="1"/>
  <c r="T388" i="1"/>
  <c r="T53" i="1"/>
  <c r="O53" i="1"/>
  <c r="BC52" i="1" s="1"/>
  <c r="BD52" i="1" s="1"/>
  <c r="O98" i="1"/>
  <c r="BC97" i="1" s="1"/>
  <c r="BD97" i="1" s="1"/>
  <c r="T98" i="1"/>
  <c r="O137" i="1"/>
  <c r="BC136" i="1" s="1"/>
  <c r="BD136" i="1" s="1"/>
  <c r="T137" i="1"/>
  <c r="O68" i="1"/>
  <c r="BC67" i="1" s="1"/>
  <c r="BD67" i="1" s="1"/>
  <c r="T68" i="1"/>
  <c r="T358" i="1"/>
  <c r="O358" i="1"/>
  <c r="BC357" i="1" s="1"/>
  <c r="BD357" i="1" s="1"/>
  <c r="T372" i="1"/>
  <c r="O182" i="1"/>
  <c r="BC181" i="1" s="1"/>
  <c r="BD181" i="1" s="1"/>
  <c r="T182" i="1"/>
  <c r="T18" i="1"/>
  <c r="T50" i="1"/>
  <c r="O50" i="1"/>
  <c r="T41" i="1"/>
  <c r="O41" i="1"/>
  <c r="O54" i="1"/>
  <c r="BC53" i="1" s="1"/>
  <c r="BD53" i="1" s="1"/>
  <c r="T54" i="1"/>
  <c r="T129" i="1"/>
  <c r="O129" i="1"/>
  <c r="BC128" i="1" s="1"/>
  <c r="BD128" i="1" s="1"/>
  <c r="O90" i="1"/>
  <c r="BC89" i="1" s="1"/>
  <c r="BD89" i="1" s="1"/>
  <c r="T90" i="1"/>
  <c r="O169" i="1"/>
  <c r="BC168" i="1" s="1"/>
  <c r="BD168" i="1" s="1"/>
  <c r="T169" i="1"/>
  <c r="T198" i="1"/>
  <c r="O192" i="1"/>
  <c r="BC191" i="1" s="1"/>
  <c r="BD191" i="1" s="1"/>
  <c r="T192" i="1"/>
  <c r="Q233" i="1"/>
  <c r="T233" i="1"/>
  <c r="O278" i="1"/>
  <c r="BC277" i="1" s="1"/>
  <c r="BD277" i="1" s="1"/>
  <c r="T278" i="1"/>
  <c r="T226" i="1"/>
  <c r="T324" i="1"/>
  <c r="T252" i="1"/>
  <c r="T250" i="1"/>
  <c r="O250" i="1"/>
  <c r="T259" i="1"/>
  <c r="T45" i="1"/>
  <c r="Q45" i="1"/>
  <c r="O34" i="1"/>
  <c r="BC33" i="1" s="1"/>
  <c r="BD33" i="1" s="1"/>
  <c r="T34" i="1"/>
  <c r="O97" i="1"/>
  <c r="BC96" i="1" s="1"/>
  <c r="BD96" i="1" s="1"/>
  <c r="T97" i="1"/>
  <c r="T101" i="1"/>
  <c r="T66" i="1"/>
  <c r="O66" i="1"/>
  <c r="BC65" i="1" s="1"/>
  <c r="BD65" i="1" s="1"/>
  <c r="T99" i="1"/>
  <c r="T158" i="1"/>
  <c r="T121" i="1"/>
  <c r="O193" i="1"/>
  <c r="BC192" i="1" s="1"/>
  <c r="BD192" i="1" s="1"/>
  <c r="T193" i="1"/>
  <c r="T251" i="1"/>
  <c r="T330" i="1"/>
  <c r="O330" i="1"/>
  <c r="BC329" i="1" s="1"/>
  <c r="BD329" i="1" s="1"/>
  <c r="T275" i="1"/>
  <c r="T323" i="1"/>
  <c r="O352" i="1"/>
  <c r="BC351" i="1" s="1"/>
  <c r="BD351" i="1" s="1"/>
  <c r="T352" i="1"/>
  <c r="T370" i="1"/>
  <c r="O370" i="1"/>
  <c r="BC369" i="1" s="1"/>
  <c r="BD369" i="1" s="1"/>
  <c r="O302" i="1"/>
  <c r="BC301" i="1" s="1"/>
  <c r="BD301" i="1" s="1"/>
  <c r="T302" i="1"/>
  <c r="O390" i="1"/>
  <c r="BC389" i="1" s="1"/>
  <c r="BD389" i="1" s="1"/>
  <c r="T390" i="1"/>
  <c r="T412" i="1"/>
  <c r="T10" i="1"/>
  <c r="AZ184" i="1" l="1"/>
  <c r="BX184" i="1"/>
  <c r="AZ146" i="1"/>
  <c r="BX146" i="1"/>
  <c r="AZ156" i="1"/>
  <c r="BX156" i="1"/>
  <c r="AZ308" i="1"/>
  <c r="BX308" i="1"/>
  <c r="AZ407" i="1"/>
  <c r="BX407" i="1"/>
  <c r="AZ194" i="1"/>
  <c r="BX194" i="1"/>
  <c r="AZ147" i="1"/>
  <c r="BX147" i="1"/>
  <c r="AZ165" i="1"/>
  <c r="BX165" i="1"/>
  <c r="AZ11" i="1"/>
  <c r="BX11" i="1"/>
  <c r="AZ50" i="1"/>
  <c r="BX50" i="1"/>
  <c r="AZ371" i="1"/>
  <c r="BX371" i="1"/>
  <c r="AZ197" i="1"/>
  <c r="BX197" i="1"/>
  <c r="AZ317" i="1"/>
  <c r="BX317" i="1"/>
  <c r="AZ127" i="1"/>
  <c r="BX127" i="1"/>
  <c r="AZ260" i="1"/>
  <c r="BX260" i="1"/>
  <c r="AZ102" i="1"/>
  <c r="BX102" i="1"/>
  <c r="AZ387" i="1"/>
  <c r="BX387" i="1"/>
  <c r="AZ356" i="1"/>
  <c r="BX356" i="1"/>
  <c r="AZ118" i="1"/>
  <c r="BX118" i="1"/>
  <c r="AZ140" i="1"/>
  <c r="BX140" i="1"/>
  <c r="AZ187" i="1"/>
  <c r="BX187" i="1"/>
  <c r="AZ394" i="1"/>
  <c r="BX394" i="1"/>
  <c r="AZ110" i="1"/>
  <c r="BX110" i="1"/>
  <c r="AZ343" i="1"/>
  <c r="BX343" i="1"/>
  <c r="AZ392" i="1"/>
  <c r="BX392" i="1"/>
  <c r="AZ103" i="1"/>
  <c r="BX103" i="1"/>
  <c r="AZ154" i="1"/>
  <c r="BX154" i="1"/>
  <c r="AZ320" i="1"/>
  <c r="BX320" i="1"/>
  <c r="AZ398" i="1"/>
  <c r="BX398" i="1"/>
  <c r="AZ68" i="1"/>
  <c r="BX68" i="1"/>
  <c r="AZ366" i="1"/>
  <c r="BX366" i="1"/>
  <c r="AZ383" i="1"/>
  <c r="BX383" i="1"/>
  <c r="AZ303" i="1"/>
  <c r="BX303" i="1"/>
  <c r="AZ212" i="1"/>
  <c r="BX212" i="1"/>
  <c r="AZ364" i="1"/>
  <c r="BX364" i="1"/>
  <c r="AZ157" i="1"/>
  <c r="BX157" i="1"/>
  <c r="AZ173" i="1"/>
  <c r="BX173" i="1"/>
  <c r="AZ196" i="1"/>
  <c r="BX196" i="1"/>
  <c r="AZ354" i="1"/>
  <c r="BX354" i="1"/>
  <c r="AZ62" i="1"/>
  <c r="BX62" i="1"/>
  <c r="AZ382" i="1"/>
  <c r="BX382" i="1"/>
  <c r="AZ225" i="1"/>
  <c r="BX225" i="1"/>
  <c r="AZ141" i="1"/>
  <c r="BX141" i="1"/>
  <c r="AZ347" i="1"/>
  <c r="BX347" i="1"/>
  <c r="AZ226" i="1"/>
  <c r="BX226" i="1"/>
  <c r="AZ93" i="1"/>
  <c r="BX93" i="1"/>
  <c r="AZ368" i="1"/>
  <c r="BX368" i="1"/>
  <c r="AZ236" i="1"/>
  <c r="BX236" i="1"/>
  <c r="AZ171" i="1"/>
  <c r="BX171" i="1"/>
  <c r="AZ123" i="1"/>
  <c r="BX123" i="1"/>
  <c r="AZ203" i="1"/>
  <c r="BX203" i="1"/>
  <c r="AZ268" i="1"/>
  <c r="BX268" i="1"/>
  <c r="AZ346" i="1"/>
  <c r="BX346" i="1"/>
  <c r="AZ341" i="1"/>
  <c r="BX341" i="1"/>
  <c r="AZ390" i="1"/>
  <c r="BX390" i="1"/>
  <c r="AZ406" i="1"/>
  <c r="BX406" i="1"/>
  <c r="AZ22" i="1"/>
  <c r="BX22" i="1"/>
  <c r="AZ115" i="1"/>
  <c r="BX115" i="1"/>
  <c r="AZ310" i="1"/>
  <c r="BX310" i="1"/>
  <c r="AZ423" i="1"/>
  <c r="BX423" i="1"/>
  <c r="AZ132" i="1"/>
  <c r="BX132" i="1"/>
  <c r="AZ335" i="1"/>
  <c r="BX335" i="1"/>
  <c r="AZ401" i="1"/>
  <c r="BX401" i="1"/>
  <c r="AZ228" i="1"/>
  <c r="BX228" i="1"/>
  <c r="AZ255" i="1"/>
  <c r="BX255" i="1"/>
  <c r="AZ214" i="1"/>
  <c r="BX214" i="1"/>
  <c r="AZ404" i="1"/>
  <c r="BX404" i="1"/>
  <c r="AZ189" i="1"/>
  <c r="BX189" i="1"/>
  <c r="AZ135" i="1"/>
  <c r="BX135" i="1"/>
  <c r="AZ30" i="1"/>
  <c r="BX30" i="1"/>
  <c r="AZ421" i="1"/>
  <c r="BX421" i="1"/>
  <c r="AZ359" i="1"/>
  <c r="BX359" i="1"/>
  <c r="AZ399" i="1"/>
  <c r="BX399" i="1"/>
  <c r="AZ412" i="1"/>
  <c r="BX412" i="1"/>
  <c r="AZ395" i="1"/>
  <c r="BX395" i="1"/>
  <c r="AZ100" i="1"/>
  <c r="BX100" i="1"/>
  <c r="AZ64" i="1"/>
  <c r="BX64" i="1"/>
  <c r="AZ111" i="1"/>
  <c r="BX111" i="1"/>
  <c r="AZ374" i="1"/>
  <c r="BX374" i="1"/>
  <c r="AZ400" i="1"/>
  <c r="BX400" i="1"/>
  <c r="AZ427" i="1"/>
  <c r="BX427" i="1"/>
  <c r="AZ379" i="1"/>
  <c r="BX379" i="1"/>
  <c r="AZ415" i="1"/>
  <c r="BX415" i="1"/>
  <c r="AZ337" i="1"/>
  <c r="BX337" i="1"/>
  <c r="AZ333" i="1"/>
  <c r="BX333" i="1"/>
  <c r="AZ186" i="1"/>
  <c r="BX186" i="1"/>
  <c r="AZ78" i="1"/>
  <c r="BX78" i="1"/>
  <c r="AZ302" i="1"/>
  <c r="BX302" i="1"/>
  <c r="AZ376" i="1"/>
  <c r="BX376" i="1"/>
  <c r="AZ272" i="1"/>
  <c r="BX272" i="1"/>
  <c r="AZ56" i="1"/>
  <c r="BX56" i="1"/>
  <c r="AZ330" i="1"/>
  <c r="BX330" i="1"/>
  <c r="AZ76" i="1"/>
  <c r="BX76" i="1"/>
  <c r="AZ117" i="1"/>
  <c r="BX117" i="1"/>
  <c r="AZ10" i="1"/>
  <c r="BX10" i="1"/>
  <c r="AZ342" i="1"/>
  <c r="BX342" i="1"/>
  <c r="AZ235" i="1"/>
  <c r="BX235" i="1"/>
  <c r="AZ131" i="1"/>
  <c r="BX131" i="1"/>
  <c r="AZ119" i="1"/>
  <c r="BX119" i="1"/>
  <c r="AZ241" i="1"/>
  <c r="BX241" i="1"/>
  <c r="AZ105" i="1"/>
  <c r="BX105" i="1"/>
  <c r="AZ202" i="1"/>
  <c r="BX202" i="1"/>
  <c r="AZ48" i="1"/>
  <c r="BX48" i="1"/>
  <c r="AZ72" i="1"/>
  <c r="BX72" i="1"/>
  <c r="AZ414" i="1"/>
  <c r="BX414" i="1"/>
  <c r="AZ237" i="1"/>
  <c r="BX237" i="1"/>
  <c r="AZ350" i="1"/>
  <c r="BX350" i="1"/>
  <c r="AZ234" i="1"/>
  <c r="BX234" i="1"/>
  <c r="AZ358" i="1"/>
  <c r="BX358" i="1"/>
  <c r="AZ391" i="1"/>
  <c r="BX391" i="1"/>
  <c r="AZ139" i="1"/>
  <c r="BX139" i="1"/>
  <c r="AZ367" i="1"/>
  <c r="BX367" i="1"/>
  <c r="AZ420" i="1"/>
  <c r="BX420" i="1"/>
  <c r="AZ252" i="1"/>
  <c r="BX252" i="1"/>
  <c r="AZ409" i="1"/>
  <c r="BX409" i="1"/>
  <c r="AZ243" i="1"/>
  <c r="BX243" i="1"/>
  <c r="AZ222" i="1"/>
  <c r="BX222" i="1"/>
  <c r="AZ338" i="1"/>
  <c r="BX338" i="1"/>
  <c r="AZ328" i="1"/>
  <c r="BX328" i="1"/>
  <c r="AZ426" i="1"/>
  <c r="BX426" i="1"/>
  <c r="AZ77" i="1"/>
  <c r="BX77" i="1"/>
  <c r="AZ219" i="1"/>
  <c r="BX219" i="1"/>
  <c r="AZ138" i="1"/>
  <c r="BX138" i="1"/>
  <c r="U202" i="1"/>
  <c r="U93" i="1"/>
  <c r="U27" i="1"/>
  <c r="U292" i="1"/>
  <c r="U109" i="1"/>
  <c r="U291" i="1"/>
  <c r="U165" i="1"/>
  <c r="U217" i="1"/>
  <c r="U283" i="1"/>
  <c r="U36" i="1"/>
  <c r="U216" i="1"/>
  <c r="U251" i="1"/>
  <c r="U56" i="1"/>
  <c r="U288" i="1"/>
  <c r="U14" i="1"/>
  <c r="U125" i="1"/>
  <c r="U206" i="1"/>
  <c r="U240" i="1"/>
  <c r="U164" i="1"/>
  <c r="U159" i="1"/>
  <c r="U207" i="1"/>
  <c r="U247" i="1"/>
  <c r="U45" i="1"/>
  <c r="U295" i="1"/>
  <c r="U20" i="1"/>
  <c r="U315" i="1"/>
  <c r="U296" i="1"/>
  <c r="U293" i="1"/>
  <c r="U307" i="1"/>
  <c r="U297" i="1"/>
  <c r="U143" i="1"/>
  <c r="U260" i="1"/>
  <c r="U154" i="1"/>
  <c r="U271" i="1"/>
  <c r="U48" i="1"/>
  <c r="U387" i="1"/>
  <c r="U317" i="1"/>
  <c r="U85" i="1"/>
  <c r="U279" i="1"/>
  <c r="U276" i="1"/>
  <c r="U403" i="1"/>
  <c r="U80" i="1"/>
  <c r="U252" i="1"/>
  <c r="U60" i="1"/>
  <c r="U373" i="1"/>
  <c r="U163" i="1"/>
  <c r="U72" i="1"/>
  <c r="U248" i="1"/>
  <c r="U88" i="1"/>
  <c r="U340" i="1"/>
  <c r="U64" i="1"/>
  <c r="U335" i="1"/>
  <c r="U281" i="1"/>
  <c r="U160" i="1"/>
  <c r="U201" i="1"/>
  <c r="U96" i="1"/>
  <c r="U81" i="1"/>
  <c r="U26" i="1"/>
  <c r="U39" i="1"/>
  <c r="U205" i="1"/>
  <c r="U364" i="1"/>
  <c r="U194" i="1"/>
  <c r="U22" i="1"/>
  <c r="U67" i="1"/>
  <c r="U389" i="1"/>
  <c r="U313" i="1"/>
  <c r="U135" i="1"/>
  <c r="U243" i="1"/>
  <c r="U257" i="1"/>
  <c r="U134" i="1"/>
  <c r="U423" i="1"/>
  <c r="U379" i="1"/>
  <c r="U86" i="1"/>
  <c r="U162" i="1"/>
  <c r="U277" i="1"/>
  <c r="U121" i="1"/>
  <c r="U425" i="1"/>
  <c r="U285" i="1"/>
  <c r="U328" i="1"/>
  <c r="U218" i="1"/>
  <c r="U44" i="1"/>
  <c r="U305" i="1"/>
  <c r="U371" i="1"/>
  <c r="U30" i="1"/>
  <c r="U191" i="1"/>
  <c r="U324" i="1"/>
  <c r="U24" i="1"/>
  <c r="U32" i="1"/>
  <c r="U385" i="1"/>
  <c r="U59" i="1"/>
  <c r="U84" i="1"/>
  <c r="U267" i="1"/>
  <c r="U74" i="1"/>
  <c r="U414" i="1"/>
  <c r="U130" i="1"/>
  <c r="U289" i="1"/>
  <c r="U95" i="1"/>
  <c r="U230" i="1"/>
  <c r="U409" i="1"/>
  <c r="U219" i="1"/>
  <c r="U233" i="1"/>
  <c r="U102" i="1"/>
  <c r="U40" i="1"/>
  <c r="U114" i="1"/>
  <c r="U16" i="1"/>
  <c r="U144" i="1"/>
  <c r="U255" i="1"/>
  <c r="U175" i="1"/>
  <c r="U320" i="1"/>
  <c r="U18" i="1"/>
  <c r="U113" i="1"/>
  <c r="U265" i="1"/>
  <c r="U287" i="1"/>
  <c r="U189" i="1"/>
  <c r="U412" i="1"/>
  <c r="U406" i="1"/>
  <c r="U15" i="1"/>
  <c r="U417" i="1"/>
  <c r="U221" i="1"/>
  <c r="U259" i="1"/>
  <c r="U117" i="1"/>
  <c r="U268" i="1"/>
  <c r="U327" i="1"/>
  <c r="U322" i="1"/>
  <c r="U179" i="1"/>
  <c r="U376" i="1"/>
  <c r="U171" i="1"/>
  <c r="U350" i="1"/>
  <c r="U180" i="1"/>
  <c r="U170" i="1"/>
  <c r="U99" i="1"/>
  <c r="U28" i="1"/>
  <c r="U363" i="1"/>
  <c r="U110" i="1"/>
  <c r="U356" i="1"/>
  <c r="U264" i="1"/>
  <c r="U89" i="1"/>
  <c r="U186" i="1"/>
  <c r="U245" i="1"/>
  <c r="U411" i="1"/>
  <c r="U70" i="1"/>
  <c r="U62" i="1"/>
  <c r="U323" i="1"/>
  <c r="U173" i="1"/>
  <c r="U152" i="1"/>
  <c r="U196" i="1"/>
  <c r="U426" i="1"/>
  <c r="U272" i="1"/>
  <c r="U168" i="1"/>
  <c r="U263" i="1"/>
  <c r="U91" i="1"/>
  <c r="U167" i="1"/>
  <c r="U105" i="1"/>
  <c r="U127" i="1"/>
  <c r="U176" i="1"/>
  <c r="U332" i="1"/>
  <c r="U231" i="1"/>
  <c r="U146" i="1"/>
  <c r="U420" i="1"/>
  <c r="U83" i="1"/>
  <c r="U239" i="1"/>
  <c r="U178" i="1"/>
  <c r="U19" i="1"/>
  <c r="U275" i="1"/>
  <c r="U138" i="1"/>
  <c r="U404" i="1"/>
  <c r="U151" i="1"/>
  <c r="U284" i="1"/>
  <c r="U249" i="1"/>
  <c r="U312" i="1"/>
  <c r="U10" i="1"/>
  <c r="BX9" i="1" s="1"/>
  <c r="BC12" i="1"/>
  <c r="BD12" i="1" s="1"/>
  <c r="U250" i="1"/>
  <c r="BC249" i="1"/>
  <c r="BD249" i="1" s="1"/>
  <c r="U153" i="1"/>
  <c r="BC152" i="1"/>
  <c r="BD152" i="1" s="1"/>
  <c r="U398" i="1"/>
  <c r="BC397" i="1"/>
  <c r="BD397" i="1" s="1"/>
  <c r="U55" i="1"/>
  <c r="BC54" i="1"/>
  <c r="BD54" i="1" s="1"/>
  <c r="U41" i="1"/>
  <c r="BC40" i="1"/>
  <c r="BD40" i="1" s="1"/>
  <c r="U262" i="1"/>
  <c r="BC261" i="1"/>
  <c r="BD261" i="1" s="1"/>
  <c r="U258" i="1"/>
  <c r="BC257" i="1"/>
  <c r="BD257" i="1" s="1"/>
  <c r="U394" i="1"/>
  <c r="BC393" i="1"/>
  <c r="BD393" i="1" s="1"/>
  <c r="U50" i="1"/>
  <c r="BC49" i="1"/>
  <c r="BD49" i="1" s="1"/>
  <c r="U209" i="1"/>
  <c r="BC208" i="1"/>
  <c r="BD208" i="1" s="1"/>
  <c r="U182" i="1"/>
  <c r="U352" i="1"/>
  <c r="U286" i="1"/>
  <c r="U98" i="1"/>
  <c r="U301" i="1"/>
  <c r="U337" i="1"/>
  <c r="U214" i="1"/>
  <c r="U282" i="1"/>
  <c r="U200" i="1"/>
  <c r="U53" i="1"/>
  <c r="BX52" i="1" s="1"/>
  <c r="U92" i="1"/>
  <c r="U212" i="1"/>
  <c r="U222" i="1"/>
  <c r="U68" i="1"/>
  <c r="U199" i="1"/>
  <c r="U241" i="1"/>
  <c r="U181" i="1"/>
  <c r="U29" i="1"/>
  <c r="U34" i="1"/>
  <c r="U308" i="1"/>
  <c r="U298" i="1"/>
  <c r="U100" i="1"/>
  <c r="U345" i="1"/>
  <c r="U382" i="1"/>
  <c r="U397" i="1"/>
  <c r="U326" i="1"/>
  <c r="U314" i="1"/>
  <c r="U54" i="1"/>
  <c r="U17" i="1"/>
  <c r="U280" i="1"/>
  <c r="U208" i="1"/>
  <c r="U46" i="1"/>
  <c r="U346" i="1"/>
  <c r="U325" i="1"/>
  <c r="U306" i="1"/>
  <c r="V401" i="1"/>
  <c r="BZ400" i="1" s="1"/>
  <c r="U390" i="1"/>
  <c r="U43" i="1"/>
  <c r="U161" i="1"/>
  <c r="U156" i="1"/>
  <c r="U361" i="1"/>
  <c r="U374" i="1"/>
  <c r="U266" i="1"/>
  <c r="U42" i="1"/>
  <c r="U123" i="1"/>
  <c r="U13" i="1"/>
  <c r="U192" i="1"/>
  <c r="U341" i="1"/>
  <c r="U122" i="1"/>
  <c r="U353" i="1"/>
  <c r="U107" i="1"/>
  <c r="U274" i="1"/>
  <c r="U177" i="1"/>
  <c r="U75" i="1"/>
  <c r="U129" i="1"/>
  <c r="U370" i="1"/>
  <c r="U25" i="1"/>
  <c r="U131" i="1"/>
  <c r="U183" i="1"/>
  <c r="U294" i="1"/>
  <c r="U330" i="1"/>
  <c r="U37" i="1"/>
  <c r="U87" i="1"/>
  <c r="U299" i="1"/>
  <c r="U378" i="1"/>
  <c r="U149" i="1"/>
  <c r="U381" i="1"/>
  <c r="U358" i="1"/>
  <c r="AY9" i="1"/>
  <c r="H18" i="5" s="1"/>
  <c r="U310" i="1"/>
  <c r="U362" i="1"/>
  <c r="U234" i="1"/>
  <c r="U115" i="1"/>
  <c r="U90" i="1"/>
  <c r="U224" i="1"/>
  <c r="U246" i="1"/>
  <c r="U302" i="1"/>
  <c r="U126" i="1"/>
  <c r="U97" i="1"/>
  <c r="U61" i="1"/>
  <c r="U354" i="1"/>
  <c r="U349" i="1"/>
  <c r="U21" i="1"/>
  <c r="U270" i="1"/>
  <c r="U150" i="1"/>
  <c r="U108" i="1"/>
  <c r="U418" i="1"/>
  <c r="U52" i="1"/>
  <c r="U137" i="1"/>
  <c r="U386" i="1"/>
  <c r="U210" i="1"/>
  <c r="U33" i="1"/>
  <c r="U145" i="1"/>
  <c r="U71" i="1"/>
  <c r="U319" i="1"/>
  <c r="V197" i="1"/>
  <c r="BZ196" i="1" s="1"/>
  <c r="U38" i="1"/>
  <c r="U228" i="1"/>
  <c r="U290" i="1"/>
  <c r="U169" i="1"/>
  <c r="U254" i="1"/>
  <c r="U300" i="1"/>
  <c r="U76" i="1"/>
  <c r="U82" i="1"/>
  <c r="U366" i="1"/>
  <c r="U333" i="1"/>
  <c r="U58" i="1"/>
  <c r="U211" i="1"/>
  <c r="U47" i="1"/>
  <c r="U193" i="1"/>
  <c r="U66" i="1"/>
  <c r="U278" i="1"/>
  <c r="U225" i="1"/>
  <c r="U184" i="1"/>
  <c r="U419" i="1"/>
  <c r="U316" i="1"/>
  <c r="U35" i="1"/>
  <c r="U232" i="1"/>
  <c r="V253" i="1"/>
  <c r="BZ252" i="1" s="1"/>
  <c r="V174" i="1"/>
  <c r="BZ173" i="1" s="1"/>
  <c r="V11" i="1"/>
  <c r="BZ10" i="1" s="1"/>
  <c r="V133" i="1"/>
  <c r="BZ132" i="1" s="1"/>
  <c r="V365" i="1"/>
  <c r="BZ364" i="1" s="1"/>
  <c r="V391" i="1"/>
  <c r="BZ390" i="1" s="1"/>
  <c r="V101" i="1"/>
  <c r="BZ100" i="1" s="1"/>
  <c r="V155" i="1"/>
  <c r="BZ154" i="1" s="1"/>
  <c r="V190" i="1"/>
  <c r="BZ189" i="1" s="1"/>
  <c r="V261" i="1"/>
  <c r="BZ260" i="1" s="1"/>
  <c r="V65" i="1"/>
  <c r="BZ64" i="1" s="1"/>
  <c r="V31" i="1"/>
  <c r="BZ30" i="1" s="1"/>
  <c r="V77" i="1"/>
  <c r="BZ76" i="1" s="1"/>
  <c r="V395" i="1"/>
  <c r="BZ394" i="1" s="1"/>
  <c r="V410" i="1"/>
  <c r="BZ409" i="1" s="1"/>
  <c r="V128" i="1"/>
  <c r="BZ127" i="1" s="1"/>
  <c r="V309" i="1"/>
  <c r="BZ308" i="1" s="1"/>
  <c r="V78" i="1"/>
  <c r="BZ77" i="1" s="1"/>
  <c r="V336" i="1"/>
  <c r="BZ335" i="1" s="1"/>
  <c r="V388" i="1"/>
  <c r="BZ387" i="1" s="1"/>
  <c r="V69" i="1"/>
  <c r="BZ68" i="1" s="1"/>
  <c r="V357" i="1"/>
  <c r="BZ356" i="1" s="1"/>
  <c r="V427" i="1"/>
  <c r="BZ426" i="1" s="1"/>
  <c r="V12" i="1"/>
  <c r="BZ11" i="1" s="1"/>
  <c r="V237" i="1"/>
  <c r="BZ236" i="1" s="1"/>
  <c r="V402" i="1"/>
  <c r="BZ401" i="1" s="1"/>
  <c r="V407" i="1"/>
  <c r="BZ406" i="1" s="1"/>
  <c r="V132" i="1"/>
  <c r="BZ131" i="1" s="1"/>
  <c r="V422" i="1"/>
  <c r="BZ421" i="1" s="1"/>
  <c r="V311" i="1"/>
  <c r="BZ310" i="1" s="1"/>
  <c r="V204" i="1"/>
  <c r="BZ203" i="1" s="1"/>
  <c r="V136" i="1"/>
  <c r="BZ135" i="1" s="1"/>
  <c r="V139" i="1"/>
  <c r="BZ138" i="1" s="1"/>
  <c r="V393" i="1"/>
  <c r="BZ392" i="1" s="1"/>
  <c r="V227" i="1"/>
  <c r="BZ226" i="1" s="1"/>
  <c r="V342" i="1"/>
  <c r="BZ341" i="1" s="1"/>
  <c r="V377" i="1"/>
  <c r="BZ376" i="1" s="1"/>
  <c r="V375" i="1"/>
  <c r="BZ374" i="1" s="1"/>
  <c r="V351" i="1"/>
  <c r="BZ350" i="1" s="1"/>
  <c r="V416" i="1"/>
  <c r="BZ415" i="1" s="1"/>
  <c r="V338" i="1"/>
  <c r="BZ337" i="1" s="1"/>
  <c r="V148" i="1"/>
  <c r="BZ147" i="1" s="1"/>
  <c r="V428" i="1"/>
  <c r="BZ427" i="1" s="1"/>
  <c r="V347" i="1"/>
  <c r="BZ346" i="1" s="1"/>
  <c r="V63" i="1"/>
  <c r="BZ62" i="1" s="1"/>
  <c r="V213" i="1"/>
  <c r="BZ212" i="1" s="1"/>
  <c r="V329" i="1"/>
  <c r="BZ328" i="1" s="1"/>
  <c r="V405" i="1"/>
  <c r="BZ404" i="1" s="1"/>
  <c r="V103" i="1"/>
  <c r="BZ102" i="1" s="1"/>
  <c r="V124" i="1"/>
  <c r="BZ123" i="1" s="1"/>
  <c r="V223" i="1"/>
  <c r="BZ222" i="1" s="1"/>
  <c r="V421" i="1"/>
  <c r="BZ420" i="1" s="1"/>
  <c r="V120" i="1"/>
  <c r="BZ119" i="1" s="1"/>
  <c r="V396" i="1"/>
  <c r="BZ395" i="1" s="1"/>
  <c r="V229" i="1"/>
  <c r="BZ228" i="1" s="1"/>
  <c r="V269" i="1"/>
  <c r="BZ268" i="1" s="1"/>
  <c r="V119" i="1"/>
  <c r="BZ118" i="1" s="1"/>
  <c r="V392" i="1"/>
  <c r="BZ391" i="1" s="1"/>
  <c r="V23" i="1"/>
  <c r="BZ22" i="1" s="1"/>
  <c r="V106" i="1"/>
  <c r="BZ105" i="1" s="1"/>
  <c r="V94" i="1"/>
  <c r="BZ93" i="1" s="1"/>
  <c r="V57" i="1"/>
  <c r="BZ56" i="1" s="1"/>
  <c r="V79" i="1"/>
  <c r="BZ78" i="1" s="1"/>
  <c r="V339" i="1"/>
  <c r="BZ338" i="1" s="1"/>
  <c r="V413" i="1"/>
  <c r="BZ412" i="1" s="1"/>
  <c r="V415" i="1"/>
  <c r="BZ414" i="1" s="1"/>
  <c r="V112" i="1"/>
  <c r="BZ111" i="1" s="1"/>
  <c r="V303" i="1"/>
  <c r="BZ302" i="1" s="1"/>
  <c r="V172" i="1"/>
  <c r="BZ171" i="1" s="1"/>
  <c r="V273" i="1"/>
  <c r="BZ272" i="1" s="1"/>
  <c r="V256" i="1"/>
  <c r="BZ255" i="1" s="1"/>
  <c r="V116" i="1"/>
  <c r="BZ115" i="1" s="1"/>
  <c r="V408" i="1"/>
  <c r="BZ407" i="1" s="1"/>
  <c r="V242" i="1"/>
  <c r="BZ241" i="1" s="1"/>
  <c r="V141" i="1"/>
  <c r="BZ140" i="1" s="1"/>
  <c r="V367" i="1"/>
  <c r="BZ366" i="1" s="1"/>
  <c r="V424" i="1"/>
  <c r="BZ423" i="1" s="1"/>
  <c r="V369" i="1"/>
  <c r="BZ368" i="1" s="1"/>
  <c r="V331" i="1"/>
  <c r="BZ330" i="1" s="1"/>
  <c r="V355" i="1"/>
  <c r="BZ354" i="1" s="1"/>
  <c r="V399" i="1"/>
  <c r="BZ398" i="1" s="1"/>
  <c r="V51" i="1"/>
  <c r="BZ50" i="1" s="1"/>
  <c r="V348" i="1"/>
  <c r="BZ347" i="1" s="1"/>
  <c r="V49" i="1"/>
  <c r="BZ48" i="1" s="1"/>
  <c r="V235" i="1"/>
  <c r="BZ234" i="1" s="1"/>
  <c r="V203" i="1"/>
  <c r="BZ202" i="1" s="1"/>
  <c r="V400" i="1"/>
  <c r="BZ399" i="1" s="1"/>
  <c r="V384" i="1"/>
  <c r="BZ383" i="1" s="1"/>
  <c r="V359" i="1"/>
  <c r="BZ358" i="1" s="1"/>
  <c r="V157" i="1"/>
  <c r="BZ156" i="1" s="1"/>
  <c r="V198" i="1"/>
  <c r="BZ197" i="1" s="1"/>
  <c r="V140" i="1"/>
  <c r="BZ139" i="1" s="1"/>
  <c r="V321" i="1"/>
  <c r="BZ320" i="1" s="1"/>
  <c r="V158" i="1"/>
  <c r="BZ157" i="1" s="1"/>
  <c r="V383" i="1"/>
  <c r="BZ382" i="1" s="1"/>
  <c r="V118" i="1"/>
  <c r="BZ117" i="1" s="1"/>
  <c r="V318" i="1"/>
  <c r="BZ317" i="1" s="1"/>
  <c r="V215" i="1"/>
  <c r="BZ214" i="1" s="1"/>
  <c r="V236" i="1"/>
  <c r="BZ235" i="1" s="1"/>
  <c r="V244" i="1"/>
  <c r="BZ243" i="1" s="1"/>
  <c r="V368" i="1"/>
  <c r="BZ367" i="1" s="1"/>
  <c r="V111" i="1"/>
  <c r="BZ110" i="1" s="1"/>
  <c r="V343" i="1"/>
  <c r="BZ342" i="1" s="1"/>
  <c r="V344" i="1"/>
  <c r="BZ343" i="1" s="1"/>
  <c r="V166" i="1"/>
  <c r="BZ165" i="1" s="1"/>
  <c r="V73" i="1"/>
  <c r="BZ72" i="1" s="1"/>
  <c r="V195" i="1"/>
  <c r="BZ194" i="1" s="1"/>
  <c r="V142" i="1"/>
  <c r="BZ141" i="1" s="1"/>
  <c r="V147" i="1"/>
  <c r="BZ146" i="1" s="1"/>
  <c r="V360" i="1"/>
  <c r="BZ359" i="1" s="1"/>
  <c r="V220" i="1"/>
  <c r="BZ219" i="1" s="1"/>
  <c r="V304" i="1"/>
  <c r="BZ303" i="1" s="1"/>
  <c r="V104" i="1"/>
  <c r="BZ103" i="1" s="1"/>
  <c r="V187" i="1"/>
  <c r="BZ186" i="1" s="1"/>
  <c r="V188" i="1"/>
  <c r="BZ187" i="1" s="1"/>
  <c r="V238" i="1"/>
  <c r="BZ237" i="1" s="1"/>
  <c r="V226" i="1"/>
  <c r="BZ225" i="1" s="1"/>
  <c r="V185" i="1"/>
  <c r="BZ184" i="1" s="1"/>
  <c r="V334" i="1"/>
  <c r="BZ333" i="1" s="1"/>
  <c r="V380" i="1"/>
  <c r="BZ379" i="1" s="1"/>
  <c r="V372" i="1"/>
  <c r="BZ371" i="1" s="1"/>
  <c r="AZ183" i="1" l="1"/>
  <c r="BX183" i="1"/>
  <c r="AZ348" i="1"/>
  <c r="BX348" i="1"/>
  <c r="AZ130" i="1"/>
  <c r="BX130" i="1"/>
  <c r="AZ325" i="1"/>
  <c r="BX325" i="1"/>
  <c r="AZ177" i="1"/>
  <c r="BX177" i="1"/>
  <c r="AZ185" i="1"/>
  <c r="BX185" i="1"/>
  <c r="AZ188" i="1"/>
  <c r="BX188" i="1"/>
  <c r="AZ58" i="1"/>
  <c r="BX58" i="1"/>
  <c r="AZ312" i="1"/>
  <c r="BX312" i="1"/>
  <c r="AZ339" i="1"/>
  <c r="BX339" i="1"/>
  <c r="AZ239" i="1"/>
  <c r="BX239" i="1"/>
  <c r="AZ224" i="1"/>
  <c r="BX224" i="1"/>
  <c r="AZ353" i="1"/>
  <c r="BX353" i="1"/>
  <c r="AZ377" i="1"/>
  <c r="BX377" i="1"/>
  <c r="AZ360" i="1"/>
  <c r="BX360" i="1"/>
  <c r="AZ396" i="1"/>
  <c r="BX396" i="1"/>
  <c r="AZ199" i="1"/>
  <c r="BX199" i="1"/>
  <c r="AZ397" i="1"/>
  <c r="BX397" i="1"/>
  <c r="AZ238" i="1"/>
  <c r="BX238" i="1"/>
  <c r="AZ151" i="1"/>
  <c r="BX151" i="1"/>
  <c r="AZ286" i="1"/>
  <c r="BX286" i="1"/>
  <c r="AZ384" i="1"/>
  <c r="BX384" i="1"/>
  <c r="AZ388" i="1"/>
  <c r="BX388" i="1"/>
  <c r="AZ402" i="1"/>
  <c r="BX402" i="1"/>
  <c r="AZ205" i="1"/>
  <c r="BX205" i="1"/>
  <c r="AZ81" i="1"/>
  <c r="BX81" i="1"/>
  <c r="AZ51" i="1"/>
  <c r="BX51" i="1"/>
  <c r="AZ298" i="1"/>
  <c r="BX298" i="1"/>
  <c r="AZ340" i="1"/>
  <c r="BX340" i="1"/>
  <c r="AZ381" i="1"/>
  <c r="BX381" i="1"/>
  <c r="AZ281" i="1"/>
  <c r="BX281" i="1"/>
  <c r="AZ263" i="1"/>
  <c r="BX263" i="1"/>
  <c r="AZ288" i="1"/>
  <c r="BX288" i="1"/>
  <c r="AZ95" i="1"/>
  <c r="BX95" i="1"/>
  <c r="AZ294" i="1"/>
  <c r="BX294" i="1"/>
  <c r="AZ75" i="1"/>
  <c r="BX75" i="1"/>
  <c r="AZ318" i="1"/>
  <c r="BX318" i="1"/>
  <c r="AZ361" i="1"/>
  <c r="BX361" i="1"/>
  <c r="AZ86" i="1"/>
  <c r="BX86" i="1"/>
  <c r="AZ128" i="1"/>
  <c r="BX128" i="1"/>
  <c r="AZ191" i="1"/>
  <c r="BX191" i="1"/>
  <c r="AZ160" i="1"/>
  <c r="BX160" i="1"/>
  <c r="AZ207" i="1"/>
  <c r="BX207" i="1"/>
  <c r="AZ344" i="1"/>
  <c r="BX344" i="1"/>
  <c r="AZ198" i="1"/>
  <c r="BX198" i="1"/>
  <c r="AZ213" i="1"/>
  <c r="BX213" i="1"/>
  <c r="AZ208" i="1"/>
  <c r="BX208" i="1"/>
  <c r="AZ261" i="1"/>
  <c r="BX261" i="1"/>
  <c r="AZ152" i="1"/>
  <c r="BX152" i="1"/>
  <c r="AZ150" i="1"/>
  <c r="BX150" i="1"/>
  <c r="AZ419" i="1"/>
  <c r="BX419" i="1"/>
  <c r="AZ90" i="1"/>
  <c r="BX90" i="1"/>
  <c r="AZ322" i="1"/>
  <c r="BX322" i="1"/>
  <c r="AZ355" i="1"/>
  <c r="BX355" i="1"/>
  <c r="AZ170" i="1"/>
  <c r="BX170" i="1"/>
  <c r="AZ220" i="1"/>
  <c r="BX220" i="1"/>
  <c r="AZ112" i="1"/>
  <c r="BX112" i="1"/>
  <c r="AZ39" i="1"/>
  <c r="BX39" i="1"/>
  <c r="AZ129" i="1"/>
  <c r="BX129" i="1"/>
  <c r="AZ23" i="1"/>
  <c r="BX23" i="1"/>
  <c r="AZ327" i="1"/>
  <c r="BX327" i="1"/>
  <c r="AZ422" i="1"/>
  <c r="BX422" i="1"/>
  <c r="AZ21" i="1"/>
  <c r="BX21" i="1"/>
  <c r="AZ200" i="1"/>
  <c r="BX200" i="1"/>
  <c r="AZ71" i="1"/>
  <c r="BX71" i="1"/>
  <c r="AZ278" i="1"/>
  <c r="BX278" i="1"/>
  <c r="AZ142" i="1"/>
  <c r="BX142" i="1"/>
  <c r="AZ44" i="1"/>
  <c r="BX44" i="1"/>
  <c r="AZ13" i="1"/>
  <c r="BX13" i="1"/>
  <c r="AZ164" i="1"/>
  <c r="BX164" i="1"/>
  <c r="AZ227" i="1"/>
  <c r="BX227" i="1"/>
  <c r="AZ352" i="1"/>
  <c r="BX352" i="1"/>
  <c r="AZ267" i="1"/>
  <c r="BX267" i="1"/>
  <c r="AZ161" i="1"/>
  <c r="BX161" i="1"/>
  <c r="AZ314" i="1"/>
  <c r="BX314" i="1"/>
  <c r="AZ365" i="1"/>
  <c r="BX365" i="1"/>
  <c r="AZ24" i="1"/>
  <c r="BX24" i="1"/>
  <c r="AZ180" i="1"/>
  <c r="BX180" i="1"/>
  <c r="AZ248" i="1"/>
  <c r="BX248" i="1"/>
  <c r="AZ179" i="1"/>
  <c r="BX179" i="1"/>
  <c r="AZ43" i="1"/>
  <c r="BX43" i="1"/>
  <c r="AZ153" i="1"/>
  <c r="BX153" i="1"/>
  <c r="AZ233" i="1"/>
  <c r="BX233" i="1"/>
  <c r="AZ240" i="1"/>
  <c r="BX240" i="1"/>
  <c r="AZ283" i="1"/>
  <c r="BX283" i="1"/>
  <c r="AZ258" i="1"/>
  <c r="BX258" i="1"/>
  <c r="AZ217" i="1"/>
  <c r="BX217" i="1"/>
  <c r="AZ275" i="1"/>
  <c r="BX275" i="1"/>
  <c r="AZ65" i="1"/>
  <c r="BX65" i="1"/>
  <c r="AZ231" i="1"/>
  <c r="BX231" i="1"/>
  <c r="AZ192" i="1"/>
  <c r="BX192" i="1"/>
  <c r="AZ299" i="1"/>
  <c r="BX299" i="1"/>
  <c r="AZ70" i="1"/>
  <c r="BX70" i="1"/>
  <c r="AZ107" i="1"/>
  <c r="BX107" i="1"/>
  <c r="AZ125" i="1"/>
  <c r="BX125" i="1"/>
  <c r="AZ309" i="1"/>
  <c r="BX309" i="1"/>
  <c r="AZ36" i="1"/>
  <c r="BX36" i="1"/>
  <c r="AZ74" i="1"/>
  <c r="BX74" i="1"/>
  <c r="AZ12" i="1"/>
  <c r="BX12" i="1"/>
  <c r="AZ42" i="1"/>
  <c r="BX42" i="1"/>
  <c r="AZ279" i="1"/>
  <c r="BX279" i="1"/>
  <c r="AZ99" i="1"/>
  <c r="BX99" i="1"/>
  <c r="AZ67" i="1"/>
  <c r="BX67" i="1"/>
  <c r="AZ336" i="1"/>
  <c r="BX336" i="1"/>
  <c r="AZ403" i="1"/>
  <c r="BX403" i="1"/>
  <c r="AZ145" i="1"/>
  <c r="BX145" i="1"/>
  <c r="AZ262" i="1"/>
  <c r="BX262" i="1"/>
  <c r="AZ61" i="1"/>
  <c r="BX61" i="1"/>
  <c r="AZ109" i="1"/>
  <c r="BX109" i="1"/>
  <c r="AZ375" i="1"/>
  <c r="BX375" i="1"/>
  <c r="AZ416" i="1"/>
  <c r="BX416" i="1"/>
  <c r="AZ17" i="1"/>
  <c r="BX17" i="1"/>
  <c r="AZ101" i="1"/>
  <c r="BX101" i="1"/>
  <c r="AZ413" i="1"/>
  <c r="BX413" i="1"/>
  <c r="AZ323" i="1"/>
  <c r="BX323" i="1"/>
  <c r="AZ284" i="1"/>
  <c r="BX284" i="1"/>
  <c r="AZ133" i="1"/>
  <c r="BX133" i="1"/>
  <c r="AZ193" i="1"/>
  <c r="BX193" i="1"/>
  <c r="AZ159" i="1"/>
  <c r="BX159" i="1"/>
  <c r="AZ162" i="1"/>
  <c r="BX162" i="1"/>
  <c r="AZ84" i="1"/>
  <c r="BX84" i="1"/>
  <c r="AZ296" i="1"/>
  <c r="BX296" i="1"/>
  <c r="AZ246" i="1"/>
  <c r="BX246" i="1"/>
  <c r="AZ287" i="1"/>
  <c r="BX287" i="1"/>
  <c r="AZ290" i="1"/>
  <c r="BX290" i="1"/>
  <c r="AZ385" i="1"/>
  <c r="BX385" i="1"/>
  <c r="AZ126" i="1"/>
  <c r="BX126" i="1"/>
  <c r="AZ229" i="1"/>
  <c r="BX229" i="1"/>
  <c r="AZ79" i="1"/>
  <c r="BX79" i="1"/>
  <c r="AZ136" i="1"/>
  <c r="BX136" i="1"/>
  <c r="AZ121" i="1"/>
  <c r="BX121" i="1"/>
  <c r="AZ181" i="1"/>
  <c r="BX181" i="1"/>
  <c r="AZ104" i="1"/>
  <c r="BX104" i="1"/>
  <c r="AZ15" i="1"/>
  <c r="BX15" i="1"/>
  <c r="AZ80" i="1"/>
  <c r="BX80" i="1"/>
  <c r="AZ282" i="1"/>
  <c r="BX282" i="1"/>
  <c r="AZ60" i="1"/>
  <c r="BX60" i="1"/>
  <c r="AZ155" i="1"/>
  <c r="BX155" i="1"/>
  <c r="AZ172" i="1"/>
  <c r="BX172" i="1"/>
  <c r="AZ113" i="1"/>
  <c r="BX113" i="1"/>
  <c r="AZ66" i="1"/>
  <c r="BX66" i="1"/>
  <c r="AZ124" i="1"/>
  <c r="BX124" i="1"/>
  <c r="AZ96" i="1"/>
  <c r="BX96" i="1"/>
  <c r="AZ34" i="1"/>
  <c r="BX34" i="1"/>
  <c r="AZ46" i="1"/>
  <c r="BX46" i="1"/>
  <c r="AZ253" i="1"/>
  <c r="BX253" i="1"/>
  <c r="AZ144" i="1"/>
  <c r="BX144" i="1"/>
  <c r="AZ149" i="1"/>
  <c r="BX149" i="1"/>
  <c r="AZ301" i="1"/>
  <c r="BX301" i="1"/>
  <c r="AZ329" i="1"/>
  <c r="BX329" i="1"/>
  <c r="AZ176" i="1"/>
  <c r="BX176" i="1"/>
  <c r="AZ122" i="1"/>
  <c r="BX122" i="1"/>
  <c r="AZ389" i="1"/>
  <c r="BX389" i="1"/>
  <c r="AZ297" i="1"/>
  <c r="BX297" i="1"/>
  <c r="AZ221" i="1"/>
  <c r="BX221" i="1"/>
  <c r="AZ300" i="1"/>
  <c r="BX300" i="1"/>
  <c r="AZ49" i="1"/>
  <c r="BX49" i="1"/>
  <c r="AZ40" i="1"/>
  <c r="BX40" i="1"/>
  <c r="AZ249" i="1"/>
  <c r="BX249" i="1"/>
  <c r="AZ137" i="1"/>
  <c r="BX137" i="1"/>
  <c r="AZ230" i="1"/>
  <c r="BX230" i="1"/>
  <c r="AZ167" i="1"/>
  <c r="BX167" i="1"/>
  <c r="AZ69" i="1"/>
  <c r="BX69" i="1"/>
  <c r="AZ362" i="1"/>
  <c r="BX362" i="1"/>
  <c r="AZ178" i="1"/>
  <c r="BX178" i="1"/>
  <c r="AZ14" i="1"/>
  <c r="BX14" i="1"/>
  <c r="AZ319" i="1"/>
  <c r="BX319" i="1"/>
  <c r="AZ232" i="1"/>
  <c r="BX232" i="1"/>
  <c r="AZ73" i="1"/>
  <c r="BX73" i="1"/>
  <c r="AZ190" i="1"/>
  <c r="BX190" i="1"/>
  <c r="AZ424" i="1"/>
  <c r="BX424" i="1"/>
  <c r="AZ256" i="1"/>
  <c r="BX256" i="1"/>
  <c r="AZ363" i="1"/>
  <c r="BX363" i="1"/>
  <c r="AZ280" i="1"/>
  <c r="BX280" i="1"/>
  <c r="AZ372" i="1"/>
  <c r="BX372" i="1"/>
  <c r="AZ316" i="1"/>
  <c r="BX316" i="1"/>
  <c r="AZ306" i="1"/>
  <c r="BX306" i="1"/>
  <c r="AZ206" i="1"/>
  <c r="BX206" i="1"/>
  <c r="AZ55" i="1"/>
  <c r="BX55" i="1"/>
  <c r="AZ108" i="1"/>
  <c r="BX108" i="1"/>
  <c r="AZ16" i="1"/>
  <c r="BX16" i="1"/>
  <c r="AZ315" i="1"/>
  <c r="BX315" i="1"/>
  <c r="AZ210" i="1"/>
  <c r="BX210" i="1"/>
  <c r="AZ168" i="1"/>
  <c r="BX168" i="1"/>
  <c r="AZ32" i="1"/>
  <c r="BX32" i="1"/>
  <c r="AZ269" i="1"/>
  <c r="BX269" i="1"/>
  <c r="AZ245" i="1"/>
  <c r="BX245" i="1"/>
  <c r="AZ357" i="1"/>
  <c r="BX357" i="1"/>
  <c r="AZ293" i="1"/>
  <c r="BX293" i="1"/>
  <c r="AZ273" i="1"/>
  <c r="BX273" i="1"/>
  <c r="AZ41" i="1"/>
  <c r="BX41" i="1"/>
  <c r="AZ53" i="1"/>
  <c r="BX53" i="1"/>
  <c r="AZ307" i="1"/>
  <c r="BX307" i="1"/>
  <c r="AZ211" i="1"/>
  <c r="BX211" i="1"/>
  <c r="AZ97" i="1"/>
  <c r="BX97" i="1"/>
  <c r="AZ274" i="1"/>
  <c r="BX274" i="1"/>
  <c r="AZ331" i="1"/>
  <c r="BX331" i="1"/>
  <c r="AZ271" i="1"/>
  <c r="BX271" i="1"/>
  <c r="AZ410" i="1"/>
  <c r="BX410" i="1"/>
  <c r="AZ27" i="1"/>
  <c r="BX27" i="1"/>
  <c r="AZ321" i="1"/>
  <c r="BX321" i="1"/>
  <c r="AZ405" i="1"/>
  <c r="BX405" i="1"/>
  <c r="AZ174" i="1"/>
  <c r="BX174" i="1"/>
  <c r="AZ218" i="1"/>
  <c r="BX218" i="1"/>
  <c r="AZ266" i="1"/>
  <c r="BX266" i="1"/>
  <c r="AZ29" i="1"/>
  <c r="BX29" i="1"/>
  <c r="AZ120" i="1"/>
  <c r="BX120" i="1"/>
  <c r="AZ242" i="1"/>
  <c r="BX242" i="1"/>
  <c r="AZ204" i="1"/>
  <c r="BX204" i="1"/>
  <c r="AZ334" i="1"/>
  <c r="BX334" i="1"/>
  <c r="AZ59" i="1"/>
  <c r="BX59" i="1"/>
  <c r="AZ386" i="1"/>
  <c r="BX386" i="1"/>
  <c r="AZ292" i="1"/>
  <c r="BX292" i="1"/>
  <c r="AZ158" i="1"/>
  <c r="BX158" i="1"/>
  <c r="AZ250" i="1"/>
  <c r="BX250" i="1"/>
  <c r="AZ291" i="1"/>
  <c r="BX291" i="1"/>
  <c r="AZ332" i="1"/>
  <c r="BX332" i="1"/>
  <c r="AZ89" i="1"/>
  <c r="BX89" i="1"/>
  <c r="AZ148" i="1"/>
  <c r="BX148" i="1"/>
  <c r="AZ373" i="1"/>
  <c r="BX373" i="1"/>
  <c r="AZ324" i="1"/>
  <c r="BX324" i="1"/>
  <c r="AZ28" i="1"/>
  <c r="BX28" i="1"/>
  <c r="AZ351" i="1"/>
  <c r="BX351" i="1"/>
  <c r="AZ311" i="1"/>
  <c r="BX311" i="1"/>
  <c r="AZ195" i="1"/>
  <c r="BX195" i="1"/>
  <c r="AZ169" i="1"/>
  <c r="BX169" i="1"/>
  <c r="AZ143" i="1"/>
  <c r="BX143" i="1"/>
  <c r="AZ304" i="1"/>
  <c r="BX304" i="1"/>
  <c r="AZ25" i="1"/>
  <c r="BX25" i="1"/>
  <c r="AZ270" i="1"/>
  <c r="BX270" i="1"/>
  <c r="AZ35" i="1"/>
  <c r="BX35" i="1"/>
  <c r="AZ92" i="1"/>
  <c r="BX92" i="1"/>
  <c r="AZ37" i="1"/>
  <c r="BX37" i="1"/>
  <c r="AZ114" i="1"/>
  <c r="BX114" i="1"/>
  <c r="AZ345" i="1"/>
  <c r="BX345" i="1"/>
  <c r="AZ257" i="1"/>
  <c r="BX257" i="1"/>
  <c r="AZ88" i="1"/>
  <c r="BX88" i="1"/>
  <c r="AZ116" i="1"/>
  <c r="BX116" i="1"/>
  <c r="AZ94" i="1"/>
  <c r="BX94" i="1"/>
  <c r="AZ85" i="1"/>
  <c r="BX85" i="1"/>
  <c r="AZ87" i="1"/>
  <c r="BX87" i="1"/>
  <c r="AZ19" i="1"/>
  <c r="BX19" i="1"/>
  <c r="AZ201" i="1"/>
  <c r="BX201" i="1"/>
  <c r="AZ277" i="1"/>
  <c r="BX277" i="1"/>
  <c r="AZ369" i="1"/>
  <c r="BX369" i="1"/>
  <c r="AZ45" i="1"/>
  <c r="BX45" i="1"/>
  <c r="AZ82" i="1"/>
  <c r="BX82" i="1"/>
  <c r="AZ166" i="1"/>
  <c r="BX166" i="1"/>
  <c r="AZ349" i="1"/>
  <c r="BX349" i="1"/>
  <c r="AZ264" i="1"/>
  <c r="BX264" i="1"/>
  <c r="AZ31" i="1"/>
  <c r="BX31" i="1"/>
  <c r="AZ378" i="1"/>
  <c r="BX378" i="1"/>
  <c r="AZ247" i="1"/>
  <c r="BX247" i="1"/>
  <c r="AZ259" i="1"/>
  <c r="BX259" i="1"/>
  <c r="AZ216" i="1"/>
  <c r="BX216" i="1"/>
  <c r="AZ417" i="1"/>
  <c r="BX417" i="1"/>
  <c r="AZ418" i="1"/>
  <c r="BX418" i="1"/>
  <c r="AZ57" i="1"/>
  <c r="BX57" i="1"/>
  <c r="AZ289" i="1"/>
  <c r="BX289" i="1"/>
  <c r="AZ209" i="1"/>
  <c r="BX209" i="1"/>
  <c r="AZ20" i="1"/>
  <c r="BX20" i="1"/>
  <c r="AZ223" i="1"/>
  <c r="BX223" i="1"/>
  <c r="AZ380" i="1"/>
  <c r="BX380" i="1"/>
  <c r="AZ182" i="1"/>
  <c r="BX182" i="1"/>
  <c r="AZ106" i="1"/>
  <c r="BX106" i="1"/>
  <c r="AZ265" i="1"/>
  <c r="BX265" i="1"/>
  <c r="AZ305" i="1"/>
  <c r="BX305" i="1"/>
  <c r="AZ313" i="1"/>
  <c r="BX313" i="1"/>
  <c r="AZ33" i="1"/>
  <c r="BX33" i="1"/>
  <c r="AZ91" i="1"/>
  <c r="BX91" i="1"/>
  <c r="AZ285" i="1"/>
  <c r="BX285" i="1"/>
  <c r="AZ393" i="1"/>
  <c r="BX393" i="1"/>
  <c r="AZ54" i="1"/>
  <c r="BX54" i="1"/>
  <c r="AZ18" i="1"/>
  <c r="BX18" i="1"/>
  <c r="AZ175" i="1"/>
  <c r="BX175" i="1"/>
  <c r="AZ425" i="1"/>
  <c r="BX425" i="1"/>
  <c r="AZ244" i="1"/>
  <c r="BX244" i="1"/>
  <c r="AZ98" i="1"/>
  <c r="BX98" i="1"/>
  <c r="AZ326" i="1"/>
  <c r="BX326" i="1"/>
  <c r="AZ411" i="1"/>
  <c r="BX411" i="1"/>
  <c r="AZ254" i="1"/>
  <c r="BX254" i="1"/>
  <c r="AZ408" i="1"/>
  <c r="BX408" i="1"/>
  <c r="AZ83" i="1"/>
  <c r="BX83" i="1"/>
  <c r="AZ370" i="1"/>
  <c r="BX370" i="1"/>
  <c r="AZ276" i="1"/>
  <c r="BX276" i="1"/>
  <c r="AZ134" i="1"/>
  <c r="BX134" i="1"/>
  <c r="AZ38" i="1"/>
  <c r="BX38" i="1"/>
  <c r="AZ63" i="1"/>
  <c r="BX63" i="1"/>
  <c r="AZ251" i="1"/>
  <c r="BX251" i="1"/>
  <c r="AZ47" i="1"/>
  <c r="BX47" i="1"/>
  <c r="AZ295" i="1"/>
  <c r="BX295" i="1"/>
  <c r="AZ163" i="1"/>
  <c r="BX163" i="1"/>
  <c r="AZ215" i="1"/>
  <c r="BX215" i="1"/>
  <c r="AZ26" i="1"/>
  <c r="BX26" i="1"/>
  <c r="V10" i="1"/>
  <c r="BZ9" i="1" s="1"/>
  <c r="V202" i="1"/>
  <c r="BZ201" i="1" s="1"/>
  <c r="V292" i="1"/>
  <c r="BZ291" i="1" s="1"/>
  <c r="V216" i="1"/>
  <c r="BZ215" i="1" s="1"/>
  <c r="V93" i="1"/>
  <c r="BZ92" i="1" s="1"/>
  <c r="V36" i="1"/>
  <c r="BZ35" i="1" s="1"/>
  <c r="V217" i="1"/>
  <c r="BZ216" i="1" s="1"/>
  <c r="V291" i="1"/>
  <c r="BZ290" i="1" s="1"/>
  <c r="V283" i="1"/>
  <c r="BZ282" i="1" s="1"/>
  <c r="V288" i="1"/>
  <c r="BZ287" i="1" s="1"/>
  <c r="V109" i="1"/>
  <c r="BZ108" i="1" s="1"/>
  <c r="V125" i="1"/>
  <c r="BZ124" i="1" s="1"/>
  <c r="V27" i="1"/>
  <c r="BZ26" i="1" s="1"/>
  <c r="V165" i="1"/>
  <c r="BZ164" i="1" s="1"/>
  <c r="V56" i="1"/>
  <c r="BZ55" i="1" s="1"/>
  <c r="V14" i="1"/>
  <c r="BZ13" i="1" s="1"/>
  <c r="V251" i="1"/>
  <c r="BZ250" i="1" s="1"/>
  <c r="V164" i="1"/>
  <c r="BZ163" i="1" s="1"/>
  <c r="V240" i="1"/>
  <c r="BZ239" i="1" s="1"/>
  <c r="V206" i="1"/>
  <c r="BZ205" i="1" s="1"/>
  <c r="V295" i="1"/>
  <c r="BZ294" i="1" s="1"/>
  <c r="V45" i="1"/>
  <c r="BZ44" i="1" s="1"/>
  <c r="V159" i="1"/>
  <c r="BZ158" i="1" s="1"/>
  <c r="V247" i="1"/>
  <c r="BZ246" i="1" s="1"/>
  <c r="V207" i="1"/>
  <c r="BZ206" i="1" s="1"/>
  <c r="V315" i="1"/>
  <c r="BZ314" i="1" s="1"/>
  <c r="V297" i="1"/>
  <c r="BZ296" i="1" s="1"/>
  <c r="V20" i="1"/>
  <c r="BZ19" i="1" s="1"/>
  <c r="V293" i="1"/>
  <c r="BZ292" i="1" s="1"/>
  <c r="V307" i="1"/>
  <c r="BZ306" i="1" s="1"/>
  <c r="V154" i="1"/>
  <c r="BZ153" i="1" s="1"/>
  <c r="V296" i="1"/>
  <c r="BZ295" i="1" s="1"/>
  <c r="V143" i="1"/>
  <c r="BZ142" i="1" s="1"/>
  <c r="V260" i="1"/>
  <c r="BZ259" i="1" s="1"/>
  <c r="V64" i="1"/>
  <c r="BZ63" i="1" s="1"/>
  <c r="V48" i="1"/>
  <c r="BZ47" i="1" s="1"/>
  <c r="V387" i="1"/>
  <c r="BZ386" i="1" s="1"/>
  <c r="V317" i="1"/>
  <c r="BZ316" i="1" s="1"/>
  <c r="V271" i="1"/>
  <c r="BZ270" i="1" s="1"/>
  <c r="V201" i="1"/>
  <c r="BZ200" i="1" s="1"/>
  <c r="V83" i="1"/>
  <c r="BZ82" i="1" s="1"/>
  <c r="V403" i="1"/>
  <c r="BZ402" i="1" s="1"/>
  <c r="V96" i="1"/>
  <c r="BZ95" i="1" s="1"/>
  <c r="V276" i="1"/>
  <c r="BZ275" i="1" s="1"/>
  <c r="V81" i="1"/>
  <c r="BZ80" i="1" s="1"/>
  <c r="V85" i="1"/>
  <c r="BZ84" i="1" s="1"/>
  <c r="V86" i="1"/>
  <c r="BZ85" i="1" s="1"/>
  <c r="V88" i="1"/>
  <c r="BZ87" i="1" s="1"/>
  <c r="V218" i="1"/>
  <c r="BZ217" i="1" s="1"/>
  <c r="V248" i="1"/>
  <c r="BZ247" i="1" s="1"/>
  <c r="V243" i="1"/>
  <c r="BZ242" i="1" s="1"/>
  <c r="V39" i="1"/>
  <c r="BZ38" i="1" s="1"/>
  <c r="V252" i="1"/>
  <c r="BZ251" i="1" s="1"/>
  <c r="V102" i="1"/>
  <c r="BZ101" i="1" s="1"/>
  <c r="V134" i="1"/>
  <c r="BZ133" i="1" s="1"/>
  <c r="V281" i="1"/>
  <c r="BZ280" i="1" s="1"/>
  <c r="V72" i="1"/>
  <c r="BZ71" i="1" s="1"/>
  <c r="V205" i="1"/>
  <c r="BZ204" i="1" s="1"/>
  <c r="V379" i="1"/>
  <c r="BZ378" i="1" s="1"/>
  <c r="V60" i="1"/>
  <c r="BZ59" i="1" s="1"/>
  <c r="V313" i="1"/>
  <c r="BZ312" i="1" s="1"/>
  <c r="V289" i="1"/>
  <c r="BZ288" i="1" s="1"/>
  <c r="V80" i="1"/>
  <c r="BZ79" i="1" s="1"/>
  <c r="V259" i="1"/>
  <c r="BZ258" i="1" s="1"/>
  <c r="V167" i="1"/>
  <c r="BZ166" i="1" s="1"/>
  <c r="V279" i="1"/>
  <c r="BZ278" i="1" s="1"/>
  <c r="V114" i="1"/>
  <c r="BZ113" i="1" s="1"/>
  <c r="V67" i="1"/>
  <c r="BZ66" i="1" s="1"/>
  <c r="V350" i="1"/>
  <c r="BZ349" i="1" s="1"/>
  <c r="V173" i="1"/>
  <c r="BZ172" i="1" s="1"/>
  <c r="V264" i="1"/>
  <c r="BZ263" i="1" s="1"/>
  <c r="V32" i="1"/>
  <c r="BZ31" i="1" s="1"/>
  <c r="V15" i="1"/>
  <c r="BZ14" i="1" s="1"/>
  <c r="V160" i="1"/>
  <c r="BZ159" i="1" s="1"/>
  <c r="V163" i="1"/>
  <c r="BZ162" i="1" s="1"/>
  <c r="V364" i="1"/>
  <c r="BZ363" i="1" s="1"/>
  <c r="V121" i="1"/>
  <c r="BZ120" i="1" s="1"/>
  <c r="V233" i="1"/>
  <c r="BZ232" i="1" s="1"/>
  <c r="V376" i="1"/>
  <c r="BZ375" i="1" s="1"/>
  <c r="V373" i="1"/>
  <c r="BZ372" i="1" s="1"/>
  <c r="V335" i="1"/>
  <c r="BZ334" i="1" s="1"/>
  <c r="V340" i="1"/>
  <c r="BZ339" i="1" s="1"/>
  <c r="V30" i="1"/>
  <c r="BZ29" i="1" s="1"/>
  <c r="V305" i="1"/>
  <c r="BZ304" i="1" s="1"/>
  <c r="V26" i="1"/>
  <c r="BZ25" i="1" s="1"/>
  <c r="V285" i="1"/>
  <c r="BZ284" i="1" s="1"/>
  <c r="V110" i="1"/>
  <c r="BZ109" i="1" s="1"/>
  <c r="V194" i="1"/>
  <c r="BZ193" i="1" s="1"/>
  <c r="V24" i="1"/>
  <c r="BZ23" i="1" s="1"/>
  <c r="V130" i="1"/>
  <c r="BZ129" i="1" s="1"/>
  <c r="V221" i="1"/>
  <c r="BZ220" i="1" s="1"/>
  <c r="V423" i="1"/>
  <c r="BZ422" i="1" s="1"/>
  <c r="V22" i="1"/>
  <c r="BZ21" i="1" s="1"/>
  <c r="V363" i="1"/>
  <c r="BZ362" i="1" s="1"/>
  <c r="V320" i="1"/>
  <c r="BZ319" i="1" s="1"/>
  <c r="V231" i="1"/>
  <c r="BZ230" i="1" s="1"/>
  <c r="V74" i="1"/>
  <c r="BZ73" i="1" s="1"/>
  <c r="V191" i="1"/>
  <c r="BZ190" i="1" s="1"/>
  <c r="V257" i="1"/>
  <c r="BZ256" i="1" s="1"/>
  <c r="V179" i="1"/>
  <c r="BZ178" i="1" s="1"/>
  <c r="V425" i="1"/>
  <c r="BZ424" i="1" s="1"/>
  <c r="V168" i="1"/>
  <c r="BZ167" i="1" s="1"/>
  <c r="V324" i="1"/>
  <c r="BZ323" i="1" s="1"/>
  <c r="V162" i="1"/>
  <c r="BZ161" i="1" s="1"/>
  <c r="V18" i="1"/>
  <c r="BZ17" i="1" s="1"/>
  <c r="V417" i="1"/>
  <c r="BZ416" i="1" s="1"/>
  <c r="V44" i="1"/>
  <c r="BZ43" i="1" s="1"/>
  <c r="V371" i="1"/>
  <c r="BZ370" i="1" s="1"/>
  <c r="V135" i="1"/>
  <c r="BZ134" i="1" s="1"/>
  <c r="V414" i="1"/>
  <c r="BZ413" i="1" s="1"/>
  <c r="V389" i="1"/>
  <c r="BZ388" i="1" s="1"/>
  <c r="V277" i="1"/>
  <c r="BZ276" i="1" s="1"/>
  <c r="V59" i="1"/>
  <c r="BZ58" i="1" s="1"/>
  <c r="V328" i="1"/>
  <c r="BZ327" i="1" s="1"/>
  <c r="V89" i="1"/>
  <c r="BZ88" i="1" s="1"/>
  <c r="V16" i="1"/>
  <c r="BZ15" i="1" s="1"/>
  <c r="V287" i="1"/>
  <c r="BZ286" i="1" s="1"/>
  <c r="V385" i="1"/>
  <c r="BZ384" i="1" s="1"/>
  <c r="V95" i="1"/>
  <c r="BZ94" i="1" s="1"/>
  <c r="V322" i="1"/>
  <c r="BZ321" i="1" s="1"/>
  <c r="V267" i="1"/>
  <c r="BZ266" i="1" s="1"/>
  <c r="V409" i="1"/>
  <c r="BZ408" i="1" s="1"/>
  <c r="V255" i="1"/>
  <c r="BZ254" i="1" s="1"/>
  <c r="V230" i="1"/>
  <c r="BZ229" i="1" s="1"/>
  <c r="V219" i="1"/>
  <c r="BZ218" i="1" s="1"/>
  <c r="V84" i="1"/>
  <c r="BZ83" i="1" s="1"/>
  <c r="V420" i="1"/>
  <c r="BZ419" i="1" s="1"/>
  <c r="V144" i="1"/>
  <c r="BZ143" i="1" s="1"/>
  <c r="V186" i="1"/>
  <c r="BZ185" i="1" s="1"/>
  <c r="V105" i="1"/>
  <c r="BZ104" i="1" s="1"/>
  <c r="V189" i="1"/>
  <c r="BZ188" i="1" s="1"/>
  <c r="V180" i="1"/>
  <c r="BZ179" i="1" s="1"/>
  <c r="V117" i="1"/>
  <c r="BZ116" i="1" s="1"/>
  <c r="V327" i="1"/>
  <c r="BZ326" i="1" s="1"/>
  <c r="V406" i="1"/>
  <c r="BZ405" i="1" s="1"/>
  <c r="V268" i="1"/>
  <c r="BZ267" i="1" s="1"/>
  <c r="V113" i="1"/>
  <c r="BZ112" i="1" s="1"/>
  <c r="V265" i="1"/>
  <c r="BZ264" i="1" s="1"/>
  <c r="V412" i="1"/>
  <c r="BZ411" i="1" s="1"/>
  <c r="V411" i="1"/>
  <c r="BZ410" i="1" s="1"/>
  <c r="V426" i="1"/>
  <c r="BZ425" i="1" s="1"/>
  <c r="V171" i="1"/>
  <c r="BZ170" i="1" s="1"/>
  <c r="V284" i="1"/>
  <c r="BZ283" i="1" s="1"/>
  <c r="V175" i="1"/>
  <c r="BZ174" i="1" s="1"/>
  <c r="V40" i="1"/>
  <c r="BZ39" i="1" s="1"/>
  <c r="V28" i="1"/>
  <c r="BZ27" i="1" s="1"/>
  <c r="V151" i="1"/>
  <c r="BZ150" i="1" s="1"/>
  <c r="V127" i="1"/>
  <c r="BZ126" i="1" s="1"/>
  <c r="V245" i="1"/>
  <c r="BZ244" i="1" s="1"/>
  <c r="V323" i="1"/>
  <c r="BZ322" i="1" s="1"/>
  <c r="V170" i="1"/>
  <c r="BZ169" i="1" s="1"/>
  <c r="V99" i="1"/>
  <c r="BZ98" i="1" s="1"/>
  <c r="V404" i="1"/>
  <c r="BZ403" i="1" s="1"/>
  <c r="V62" i="1"/>
  <c r="BZ61" i="1" s="1"/>
  <c r="V91" i="1"/>
  <c r="BZ90" i="1" s="1"/>
  <c r="V178" i="1"/>
  <c r="BZ177" i="1" s="1"/>
  <c r="V138" i="1"/>
  <c r="BZ137" i="1" s="1"/>
  <c r="V263" i="1"/>
  <c r="BZ262" i="1" s="1"/>
  <c r="V146" i="1"/>
  <c r="BZ145" i="1" s="1"/>
  <c r="V356" i="1"/>
  <c r="BZ355" i="1" s="1"/>
  <c r="V70" i="1"/>
  <c r="BZ69" i="1" s="1"/>
  <c r="V196" i="1"/>
  <c r="BZ195" i="1" s="1"/>
  <c r="V239" i="1"/>
  <c r="BZ238" i="1" s="1"/>
  <c r="V152" i="1"/>
  <c r="BZ151" i="1" s="1"/>
  <c r="V176" i="1"/>
  <c r="BZ175" i="1" s="1"/>
  <c r="V312" i="1"/>
  <c r="BZ311" i="1" s="1"/>
  <c r="V19" i="1"/>
  <c r="BZ18" i="1" s="1"/>
  <c r="V332" i="1"/>
  <c r="BZ331" i="1" s="1"/>
  <c r="V249" i="1"/>
  <c r="BZ248" i="1" s="1"/>
  <c r="V275" i="1"/>
  <c r="BZ274" i="1" s="1"/>
  <c r="V272" i="1"/>
  <c r="BZ271" i="1" s="1"/>
  <c r="AZ9" i="1"/>
  <c r="V41" i="1"/>
  <c r="BZ40" i="1" s="1"/>
  <c r="V250" i="1"/>
  <c r="BZ249" i="1" s="1"/>
  <c r="V262" i="1"/>
  <c r="BZ261" i="1" s="1"/>
  <c r="V50" i="1"/>
  <c r="BZ49" i="1" s="1"/>
  <c r="BE9" i="1"/>
  <c r="H27" i="5" s="1"/>
  <c r="V153" i="1"/>
  <c r="BZ152" i="1" s="1"/>
  <c r="V209" i="1"/>
  <c r="BZ208" i="1" s="1"/>
  <c r="V398" i="1"/>
  <c r="BZ397" i="1" s="1"/>
  <c r="V258" i="1"/>
  <c r="BZ257" i="1" s="1"/>
  <c r="V55" i="1"/>
  <c r="BZ54" i="1" s="1"/>
  <c r="V394" i="1"/>
  <c r="BZ393" i="1" s="1"/>
  <c r="V352" i="1"/>
  <c r="BZ351" i="1" s="1"/>
  <c r="V182" i="1"/>
  <c r="BZ181" i="1" s="1"/>
  <c r="V214" i="1"/>
  <c r="BZ213" i="1" s="1"/>
  <c r="V98" i="1"/>
  <c r="BZ97" i="1" s="1"/>
  <c r="V337" i="1"/>
  <c r="BZ336" i="1" s="1"/>
  <c r="V301" i="1"/>
  <c r="BZ300" i="1" s="1"/>
  <c r="V200" i="1"/>
  <c r="BZ199" i="1" s="1"/>
  <c r="V286" i="1"/>
  <c r="BZ285" i="1" s="1"/>
  <c r="V282" i="1"/>
  <c r="BZ281" i="1" s="1"/>
  <c r="V53" i="1"/>
  <c r="BZ52" i="1" s="1"/>
  <c r="AZ52" i="1"/>
  <c r="V382" i="1"/>
  <c r="BZ381" i="1" s="1"/>
  <c r="V212" i="1"/>
  <c r="BZ211" i="1" s="1"/>
  <c r="V222" i="1"/>
  <c r="BZ221" i="1" s="1"/>
  <c r="V68" i="1"/>
  <c r="BZ67" i="1" s="1"/>
  <c r="V92" i="1"/>
  <c r="BZ91" i="1" s="1"/>
  <c r="V390" i="1"/>
  <c r="BZ389" i="1" s="1"/>
  <c r="V308" i="1"/>
  <c r="BZ307" i="1" s="1"/>
  <c r="V199" i="1"/>
  <c r="BZ198" i="1" s="1"/>
  <c r="V42" i="1"/>
  <c r="BZ41" i="1" s="1"/>
  <c r="V298" i="1"/>
  <c r="BZ297" i="1" s="1"/>
  <c r="V241" i="1"/>
  <c r="BZ240" i="1" s="1"/>
  <c r="V181" i="1"/>
  <c r="BZ180" i="1" s="1"/>
  <c r="V29" i="1"/>
  <c r="BZ28" i="1" s="1"/>
  <c r="V419" i="1"/>
  <c r="BZ418" i="1" s="1"/>
  <c r="V290" i="1"/>
  <c r="BZ289" i="1" s="1"/>
  <c r="V210" i="1"/>
  <c r="BZ209" i="1" s="1"/>
  <c r="V381" i="1"/>
  <c r="BZ380" i="1" s="1"/>
  <c r="V107" i="1"/>
  <c r="BZ106" i="1" s="1"/>
  <c r="V314" i="1"/>
  <c r="BZ313" i="1" s="1"/>
  <c r="V228" i="1"/>
  <c r="BZ227" i="1" s="1"/>
  <c r="V225" i="1"/>
  <c r="BZ224" i="1" s="1"/>
  <c r="V366" i="1"/>
  <c r="BZ365" i="1" s="1"/>
  <c r="V38" i="1"/>
  <c r="BZ37" i="1" s="1"/>
  <c r="V137" i="1"/>
  <c r="BZ136" i="1" s="1"/>
  <c r="V354" i="1"/>
  <c r="BZ353" i="1" s="1"/>
  <c r="V115" i="1"/>
  <c r="BZ114" i="1" s="1"/>
  <c r="V378" i="1"/>
  <c r="BZ377" i="1" s="1"/>
  <c r="V122" i="1"/>
  <c r="BZ121" i="1" s="1"/>
  <c r="V361" i="1"/>
  <c r="BZ360" i="1" s="1"/>
  <c r="V346" i="1"/>
  <c r="BZ345" i="1" s="1"/>
  <c r="V397" i="1"/>
  <c r="BZ396" i="1" s="1"/>
  <c r="V193" i="1"/>
  <c r="BZ192" i="1" s="1"/>
  <c r="V71" i="1"/>
  <c r="BZ70" i="1" s="1"/>
  <c r="V126" i="1"/>
  <c r="BZ125" i="1" s="1"/>
  <c r="V37" i="1"/>
  <c r="BZ36" i="1" s="1"/>
  <c r="V100" i="1"/>
  <c r="BZ99" i="1" s="1"/>
  <c r="V58" i="1"/>
  <c r="BZ57" i="1" s="1"/>
  <c r="V224" i="1"/>
  <c r="BZ223" i="1" s="1"/>
  <c r="V184" i="1"/>
  <c r="BZ183" i="1" s="1"/>
  <c r="V333" i="1"/>
  <c r="BZ332" i="1" s="1"/>
  <c r="V386" i="1"/>
  <c r="BZ385" i="1" s="1"/>
  <c r="V349" i="1"/>
  <c r="BZ348" i="1" s="1"/>
  <c r="V90" i="1"/>
  <c r="BZ89" i="1" s="1"/>
  <c r="V149" i="1"/>
  <c r="BZ148" i="1" s="1"/>
  <c r="V131" i="1"/>
  <c r="BZ130" i="1" s="1"/>
  <c r="V353" i="1"/>
  <c r="BZ352" i="1" s="1"/>
  <c r="V374" i="1"/>
  <c r="BZ373" i="1" s="1"/>
  <c r="V278" i="1"/>
  <c r="BZ277" i="1" s="1"/>
  <c r="V82" i="1"/>
  <c r="BZ81" i="1" s="1"/>
  <c r="V52" i="1"/>
  <c r="BZ51" i="1" s="1"/>
  <c r="V61" i="1"/>
  <c r="BZ60" i="1" s="1"/>
  <c r="V234" i="1"/>
  <c r="BZ233" i="1" s="1"/>
  <c r="V299" i="1"/>
  <c r="BZ298" i="1" s="1"/>
  <c r="V370" i="1"/>
  <c r="BZ369" i="1" s="1"/>
  <c r="V341" i="1"/>
  <c r="BZ340" i="1" s="1"/>
  <c r="V156" i="1"/>
  <c r="BZ155" i="1" s="1"/>
  <c r="V46" i="1"/>
  <c r="BZ45" i="1" s="1"/>
  <c r="V43" i="1"/>
  <c r="BZ42" i="1" s="1"/>
  <c r="V183" i="1"/>
  <c r="BZ182" i="1" s="1"/>
  <c r="V266" i="1"/>
  <c r="BZ265" i="1" s="1"/>
  <c r="V306" i="1"/>
  <c r="BZ305" i="1" s="1"/>
  <c r="V34" i="1"/>
  <c r="BZ33" i="1" s="1"/>
  <c r="V325" i="1"/>
  <c r="BZ324" i="1" s="1"/>
  <c r="V326" i="1"/>
  <c r="BZ325" i="1" s="1"/>
  <c r="V66" i="1"/>
  <c r="BZ65" i="1" s="1"/>
  <c r="V76" i="1"/>
  <c r="BZ75" i="1" s="1"/>
  <c r="V319" i="1"/>
  <c r="BZ318" i="1" s="1"/>
  <c r="V418" i="1"/>
  <c r="BZ417" i="1" s="1"/>
  <c r="V97" i="1"/>
  <c r="BZ96" i="1" s="1"/>
  <c r="V362" i="1"/>
  <c r="BZ361" i="1" s="1"/>
  <c r="V87" i="1"/>
  <c r="BZ86" i="1" s="1"/>
  <c r="V129" i="1"/>
  <c r="BZ128" i="1" s="1"/>
  <c r="V192" i="1"/>
  <c r="BZ191" i="1" s="1"/>
  <c r="V161" i="1"/>
  <c r="BZ160" i="1" s="1"/>
  <c r="V208" i="1"/>
  <c r="BZ207" i="1" s="1"/>
  <c r="V345" i="1"/>
  <c r="BZ344" i="1" s="1"/>
  <c r="V232" i="1"/>
  <c r="BZ231" i="1" s="1"/>
  <c r="V300" i="1"/>
  <c r="BZ299" i="1" s="1"/>
  <c r="V108" i="1"/>
  <c r="BZ107" i="1" s="1"/>
  <c r="V310" i="1"/>
  <c r="BZ309" i="1" s="1"/>
  <c r="V75" i="1"/>
  <c r="BZ74" i="1" s="1"/>
  <c r="V280" i="1"/>
  <c r="BZ279" i="1" s="1"/>
  <c r="V35" i="1"/>
  <c r="BZ34" i="1" s="1"/>
  <c r="V47" i="1"/>
  <c r="BZ46" i="1" s="1"/>
  <c r="V254" i="1"/>
  <c r="BZ253" i="1" s="1"/>
  <c r="V145" i="1"/>
  <c r="BZ144" i="1" s="1"/>
  <c r="V150" i="1"/>
  <c r="BZ149" i="1" s="1"/>
  <c r="V302" i="1"/>
  <c r="BZ301" i="1" s="1"/>
  <c r="V330" i="1"/>
  <c r="BZ329" i="1" s="1"/>
  <c r="V177" i="1"/>
  <c r="BZ176" i="1" s="1"/>
  <c r="V123" i="1"/>
  <c r="BZ122" i="1" s="1"/>
  <c r="V316" i="1"/>
  <c r="BZ315" i="1" s="1"/>
  <c r="V211" i="1"/>
  <c r="BZ210" i="1" s="1"/>
  <c r="V169" i="1"/>
  <c r="BZ168" i="1" s="1"/>
  <c r="V33" i="1"/>
  <c r="BZ32" i="1" s="1"/>
  <c r="V270" i="1"/>
  <c r="BZ269" i="1" s="1"/>
  <c r="V246" i="1"/>
  <c r="BZ245" i="1" s="1"/>
  <c r="V358" i="1"/>
  <c r="BZ357" i="1" s="1"/>
  <c r="V294" i="1"/>
  <c r="BZ293" i="1" s="1"/>
  <c r="V274" i="1"/>
  <c r="BZ273" i="1" s="1"/>
  <c r="V54" i="1"/>
  <c r="BZ53" i="1" s="1"/>
  <c r="V17" i="1"/>
  <c r="BZ16" i="1" s="1"/>
  <c r="V21" i="1"/>
  <c r="BZ20" i="1" s="1"/>
  <c r="V25" i="1"/>
  <c r="BZ24" i="1" s="1"/>
  <c r="V13" i="1"/>
  <c r="BZ12" i="1" s="1"/>
  <c r="BZ429" i="1" l="1"/>
  <c r="H31" i="5" s="1"/>
  <c r="BY8" i="1"/>
  <c r="BB9" i="1"/>
  <c r="H23" i="5" s="1"/>
</calcChain>
</file>

<file path=xl/sharedStrings.xml><?xml version="1.0" encoding="utf-8"?>
<sst xmlns="http://schemas.openxmlformats.org/spreadsheetml/2006/main" count="150" uniqueCount="97">
  <si>
    <t>gender</t>
  </si>
  <si>
    <t>age</t>
  </si>
  <si>
    <t>field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</si>
  <si>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</si>
  <si>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</si>
  <si>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</si>
  <si>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</si>
  <si>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</si>
  <si>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</si>
  <si>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</si>
  <si>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skool</t>
  </si>
  <si>
    <t>college</t>
  </si>
  <si>
    <t>university</t>
  </si>
  <si>
    <t>technical</t>
  </si>
  <si>
    <t>other</t>
  </si>
  <si>
    <t>kids</t>
  </si>
  <si>
    <t>cars</t>
  </si>
  <si>
    <t>income</t>
  </si>
  <si>
    <t>banglore</t>
  </si>
  <si>
    <t>tumkur</t>
  </si>
  <si>
    <t>bellari</t>
  </si>
  <si>
    <t>manglore</t>
  </si>
  <si>
    <t>mysore</t>
  </si>
  <si>
    <t>UK</t>
  </si>
  <si>
    <t>karwar</t>
  </si>
  <si>
    <t>bidar</t>
  </si>
  <si>
    <t>gulbarga</t>
  </si>
  <si>
    <t>chitrdurga</t>
  </si>
  <si>
    <t>kolar</t>
  </si>
  <si>
    <t>area</t>
  </si>
  <si>
    <t>value of house</t>
  </si>
  <si>
    <t xml:space="preserve">mortage left </t>
  </si>
  <si>
    <t>cars value</t>
  </si>
  <si>
    <t>left to pay on cars</t>
  </si>
  <si>
    <t>debts</t>
  </si>
  <si>
    <t>investments</t>
  </si>
  <si>
    <t>value of person</t>
  </si>
  <si>
    <t>value of debts</t>
  </si>
  <si>
    <t>net worth</t>
  </si>
  <si>
    <t>Column1</t>
  </si>
  <si>
    <t>Column2</t>
  </si>
  <si>
    <t>Column3</t>
  </si>
  <si>
    <t>Column4</t>
  </si>
  <si>
    <t>men vs women</t>
  </si>
  <si>
    <t>no of men</t>
  </si>
  <si>
    <t>no of women</t>
  </si>
  <si>
    <t>men</t>
  </si>
  <si>
    <t>women</t>
  </si>
  <si>
    <t>average age</t>
  </si>
  <si>
    <t>sum of teching</t>
  </si>
  <si>
    <t>sum of health</t>
  </si>
  <si>
    <t>sum of agriculture</t>
  </si>
  <si>
    <t xml:space="preserve">sum of IT </t>
  </si>
  <si>
    <t xml:space="preserve">sum of construction </t>
  </si>
  <si>
    <t>sum of general work</t>
  </si>
  <si>
    <t>number of each profession and number of persons per area</t>
  </si>
  <si>
    <t>average income</t>
  </si>
  <si>
    <t>average value of car</t>
  </si>
  <si>
    <t>value of car</t>
  </si>
  <si>
    <t xml:space="preserve"> </t>
  </si>
  <si>
    <t>debt amount</t>
  </si>
  <si>
    <t>number of people debts greater than X</t>
  </si>
  <si>
    <t>X=</t>
  </si>
  <si>
    <t>percentage left to pay</t>
  </si>
  <si>
    <t>lessthan</t>
  </si>
  <si>
    <t>no of people left with less than X% mortage</t>
  </si>
  <si>
    <t>average income per teritory</t>
  </si>
  <si>
    <t>average income of banglore</t>
  </si>
  <si>
    <t>average income of tumkur</t>
  </si>
  <si>
    <t>average income of manglore</t>
  </si>
  <si>
    <t>average income of mysore</t>
  </si>
  <si>
    <t>avearge income of UK</t>
  </si>
  <si>
    <t>average income of bellari</t>
  </si>
  <si>
    <t>average income of karwar</t>
  </si>
  <si>
    <t>average income of bidar</t>
  </si>
  <si>
    <t>average income of chitrdurga</t>
  </si>
  <si>
    <t>average income of gulbarga</t>
  </si>
  <si>
    <t xml:space="preserve">average  income of kolar </t>
  </si>
  <si>
    <t>average income per sector</t>
  </si>
  <si>
    <t>av</t>
  </si>
  <si>
    <t xml:space="preserve"> av</t>
  </si>
  <si>
    <t>% of people having higher debts than there yearly income</t>
  </si>
  <si>
    <t>value of debts greater than yearly income</t>
  </si>
  <si>
    <t>average age of people with a net worth higher than income</t>
  </si>
  <si>
    <t>MEN</t>
  </si>
  <si>
    <t>WOMEN</t>
  </si>
  <si>
    <t>NUMBER OF MEN VS NUMBER OF WOMEN</t>
  </si>
  <si>
    <t>AVERAGE AGE</t>
  </si>
  <si>
    <t>BASIC</t>
  </si>
  <si>
    <t>AVERAGE INCOME</t>
  </si>
  <si>
    <t>AVERAGE CAR VALUE</t>
  </si>
  <si>
    <t>number of persons debts greater than X(1)</t>
  </si>
  <si>
    <t>no of people left with less than X% mortage(2)</t>
  </si>
  <si>
    <t>Average income per teritory</t>
  </si>
  <si>
    <t>Number of persons in each profession</t>
  </si>
  <si>
    <t>average age of people with a net worth higher than income(3)</t>
  </si>
  <si>
    <t>variables(X)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</si>
</sst>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1" xfId="0" applyNumberFormat="1" applyBorder="1"/>
    <xf numFmtId="0" fontId="0" fillId="0" borderId="2" xfId="0" applyBorder="1"/>
    <xf numFmtId="0" fontId="0" fillId="0" borderId="4" xfId="0" applyBorder="1"/>
    <xf numFmtId="0" fontId="0" fillId="0" borderId="9" xfId="0" applyBorder="1" applyAlignment="1"/>
    <xf numFmtId="0" fontId="0" fillId="0" borderId="1" xfId="0" applyBorder="1"/>
    <xf numFmtId="0" fontId="0" fillId="0" borderId="15" xfId="0" applyBorder="1"/>
    <xf numFmtId="0" fontId="0" fillId="0" borderId="1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Fill="1" applyBorder="1"/>
    <xf numFmtId="1" fontId="0" fillId="0" borderId="0" xfId="0" applyNumberFormat="1" applyBorder="1"/>
    <xf numFmtId="0" fontId="0" fillId="0" borderId="16" xfId="0" applyBorder="1"/>
    <xf numFmtId="164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17" xfId="0" applyFill="1" applyBorder="1"/>
    <xf numFmtId="164" fontId="0" fillId="0" borderId="7" xfId="0" applyNumberFormat="1" applyBorder="1"/>
    <xf numFmtId="0" fontId="0" fillId="0" borderId="4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2" xfId="0" applyFill="1" applyBorder="1"/>
    <xf numFmtId="0" fontId="0" fillId="0" borderId="14" xfId="0" applyFill="1" applyBorder="1"/>
    <xf numFmtId="9" fontId="0" fillId="0" borderId="5" xfId="2" applyFont="1" applyFill="1" applyBorder="1"/>
    <xf numFmtId="9" fontId="0" fillId="0" borderId="7" xfId="2" applyFont="1" applyFill="1" applyBorder="1"/>
    <xf numFmtId="9" fontId="0" fillId="0" borderId="12" xfId="0" applyNumberFormat="1" applyBorder="1" applyAlignment="1">
      <alignment horizontal="center"/>
    </xf>
    <xf numFmtId="0" fontId="0" fillId="0" borderId="12" xfId="0" applyBorder="1"/>
    <xf numFmtId="1" fontId="0" fillId="0" borderId="7" xfId="0" applyNumberFormat="1" applyFill="1" applyBorder="1"/>
    <xf numFmtId="1" fontId="0" fillId="0" borderId="11" xfId="0" applyNumberFormat="1" applyFill="1" applyBorder="1"/>
    <xf numFmtId="0" fontId="0" fillId="0" borderId="14" xfId="0" applyBorder="1"/>
    <xf numFmtId="0" fontId="0" fillId="0" borderId="11" xfId="0" applyBorder="1" applyAlignment="1">
      <alignment horizontal="center"/>
    </xf>
    <xf numFmtId="9" fontId="0" fillId="0" borderId="16" xfId="2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1" xfId="1" applyFont="1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5" fillId="0" borderId="2" xfId="1" applyFont="1" applyBorder="1" applyAlignment="1">
      <alignment horizontal="center" wrapText="1"/>
    </xf>
    <xf numFmtId="44" fontId="5" fillId="0" borderId="4" xfId="1" applyFont="1" applyBorder="1" applyAlignment="1">
      <alignment horizontal="center" wrapText="1"/>
    </xf>
    <xf numFmtId="44" fontId="5" fillId="0" borderId="5" xfId="1" applyFont="1" applyBorder="1" applyAlignment="1">
      <alignment horizontal="center" wrapText="1"/>
    </xf>
    <xf numFmtId="44" fontId="5" fillId="0" borderId="6" xfId="1" applyFont="1" applyBorder="1" applyAlignment="1">
      <alignment horizontal="center" wrapText="1"/>
    </xf>
    <xf numFmtId="44" fontId="5" fillId="0" borderId="7" xfId="1" applyFont="1" applyBorder="1" applyAlignment="1">
      <alignment horizontal="center" wrapText="1"/>
    </xf>
    <xf numFmtId="44" fontId="5" fillId="0" borderId="9" xfId="1" applyFont="1" applyBorder="1" applyAlignment="1">
      <alignment horizontal="center" wrapText="1"/>
    </xf>
    <xf numFmtId="9" fontId="5" fillId="0" borderId="2" xfId="0" applyNumberFormat="1" applyFont="1" applyBorder="1" applyAlignment="1">
      <alignment horizontal="center" wrapText="1"/>
    </xf>
    <xf numFmtId="9" fontId="5" fillId="0" borderId="4" xfId="0" applyNumberFormat="1" applyFont="1" applyBorder="1" applyAlignment="1">
      <alignment horizontal="center" wrapText="1"/>
    </xf>
    <xf numFmtId="9" fontId="5" fillId="0" borderId="5" xfId="0" applyNumberFormat="1" applyFont="1" applyBorder="1" applyAlignment="1">
      <alignment horizontal="center" wrapText="1"/>
    </xf>
    <xf numFmtId="9" fontId="5" fillId="0" borderId="6" xfId="0" applyNumberFormat="1" applyFont="1" applyBorder="1" applyAlignment="1">
      <alignment horizontal="center" wrapText="1"/>
    </xf>
    <xf numFmtId="9" fontId="5" fillId="0" borderId="7" xfId="0" applyNumberFormat="1" applyFont="1" applyBorder="1" applyAlignment="1">
      <alignment horizontal="center" wrapText="1"/>
    </xf>
    <xf numFmtId="9" fontId="5" fillId="0" borderId="9" xfId="0" applyNumberFormat="1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2" fillId="0" borderId="9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dashboard!$L$8:$W$8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dashboard!$L$9:$W$9</c:f>
              <c:numCache>
                <c:formatCode>General</c:formatCode>
                <c:ptCount val="12"/>
                <c:pt idx="0">
                  <c:v>78</c:v>
                </c:pt>
                <c:pt idx="2">
                  <c:v>54</c:v>
                </c:pt>
                <c:pt idx="4">
                  <c:v>54</c:v>
                </c:pt>
                <c:pt idx="6">
                  <c:v>73</c:v>
                </c:pt>
                <c:pt idx="8">
                  <c:v>79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4705-9605-A99CF849BA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0476495"/>
        <c:axId val="15004785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dashboard!$L$8:$W$8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IT</c:v>
                      </c:pt>
                      <c:pt idx="8">
                        <c:v>construction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dashboard!$L$10:$W$10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04-4705-9605-A99CF849BABA}"/>
                  </c:ext>
                </c:extLst>
              </c15:ser>
            </c15:filteredBarSeries>
          </c:ext>
        </c:extLst>
      </c:barChart>
      <c:catAx>
        <c:axId val="15004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78575"/>
        <c:crosses val="autoZero"/>
        <c:auto val="1"/>
        <c:lblAlgn val="ctr"/>
        <c:lblOffset val="100"/>
        <c:noMultiLvlLbl val="0"/>
      </c:catAx>
      <c:valAx>
        <c:axId val="150047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04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9921932835318"/>
          <c:y val="0.24241830065359479"/>
          <c:w val="0.78884009691096302"/>
          <c:h val="0.6059590345324481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dashboard!$D$8:$G$8</c:f>
              <c:strCache>
                <c:ptCount val="3"/>
                <c:pt idx="0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dashboard!$D$9:$G$9</c:f>
              <c:numCache>
                <c:formatCode>General</c:formatCode>
                <c:ptCount val="4"/>
                <c:pt idx="0">
                  <c:v>210</c:v>
                </c:pt>
                <c:pt idx="2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A9D-9702-ED6F909EA6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84560623"/>
        <c:axId val="1384561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dashboard!$D$8:$G$8</c15:sqref>
                        </c15:formulaRef>
                      </c:ext>
                    </c:extLst>
                    <c:strCache>
                      <c:ptCount val="3"/>
                      <c:pt idx="0">
                        <c:v>MEN</c:v>
                      </c:pt>
                      <c:pt idx="2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dashboard!$D$10:$G$10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875-4A9D-9702-ED6F909EA6E5}"/>
                  </c:ext>
                </c:extLst>
              </c15:ser>
            </c15:filteredBarSeries>
          </c:ext>
        </c:extLst>
      </c:barChart>
      <c:catAx>
        <c:axId val="13845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61871"/>
        <c:crosses val="autoZero"/>
        <c:auto val="1"/>
        <c:lblAlgn val="ctr"/>
        <c:lblOffset val="100"/>
        <c:noMultiLvlLbl val="0"/>
      </c:catAx>
      <c:valAx>
        <c:axId val="138456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456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15091863517061"/>
          <c:y val="0.20119040942812699"/>
          <c:w val="0.76351574803149602"/>
          <c:h val="0.71182178033731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dashboard!$L$29:$W$30</c15:sqref>
                  </c15:fullRef>
                  <c15:levelRef>
                    <c15:sqref>dashboard!$L$30:$W$30</c15:sqref>
                  </c15:levelRef>
                </c:ext>
              </c:extLst>
              <c:f>dashboard!$L$30:$W$30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dashboard!$L$31:$W$31</c:f>
              <c:numCache>
                <c:formatCode>General</c:formatCode>
                <c:ptCount val="12"/>
                <c:pt idx="0" formatCode="0">
                  <c:v>55149.018518518518</c:v>
                </c:pt>
                <c:pt idx="2" formatCode="0">
                  <c:v>59543.291139240508</c:v>
                </c:pt>
                <c:pt idx="4" formatCode="0">
                  <c:v>56748.205128205125</c:v>
                </c:pt>
                <c:pt idx="6" formatCode="0">
                  <c:v>56946.424657534248</c:v>
                </c:pt>
                <c:pt idx="8" formatCode="0">
                  <c:v>57214.91358024691</c:v>
                </c:pt>
                <c:pt idx="10" formatCode="0">
                  <c:v>54336.870370370372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4FC0-9196-AD46D1A82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0512959"/>
        <c:axId val="1390513791"/>
      </c:barChart>
      <c:catAx>
        <c:axId val="139051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13791"/>
        <c:crosses val="autoZero"/>
        <c:auto val="1"/>
        <c:lblAlgn val="ctr"/>
        <c:lblOffset val="100"/>
        <c:noMultiLvlLbl val="0"/>
      </c:catAx>
      <c:valAx>
        <c:axId val="1390513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303E7951-7E0E-4C38-8D90-16C691A5FFDB}" formatIdx="0">
          <cx:dataId val="0"/>
          <cx:layoutPr>
            <cx:aggregation/>
          </cx:layoutPr>
          <cx:axisId val="1"/>
        </cx:series>
        <cx:series layoutId="paretoLine" ownerIdx="0" uniqueId="{433A818E-C52D-4330-AAB7-FDD6658E718A}" formatIdx="1">
          <cx:axisId val="2"/>
        </cx:series>
        <cx:series layoutId="clusteredColumn" hidden="1" uniqueId="{4B725EF9-1F8E-4CA6-BB68-4C5EE05C6A9E}" formatIdx="2">
          <cx:dataId val="1"/>
          <cx:layoutPr>
            <cx:aggregation/>
          </cx:layoutPr>
          <cx:axisId val="1"/>
        </cx:series>
        <cx:series layoutId="paretoLine" ownerIdx="2" uniqueId="{7917E97F-8177-4C7E-9A67-660D89B95AF1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7620</xdr:rowOff>
    </xdr:from>
    <xdr:to>
      <xdr:col>22</xdr:col>
      <xdr:colOff>586740</xdr:colOff>
      <xdr:row>27</xdr:row>
      <xdr:rowOff>160986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15513-19BB-BC4F-8C66-49FCD5D7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18362</xdr:colOff>
      <xdr:row>10</xdr:row>
      <xdr:rowOff>82442</xdr:rowOff>
    </xdr:from>
    <xdr:to>
      <xdr:col>6</xdr:col>
      <xdr:colOff>589863</xdr:colOff>
      <xdr:row>32</xdr:row>
      <xdr:rowOff>9180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EB5FB-5C0E-615B-F718-DAC193A0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8373</xdr:colOff>
      <xdr:row>44</xdr:row>
      <xdr:rowOff>41868</xdr:rowOff>
    </xdr:from>
    <xdr:to>
      <xdr:col>24</xdr:col>
      <xdr:colOff>586153</xdr:colOff>
      <xdr:row>62</xdr:row>
      <xdr:rowOff>133977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FE8D804-31C4-ED7D-58E8-6B889A5BE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173" y="9658308"/>
              <a:ext cx="13379380" cy="3383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18361</xdr:colOff>
      <xdr:row>31</xdr:row>
      <xdr:rowOff>36723</xdr:rowOff>
    </xdr:from>
    <xdr:to>
      <xdr:col>22</xdr:col>
      <xdr:colOff>560024</xdr:colOff>
      <xdr:row>38</xdr:row>
      <xdr:rowOff>238700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1DCF5-3A39-FCCA-113D-294206DF9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3C313-230D-4D2E-B4A2-6F57B8B13279}" name="Table1" displayName="Table1" ref="B9:V428" totalsRowShown="0">
  <autoFilter ref="B9:V428" xr:uid="{AF83C313-230D-4D2E-B4A2-6F57B8B13279}"/>
  <tableColumns count="21">
    <tableColumn id="1" xr3:uid="{2480226C-67B9-480E-AFDA-D95E4E24D1CE}" name="Column1">
      <calculatedColumnFormula>RANDBETWEEN(1,2)</calculatedColumnFormula>
    </tableColumn>
    <tableColumn id="2" xr3:uid="{85245004-D45D-413F-8E08-27CA858ECF13}" name="gender">
      <calculatedColumnFormula>IF(B10=1,"men","women")</calculatedColumnFormula>
    </tableColumn>
    <tableColumn id="3" xr3:uid="{D186798B-CC73-4615-BC68-FCD580EDC0B0}" name="age">
      <calculatedColumnFormula>RANDBETWEEN(25,45)</calculatedColumnFormula>
    </tableColumn>
    <tableColumn id="4" xr3:uid="{01FB8A18-9B73-41D1-8F7F-072DE6D3E598}" name="Column2">
      <calculatedColumnFormula>RANDBETWEEN(1,6)</calculatedColumnFormula>
    </tableColumn>
    <tableColumn id="5" xr3:uid="{50FCF4CE-5654-4B39-8983-EA62262956F3}" name="field of work">
      <calculatedColumnFormula>VLOOKUP(E10,$Z$10:$AA$16,2)</calculatedColumnFormula>
    </tableColumn>
    <tableColumn id="6" xr3:uid="{99E50EDD-DB52-40BD-9360-FC8E6325485A}" name="Column3">
      <calculatedColumnFormula>RANDBETWEEN(1,5)</calculatedColumnFormula>
    </tableColumn>
    <tableColumn id="7" xr3:uid="{645C9D31-6B2A-44BD-AC26-E5C86E92351A}" name="education">
      <calculatedColumnFormula>VLOOKUP(G10,$AB$10:$AC$14,2)</calculatedColumnFormula>
    </tableColumn>
    <tableColumn id="8" xr3:uid="{0E9494BE-633D-4712-A403-70173D0C2131}" name="kids">
      <calculatedColumnFormula>RANDBETWEEN(0,4)</calculatedColumnFormula>
    </tableColumn>
    <tableColumn id="9" xr3:uid="{88F6215F-9A92-4750-8A34-6B103FB917DE}" name="cars">
      <calculatedColumnFormula>RANDBETWEEN(1,4)</calculatedColumnFormula>
    </tableColumn>
    <tableColumn id="10" xr3:uid="{92341534-BA35-489D-9009-98DCE1A643E3}" name="income">
      <calculatedColumnFormula>RANDBETWEEN(25000,90000)</calculatedColumnFormula>
    </tableColumn>
    <tableColumn id="11" xr3:uid="{DBBC838C-B402-456F-9402-925259BC7175}" name="Column4">
      <calculatedColumnFormula>RANDBETWEEN(1,11)</calculatedColumnFormula>
    </tableColumn>
    <tableColumn id="12" xr3:uid="{5F55C396-5B51-4B79-B00A-03DF0DFFAC3D}" name="area">
      <calculatedColumnFormula>VLOOKUP(L10,$AE$9:$AF$20,2)</calculatedColumnFormula>
    </tableColumn>
    <tableColumn id="13" xr3:uid="{1677C6FF-395B-4813-8978-8A72661DFA4F}" name="value of house">
      <calculatedColumnFormula>K10*RANDBETWEEN(3,6)</calculatedColumnFormula>
    </tableColumn>
    <tableColumn id="14" xr3:uid="{6A3BFE75-180B-4A9E-B39E-38FDF948D71A}" name="mortage left ">
      <calculatedColumnFormula>RAND()*N10</calculatedColumnFormula>
    </tableColumn>
    <tableColumn id="15" xr3:uid="{2FD8E4E3-2879-42F6-ADFA-954E40874EBE}" name="cars value">
      <calculatedColumnFormula>J10*RAND()*K10</calculatedColumnFormula>
    </tableColumn>
    <tableColumn id="16" xr3:uid="{3D52683A-6352-41E1-B2DC-9C6695DA11EA}" name="left to pay on cars">
      <calculatedColumnFormula>RANDBETWEEN(0,P10)</calculatedColumnFormula>
    </tableColumn>
    <tableColumn id="17" xr3:uid="{3DA8831A-6779-4545-81EA-EC07F78D6F5F}" name="debts">
      <calculatedColumnFormula>RAND()*K10*2</calculatedColumnFormula>
    </tableColumn>
    <tableColumn id="18" xr3:uid="{963E4F4B-34E1-4258-8DA6-5A42712D8B41}" name="investments">
      <calculatedColumnFormula>RAND()*K10*1.5</calculatedColumnFormula>
    </tableColumn>
    <tableColumn id="19" xr3:uid="{FC8ED248-F5D2-4F0E-BC20-04BC6A5BFD76}" name="value of person">
      <calculatedColumnFormula>N10+P10+S10</calculatedColumnFormula>
    </tableColumn>
    <tableColumn id="20" xr3:uid="{A8621EAE-D70D-4560-AB26-F7DDEDCFD861}" name="value of debts">
      <calculatedColumnFormula>O10+Q10+R10</calculatedColumnFormula>
    </tableColumn>
    <tableColumn id="21" xr3:uid="{B0A74207-8AAD-487E-9801-716FC30D105D}" name="net worth">
      <calculatedColumnFormula>T10-U10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6A33-6502-4230-9C91-5925DA1EC9CB}">
  <dimension ref="B1:CH429"/>
  <sheetViews>
    <sheetView topLeftCell="BO37" zoomScale="70" zoomScaleNormal="70" workbookViewId="0">
      <selection activeCell="CE23" sqref="CE23"/>
    </sheetView>
  </sheetViews>
  <sheetFormatPr defaultRowHeight="14.4" x14ac:dyDescent="0.3"/>
  <cols>
    <col min="2" max="2" width="10.77734375" hidden="1" customWidth="1"/>
    <col min="3" max="3" width="20.6640625" customWidth="1"/>
    <col min="5" max="5" width="0" hidden="1" customWidth="1"/>
    <col min="6" max="6" width="14" customWidth="1"/>
    <col min="7" max="7" width="0" hidden="1" customWidth="1"/>
    <col min="8" max="8" width="11.5546875" customWidth="1"/>
    <col min="11" max="11" width="9.33203125" customWidth="1"/>
    <col min="12" max="12" width="0" hidden="1" customWidth="1"/>
    <col min="13" max="13" width="11.88671875" customWidth="1"/>
    <col min="14" max="14" width="15.5546875" customWidth="1"/>
    <col min="15" max="15" width="14.44140625" customWidth="1"/>
    <col min="16" max="16" width="11.44140625" customWidth="1"/>
    <col min="17" max="17" width="18.44140625" customWidth="1"/>
    <col min="19" max="19" width="15" customWidth="1"/>
    <col min="20" max="20" width="16.33203125" customWidth="1"/>
    <col min="21" max="21" width="15.21875" customWidth="1"/>
    <col min="22" max="22" width="11.88671875" customWidth="1"/>
    <col min="24" max="24" width="17.21875" customWidth="1"/>
    <col min="25" max="25" width="18.88671875" customWidth="1"/>
    <col min="26" max="26" width="8.88671875" hidden="1" customWidth="1"/>
    <col min="27" max="27" width="12.6640625" hidden="1" customWidth="1"/>
    <col min="28" max="32" width="8.88671875" hidden="1" customWidth="1"/>
    <col min="34" max="34" width="14.77734375" customWidth="1"/>
    <col min="35" max="35" width="12.77734375" customWidth="1"/>
    <col min="36" max="36" width="17.44140625" customWidth="1"/>
    <col min="37" max="37" width="14.77734375" customWidth="1"/>
    <col min="38" max="38" width="13" customWidth="1"/>
    <col min="39" max="39" width="14.109375" customWidth="1"/>
    <col min="40" max="40" width="14" customWidth="1"/>
    <col min="41" max="41" width="15.88671875" customWidth="1"/>
    <col min="42" max="43" width="14.21875" customWidth="1"/>
    <col min="44" max="44" width="13.21875" customWidth="1"/>
    <col min="45" max="45" width="16.6640625" customWidth="1"/>
    <col min="46" max="46" width="10.44140625" customWidth="1"/>
    <col min="47" max="47" width="17" customWidth="1"/>
    <col min="48" max="49" width="17.21875" customWidth="1"/>
    <col min="50" max="50" width="19.21875" customWidth="1"/>
    <col min="51" max="53" width="17.21875" customWidth="1"/>
    <col min="54" max="54" width="32.88671875" customWidth="1"/>
    <col min="55" max="55" width="21.33203125" customWidth="1"/>
    <col min="56" max="56" width="17.21875" customWidth="1"/>
    <col min="57" max="57" width="37.5546875" customWidth="1"/>
    <col min="58" max="58" width="26.21875" customWidth="1"/>
    <col min="59" max="59" width="23.77734375" customWidth="1"/>
    <col min="60" max="60" width="27" customWidth="1"/>
    <col min="61" max="61" width="24.44140625" customWidth="1"/>
    <col min="62" max="62" width="23.88671875" customWidth="1"/>
    <col min="63" max="63" width="28.109375" customWidth="1"/>
    <col min="64" max="64" width="25.109375" customWidth="1"/>
    <col min="65" max="65" width="24.21875" customWidth="1"/>
    <col min="66" max="66" width="23.21875" customWidth="1"/>
    <col min="67" max="67" width="25.109375" customWidth="1"/>
    <col min="68" max="68" width="23.21875" customWidth="1"/>
    <col min="69" max="69" width="8.44140625" customWidth="1"/>
    <col min="70" max="71" width="10.5546875" customWidth="1"/>
    <col min="72" max="72" width="11.109375" customWidth="1"/>
    <col min="73" max="73" width="12.6640625" customWidth="1"/>
    <col min="74" max="74" width="10.6640625" customWidth="1"/>
    <col min="75" max="75" width="1.77734375" customWidth="1"/>
    <col min="76" max="76" width="47.33203125" customWidth="1"/>
    <col min="77" max="77" width="27.5546875" customWidth="1"/>
    <col min="78" max="78" width="24.5546875" customWidth="1"/>
    <col min="79" max="79" width="19.77734375" customWidth="1"/>
    <col min="80" max="80" width="10.6640625" customWidth="1"/>
    <col min="81" max="81" width="12.109375" customWidth="1"/>
    <col min="82" max="86" width="10.6640625" customWidth="1"/>
  </cols>
  <sheetData>
    <row r="1" spans="2:86" x14ac:dyDescent="0.3">
      <c r="BC1" t="s">
        <v>59</v>
      </c>
    </row>
    <row r="6" spans="2:86" ht="15" thickBot="1" x14ac:dyDescent="0.35"/>
    <row r="7" spans="2:86" ht="15" thickBot="1" x14ac:dyDescent="0.35">
      <c r="X7" s="43" t="s">
        <v>43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12" t="s">
        <v>48</v>
      </c>
      <c r="AK7" s="43" t="s">
        <v>55</v>
      </c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5"/>
      <c r="AW7" s="19" t="s">
        <v>56</v>
      </c>
      <c r="AX7" s="19" t="s">
        <v>58</v>
      </c>
      <c r="AY7" s="24" t="s">
        <v>57</v>
      </c>
      <c r="AZ7" s="24"/>
      <c r="BA7" s="28">
        <f>dashboard!X14</f>
        <v>100000</v>
      </c>
      <c r="BB7" s="27"/>
      <c r="BC7" s="9"/>
      <c r="BD7" s="33">
        <f>dashboard!Z14</f>
        <v>0.3</v>
      </c>
      <c r="BE7" s="24"/>
      <c r="BF7" s="47" t="s">
        <v>66</v>
      </c>
      <c r="BG7" s="48"/>
      <c r="BH7" s="48"/>
      <c r="BI7" s="48"/>
      <c r="BJ7" s="48"/>
      <c r="BK7" s="48"/>
      <c r="BL7" s="48"/>
      <c r="BM7" s="48"/>
      <c r="BN7" s="48"/>
      <c r="BO7" s="48"/>
      <c r="BP7" s="49"/>
      <c r="BQ7" s="43" t="s">
        <v>78</v>
      </c>
      <c r="BR7" s="44"/>
      <c r="BS7" s="44"/>
      <c r="BT7" s="44"/>
      <c r="BU7" s="44"/>
      <c r="BV7" s="45"/>
      <c r="BW7" s="18"/>
      <c r="BX7" s="43" t="s">
        <v>81</v>
      </c>
      <c r="BY7" s="45"/>
      <c r="BZ7" s="43" t="s">
        <v>83</v>
      </c>
      <c r="CA7" s="44"/>
      <c r="CB7" s="45"/>
      <c r="CC7" s="40">
        <f>dashboard!AB14</f>
        <v>50000</v>
      </c>
      <c r="CD7" s="18"/>
      <c r="CE7" s="18"/>
      <c r="CF7" s="18"/>
      <c r="CG7" s="18"/>
      <c r="CH7" s="18"/>
    </row>
    <row r="8" spans="2:86" ht="15" thickBot="1" x14ac:dyDescent="0.35">
      <c r="X8" s="12"/>
      <c r="Y8" s="12"/>
      <c r="Z8" s="2"/>
      <c r="AA8" s="2"/>
      <c r="AB8" s="2"/>
      <c r="AC8" s="2"/>
      <c r="AD8" s="2"/>
      <c r="AE8" s="2"/>
      <c r="AF8" s="2"/>
      <c r="AG8" s="2"/>
      <c r="AH8" s="2"/>
      <c r="AI8" s="3"/>
      <c r="AJ8" s="22"/>
      <c r="AK8" s="12" t="s">
        <v>5</v>
      </c>
      <c r="AL8" s="12" t="s">
        <v>3</v>
      </c>
      <c r="AM8" s="12" t="s">
        <v>8</v>
      </c>
      <c r="AN8" s="12" t="s">
        <v>6</v>
      </c>
      <c r="AO8" s="12" t="s">
        <v>4</v>
      </c>
      <c r="AP8" s="12" t="s">
        <v>7</v>
      </c>
      <c r="AQ8" s="12" t="s">
        <v>49</v>
      </c>
      <c r="AR8" s="12" t="s">
        <v>50</v>
      </c>
      <c r="AS8" s="16" t="s">
        <v>51</v>
      </c>
      <c r="AT8" s="16" t="s">
        <v>52</v>
      </c>
      <c r="AU8" s="16" t="s">
        <v>53</v>
      </c>
      <c r="AV8" s="16" t="s">
        <v>54</v>
      </c>
      <c r="AW8" s="20"/>
      <c r="AX8" s="20"/>
      <c r="AY8" s="25"/>
      <c r="AZ8" s="29" t="s">
        <v>60</v>
      </c>
      <c r="BA8" s="16" t="s">
        <v>62</v>
      </c>
      <c r="BB8" s="30" t="s">
        <v>61</v>
      </c>
      <c r="BC8" s="19" t="s">
        <v>63</v>
      </c>
      <c r="BD8" s="29" t="s">
        <v>64</v>
      </c>
      <c r="BE8" s="29" t="s">
        <v>65</v>
      </c>
      <c r="BF8" s="12" t="s">
        <v>18</v>
      </c>
      <c r="BG8" s="12" t="s">
        <v>19</v>
      </c>
      <c r="BH8" s="12" t="s">
        <v>21</v>
      </c>
      <c r="BI8" s="16" t="s">
        <v>22</v>
      </c>
      <c r="BJ8" s="16" t="s">
        <v>23</v>
      </c>
      <c r="BK8" s="16" t="s">
        <v>20</v>
      </c>
      <c r="BL8" s="16" t="s">
        <v>24</v>
      </c>
      <c r="BM8" s="16" t="s">
        <v>25</v>
      </c>
      <c r="BN8" s="16" t="s">
        <v>26</v>
      </c>
      <c r="BO8" s="16" t="s">
        <v>27</v>
      </c>
      <c r="BP8" s="16" t="s">
        <v>28</v>
      </c>
      <c r="BQ8" s="34" t="s">
        <v>3</v>
      </c>
      <c r="BR8" s="12" t="s">
        <v>4</v>
      </c>
      <c r="BS8" s="12" t="s">
        <v>5</v>
      </c>
      <c r="BT8" s="12" t="s">
        <v>6</v>
      </c>
      <c r="BU8" s="12" t="s">
        <v>7</v>
      </c>
      <c r="BV8" s="37" t="s">
        <v>8</v>
      </c>
      <c r="BW8" s="2"/>
      <c r="BX8" s="38" t="s">
        <v>82</v>
      </c>
      <c r="BY8" s="39">
        <f ca="1">SUM(BX9:BX430)/COUNT(BX9:BX427)</f>
        <v>0.97374701670644392</v>
      </c>
      <c r="BZ8" s="16"/>
      <c r="CA8" s="2"/>
      <c r="CB8" s="3"/>
      <c r="CC8" s="2"/>
      <c r="CD8" s="2"/>
      <c r="CE8" s="2"/>
      <c r="CF8" s="2"/>
      <c r="CG8" s="2"/>
      <c r="CH8" s="2"/>
    </row>
    <row r="9" spans="2:86" ht="15" thickBot="1" x14ac:dyDescent="0.35">
      <c r="B9" t="s">
        <v>39</v>
      </c>
      <c r="C9" t="s">
        <v>0</v>
      </c>
      <c r="D9" t="s">
        <v>1</v>
      </c>
      <c r="E9" t="s">
        <v>40</v>
      </c>
      <c r="F9" t="s">
        <v>2</v>
      </c>
      <c r="G9" t="s">
        <v>41</v>
      </c>
      <c r="H9" t="s">
        <v>9</v>
      </c>
      <c r="I9" t="s">
        <v>15</v>
      </c>
      <c r="J9" t="s">
        <v>16</v>
      </c>
      <c r="K9" t="s">
        <v>17</v>
      </c>
      <c r="L9" t="s">
        <v>42</v>
      </c>
      <c r="M9" t="s">
        <v>29</v>
      </c>
      <c r="N9" t="s">
        <v>30</v>
      </c>
      <c r="O9" t="s">
        <v>31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X9" s="15" t="s">
        <v>46</v>
      </c>
      <c r="Y9" s="11" t="s">
        <v>47</v>
      </c>
      <c r="Z9" s="46"/>
      <c r="AA9" s="46"/>
      <c r="AB9" s="2"/>
      <c r="AC9" s="2"/>
      <c r="AD9" s="2"/>
      <c r="AE9" s="2"/>
      <c r="AF9" s="2"/>
      <c r="AG9" s="2"/>
      <c r="AH9" s="12" t="s">
        <v>44</v>
      </c>
      <c r="AI9" s="12" t="s">
        <v>45</v>
      </c>
      <c r="AJ9" s="8">
        <f ca="1">AVERAGE(Table1[[#All],[age]])</f>
        <v>35.305489260143197</v>
      </c>
      <c r="AK9" s="9">
        <f ca="1">IF(F10="teaching",1,0)</f>
        <v>1</v>
      </c>
      <c r="AL9" s="17">
        <f ca="1">IF(F10="health",1,0)</f>
        <v>0</v>
      </c>
      <c r="AM9" s="17">
        <f ca="1">IF(F10="agriculture",1,0)</f>
        <v>0</v>
      </c>
      <c r="AN9" s="17">
        <f ca="1">IF(F10="IT",1,0)</f>
        <v>0</v>
      </c>
      <c r="AO9" s="17">
        <f ca="1">IF(F10="construction",1,0)</f>
        <v>0</v>
      </c>
      <c r="AP9" s="10">
        <f ca="1">IF(F10="general work",1,0)</f>
        <v>0</v>
      </c>
      <c r="AQ9" s="12">
        <f ca="1">SUM(AK9:AK427)</f>
        <v>78</v>
      </c>
      <c r="AR9" s="12">
        <f ca="1">SUM(AL9:AL427)</f>
        <v>54</v>
      </c>
      <c r="AS9" s="12">
        <f t="shared" ref="AS9:AU9" ca="1" si="0">SUM(AM9:AM427)</f>
        <v>54</v>
      </c>
      <c r="AT9" s="12">
        <f t="shared" ca="1" si="0"/>
        <v>73</v>
      </c>
      <c r="AU9" s="12">
        <f t="shared" ca="1" si="0"/>
        <v>79</v>
      </c>
      <c r="AV9" s="12">
        <f ca="1">SUM(AP9:AP427)</f>
        <v>81</v>
      </c>
      <c r="AW9" s="41">
        <f ca="1">AVERAGE(Table1[[#All],[income]])</f>
        <v>56883.090692124104</v>
      </c>
      <c r="AX9" s="23">
        <f ca="1">P10/J10</f>
        <v>12680.209708885963</v>
      </c>
      <c r="AY9" s="26">
        <f ca="1">AVERAGE(AX9:AX427)</f>
        <v>29544.985544506726</v>
      </c>
      <c r="AZ9" s="1">
        <f ca="1">IF(U10&gt;$BA$7,1,0)</f>
        <v>1</v>
      </c>
      <c r="BA9" s="2"/>
      <c r="BB9" s="12">
        <f ca="1">SUM(AZ9:AZ427)</f>
        <v>357</v>
      </c>
      <c r="BC9" s="31">
        <f ca="1">O10/N10</f>
        <v>0.38025469827814506</v>
      </c>
      <c r="BD9" s="2">
        <f ca="1">IF(BC9&lt;$BD$7,1,0)</f>
        <v>0</v>
      </c>
      <c r="BE9" s="34">
        <f ca="1">SUM(BD9:BD427)</f>
        <v>122</v>
      </c>
      <c r="BF9" s="1">
        <f ca="1">IF(M10="banglore",K10,0)</f>
        <v>0</v>
      </c>
      <c r="BG9" s="2">
        <f ca="1">IF(M10="tumkur",K10,0)</f>
        <v>0</v>
      </c>
      <c r="BH9" s="2">
        <f ca="1">IF(M10="manglore",K10,0)</f>
        <v>0</v>
      </c>
      <c r="BI9" s="2">
        <f ca="1">IF(M10="mysore",K10,0)</f>
        <v>0</v>
      </c>
      <c r="BJ9" s="2">
        <f ca="1">IF(M10="UK",K10,0)</f>
        <v>0</v>
      </c>
      <c r="BK9" s="2">
        <f ca="1">IF(M10="bellari",K10,0)</f>
        <v>0</v>
      </c>
      <c r="BL9" s="2">
        <f ca="1">IF(M10="karwar",K10,0)</f>
        <v>0</v>
      </c>
      <c r="BM9" s="2">
        <f ca="1">IF(M10="bidar",K10,0)</f>
        <v>0</v>
      </c>
      <c r="BN9" s="2">
        <f ca="1">IF(M10="gulbarga",K10,0)</f>
        <v>0</v>
      </c>
      <c r="BO9" s="2">
        <f ca="1">IF(M10="chitrdurga",K10,0)</f>
        <v>82854</v>
      </c>
      <c r="BP9" s="3">
        <f ca="1">IF(M10="kolar",K10,0)</f>
        <v>0</v>
      </c>
      <c r="BQ9" s="1">
        <f ca="1">IF(F10="health",K10,0)</f>
        <v>0</v>
      </c>
      <c r="BR9" s="2">
        <f ca="1">IF(F10="construction",K10,0)</f>
        <v>0</v>
      </c>
      <c r="BS9" s="2">
        <f ca="1">IF(F10="teaching",K10,0)</f>
        <v>82854</v>
      </c>
      <c r="BT9" s="2">
        <f ca="1">IF(F10="IT",K10,0)</f>
        <v>0</v>
      </c>
      <c r="BU9" s="2">
        <f ca="1">IF(F10="general work",K10,0)</f>
        <v>0</v>
      </c>
      <c r="BV9" s="3">
        <f ca="1">IF(F10="agriculture",K10,0)</f>
        <v>0</v>
      </c>
      <c r="BX9" s="1">
        <f ca="1">IF(U10&gt;K10,1,0)</f>
        <v>1</v>
      </c>
      <c r="BY9" s="3"/>
      <c r="BZ9" s="1">
        <f ca="1">IF(V10&gt;$CC$7,D10,0)</f>
        <v>42</v>
      </c>
      <c r="CA9" s="2"/>
      <c r="CB9" s="3"/>
    </row>
    <row r="10" spans="2:86" ht="15" thickBot="1" x14ac:dyDescent="0.35">
      <c r="B10">
        <f ca="1">RANDBETWEEN(1,2)</f>
        <v>2</v>
      </c>
      <c r="C10" t="str">
        <f ca="1">IF(B10=1,"men","women")</f>
        <v>women</v>
      </c>
      <c r="D10">
        <f ca="1">RANDBETWEEN(25,45)</f>
        <v>42</v>
      </c>
      <c r="E10">
        <f ca="1">RANDBETWEEN(1,6)</f>
        <v>3</v>
      </c>
      <c r="F10" t="str">
        <f ca="1">VLOOKUP(E10,$Z$10:$AA$16,2)</f>
        <v>teaching</v>
      </c>
      <c r="G10">
        <f ca="1">RANDBETWEEN(1,5)</f>
        <v>5</v>
      </c>
      <c r="H10" t="str">
        <f ca="1">VLOOKUP(G10,$AB$10:$AC$14,2)</f>
        <v>other</v>
      </c>
      <c r="I10">
        <f ca="1">RANDBETWEEN(0,4)</f>
        <v>1</v>
      </c>
      <c r="J10">
        <f ca="1">RANDBETWEEN(1,4)</f>
        <v>2</v>
      </c>
      <c r="K10">
        <f ca="1">RANDBETWEEN(25000,90000)</f>
        <v>82854</v>
      </c>
      <c r="L10">
        <f ca="1">RANDBETWEEN(1,11)</f>
        <v>10</v>
      </c>
      <c r="M10" t="str">
        <f ca="1">VLOOKUP(L10,$AE$9:$AF$20,2)</f>
        <v>chitrdurga</v>
      </c>
      <c r="N10">
        <f ca="1">K10*RANDBETWEEN(3,6)</f>
        <v>331416</v>
      </c>
      <c r="O10">
        <f ca="1">RAND()*N10</f>
        <v>126022.49108454972</v>
      </c>
      <c r="P10">
        <f ca="1">J10*RAND()*K10</f>
        <v>25360.419417771926</v>
      </c>
      <c r="Q10">
        <f ca="1">RANDBETWEEN(0,P10)</f>
        <v>6952</v>
      </c>
      <c r="R10">
        <f ca="1">RAND()*K10*2</f>
        <v>160257.23738376898</v>
      </c>
      <c r="S10">
        <f ca="1">RAND()*K10*1.5</f>
        <v>97989.463069116857</v>
      </c>
      <c r="T10">
        <f ca="1">N10+P10+S10</f>
        <v>454765.88248688879</v>
      </c>
      <c r="U10">
        <f ca="1">O10+Q10+R10</f>
        <v>293231.7284683187</v>
      </c>
      <c r="V10">
        <f ca="1">T10-U10</f>
        <v>161534.15401857009</v>
      </c>
      <c r="X10" s="1">
        <f ca="1">IF(Table1[[#This Row],[gender]]="men",0,1)</f>
        <v>1</v>
      </c>
      <c r="Y10" s="7">
        <f ca="1">IF(Table1[[#This Row],[gender]]="women",0,1)</f>
        <v>0</v>
      </c>
      <c r="Z10" s="46" t="s">
        <v>2</v>
      </c>
      <c r="AA10" s="46"/>
      <c r="AB10" s="2">
        <v>1</v>
      </c>
      <c r="AC10" s="2" t="s">
        <v>10</v>
      </c>
      <c r="AD10" s="2"/>
      <c r="AE10" s="2">
        <v>1</v>
      </c>
      <c r="AF10" s="2" t="s">
        <v>18</v>
      </c>
      <c r="AG10" s="2"/>
      <c r="AH10" s="12">
        <f ca="1">SUM(X10:X428)</f>
        <v>210</v>
      </c>
      <c r="AI10" s="12">
        <f ca="1">SUM(Y10:Y428)</f>
        <v>209</v>
      </c>
      <c r="AK10" s="1">
        <f t="shared" ref="AK10:AK11" ca="1" si="1">IF(F11="teaching",1,0)</f>
        <v>0</v>
      </c>
      <c r="AL10" s="2">
        <f t="shared" ref="AL10:AL11" ca="1" si="2">IF(F11="health",1,0)</f>
        <v>0</v>
      </c>
      <c r="AM10" s="2">
        <f t="shared" ref="AM10:AM11" ca="1" si="3">IF(F11="agriculture",1,0)</f>
        <v>1</v>
      </c>
      <c r="AN10" s="2">
        <f t="shared" ref="AN10:AN11" ca="1" si="4">IF(F11="IT",1,0)</f>
        <v>0</v>
      </c>
      <c r="AO10" s="2">
        <f t="shared" ref="AO10:AO11" ca="1" si="5">IF(F11="construction",1,0)</f>
        <v>0</v>
      </c>
      <c r="AP10" s="3">
        <f t="shared" ref="AP10:AP11" ca="1" si="6">IF(F11="general work",1,0)</f>
        <v>0</v>
      </c>
      <c r="AQ10" s="1"/>
      <c r="AR10" s="2"/>
      <c r="AS10" s="2"/>
      <c r="AT10" s="2"/>
      <c r="AU10" s="2"/>
      <c r="AV10" s="3"/>
      <c r="AW10" s="2"/>
      <c r="AX10" s="23">
        <f t="shared" ref="AX10:AX73" ca="1" si="7">P11/J11</f>
        <v>66468.946725566304</v>
      </c>
      <c r="AY10" s="2"/>
      <c r="AZ10" s="1">
        <f t="shared" ref="AZ10:AZ73" ca="1" si="8">IF(U11&gt;$BA$7,1,0)</f>
        <v>1</v>
      </c>
      <c r="BA10" s="2"/>
      <c r="BB10" s="3"/>
      <c r="BC10" s="31">
        <f t="shared" ref="BC10:BC73" ca="1" si="9">O11/N11</f>
        <v>0.1407051133426972</v>
      </c>
      <c r="BD10" s="2">
        <f t="shared" ref="BD10:BD73" ca="1" si="10">IF(BC10&lt;$BD$7,1,0)</f>
        <v>1</v>
      </c>
      <c r="BE10" s="1"/>
      <c r="BF10" s="1">
        <f t="shared" ref="BF10:BF73" ca="1" si="11">IF(M11="banglore",K11,0)</f>
        <v>0</v>
      </c>
      <c r="BG10" s="2">
        <f t="shared" ref="BG10:BG73" ca="1" si="12">IF(M11="tumkur",K11,0)</f>
        <v>0</v>
      </c>
      <c r="BH10" s="2">
        <f t="shared" ref="BH10:BH73" ca="1" si="13">IF(M11="manglore",K11,0)</f>
        <v>0</v>
      </c>
      <c r="BI10" s="2">
        <f t="shared" ref="BI10:BI73" ca="1" si="14">IF(M11="mysore",K11,0)</f>
        <v>0</v>
      </c>
      <c r="BJ10" s="2">
        <f t="shared" ref="BJ10:BJ73" ca="1" si="15">IF(M11="UK",K11,0)</f>
        <v>0</v>
      </c>
      <c r="BK10" s="2">
        <f t="shared" ref="BK10:BK73" ca="1" si="16">IF(M11="bellari",K11,0)</f>
        <v>0</v>
      </c>
      <c r="BL10" s="2">
        <f t="shared" ref="BL10:BL73" ca="1" si="17">IF(M11="karwar",K11,0)</f>
        <v>0</v>
      </c>
      <c r="BM10" s="2">
        <f t="shared" ref="BM10:BM73" ca="1" si="18">IF(M11="bidar",K11,0)</f>
        <v>0</v>
      </c>
      <c r="BN10" s="2">
        <f t="shared" ref="BN10:BN73" ca="1" si="19">IF(M11="gulbarga",K11,0)</f>
        <v>0</v>
      </c>
      <c r="BO10" s="2">
        <f t="shared" ref="BO10:BO73" ca="1" si="20">IF(M11="chitrdurga",K11,0)</f>
        <v>0</v>
      </c>
      <c r="BP10" s="3">
        <f t="shared" ref="BP10:BP73" ca="1" si="21">IF(M11="kolar",K11,0)</f>
        <v>75244</v>
      </c>
      <c r="BQ10" s="1">
        <f t="shared" ref="BQ10:BQ73" ca="1" si="22">IF(F11="health",K11,0)</f>
        <v>0</v>
      </c>
      <c r="BR10" s="2">
        <f t="shared" ref="BR10:BR73" ca="1" si="23">IF(F11="construction",K11,0)</f>
        <v>0</v>
      </c>
      <c r="BS10" s="2">
        <f t="shared" ref="BS10:BS73" ca="1" si="24">IF(F11="teaching",K11,0)</f>
        <v>0</v>
      </c>
      <c r="BT10" s="2">
        <f t="shared" ref="BT10:BT73" ca="1" si="25">IF(F11="IT",K11,0)</f>
        <v>0</v>
      </c>
      <c r="BU10" s="2">
        <f t="shared" ref="BU10:BU73" ca="1" si="26">IF(F11="general work",K11,0)</f>
        <v>0</v>
      </c>
      <c r="BV10" s="3">
        <f t="shared" ref="BV10:BV73" ca="1" si="27">IF(F11="agriculture",K11,0)</f>
        <v>75244</v>
      </c>
      <c r="BX10" s="1">
        <f t="shared" ref="BX10:BX73" ca="1" si="28">IF(U11&gt;K11,1,0)</f>
        <v>1</v>
      </c>
      <c r="BY10" s="3"/>
      <c r="BZ10" s="1">
        <f t="shared" ref="BZ10:BZ73" ca="1" si="29">IF(V11&gt;$CC$7,D11,0)</f>
        <v>41</v>
      </c>
      <c r="CA10" s="2"/>
      <c r="CB10" s="3"/>
    </row>
    <row r="11" spans="2:86" ht="15" thickBot="1" x14ac:dyDescent="0.35">
      <c r="B11">
        <f t="shared" ref="B11:B74" ca="1" si="30">RANDBETWEEN(1,2)</f>
        <v>1</v>
      </c>
      <c r="C11" t="str">
        <f t="shared" ref="C11:C74" ca="1" si="31">IF(B11=1,"men","women")</f>
        <v>men</v>
      </c>
      <c r="D11">
        <f t="shared" ref="D11:D74" ca="1" si="32">RANDBETWEEN(25,45)</f>
        <v>41</v>
      </c>
      <c r="E11">
        <f t="shared" ref="E11:E74" ca="1" si="33">RANDBETWEEN(1,6)</f>
        <v>6</v>
      </c>
      <c r="F11" t="str">
        <f t="shared" ref="F11:F74" ca="1" si="34">VLOOKUP(E11,$Z$10:$AA$16,2)</f>
        <v>agriculture</v>
      </c>
      <c r="G11">
        <f t="shared" ref="G11:G74" ca="1" si="35">RANDBETWEEN(1,5)</f>
        <v>5</v>
      </c>
      <c r="H11" t="str">
        <f t="shared" ref="H11:H74" ca="1" si="36">VLOOKUP(G11,$AB$10:$AC$14,2)</f>
        <v>other</v>
      </c>
      <c r="I11">
        <f t="shared" ref="I11:I74" ca="1" si="37">RANDBETWEEN(0,4)</f>
        <v>4</v>
      </c>
      <c r="J11">
        <f t="shared" ref="J11:J74" ca="1" si="38">RANDBETWEEN(1,4)</f>
        <v>2</v>
      </c>
      <c r="K11">
        <f t="shared" ref="K11:K74" ca="1" si="39">RANDBETWEEN(25000,90000)</f>
        <v>75244</v>
      </c>
      <c r="L11">
        <f t="shared" ref="L11:L74" ca="1" si="40">RANDBETWEEN(1,11)</f>
        <v>11</v>
      </c>
      <c r="M11" t="str">
        <f t="shared" ref="M11:M74" ca="1" si="41">VLOOKUP(L11,$AE$9:$AF$20,2)</f>
        <v>kolar</v>
      </c>
      <c r="N11">
        <f t="shared" ref="N11:N74" ca="1" si="42">K11*RANDBETWEEN(3,6)</f>
        <v>376220</v>
      </c>
      <c r="O11">
        <f t="shared" ref="O11:O74" ca="1" si="43">RAND()*N11</f>
        <v>52936.077741789537</v>
      </c>
      <c r="P11">
        <f t="shared" ref="P11:P74" ca="1" si="44">J11*RAND()*K11</f>
        <v>132937.89345113261</v>
      </c>
      <c r="Q11">
        <f t="shared" ref="Q11:Q74" ca="1" si="45">RANDBETWEEN(0,P11)</f>
        <v>104951</v>
      </c>
      <c r="R11">
        <f t="shared" ref="R11:R74" ca="1" si="46">RAND()*K11*2</f>
        <v>50774.276856657925</v>
      </c>
      <c r="S11">
        <f t="shared" ref="S11:S74" ca="1" si="47">RAND()*K11*1.5</f>
        <v>95017.874939364148</v>
      </c>
      <c r="T11">
        <f t="shared" ref="T11:T74" ca="1" si="48">N11+P11+S11</f>
        <v>604175.76839049673</v>
      </c>
      <c r="U11">
        <f t="shared" ref="U11:U74" ca="1" si="49">O11+Q11+R11</f>
        <v>208661.35459844748</v>
      </c>
      <c r="V11">
        <f t="shared" ref="V11:V74" ca="1" si="50">T11-U11</f>
        <v>395514.41379204928</v>
      </c>
      <c r="X11" s="1">
        <f ca="1">IF(Table1[[#This Row],[gender]]="men",0,1)</f>
        <v>0</v>
      </c>
      <c r="Y11" s="13">
        <f ca="1">IF(Table1[[#This Row],[gender]]="women",0,1)</f>
        <v>1</v>
      </c>
      <c r="Z11" s="2">
        <v>1</v>
      </c>
      <c r="AA11" s="2" t="s">
        <v>3</v>
      </c>
      <c r="AB11" s="2">
        <v>2</v>
      </c>
      <c r="AC11" s="2" t="s">
        <v>11</v>
      </c>
      <c r="AD11" s="2"/>
      <c r="AE11" s="2">
        <v>2</v>
      </c>
      <c r="AF11" s="2" t="s">
        <v>19</v>
      </c>
      <c r="AG11" s="2"/>
      <c r="AH11" s="2"/>
      <c r="AI11" s="3"/>
      <c r="AK11" s="1">
        <f t="shared" ca="1" si="1"/>
        <v>0</v>
      </c>
      <c r="AL11" s="2">
        <f t="shared" ca="1" si="2"/>
        <v>1</v>
      </c>
      <c r="AM11" s="2">
        <f t="shared" ca="1" si="3"/>
        <v>0</v>
      </c>
      <c r="AN11" s="2">
        <f t="shared" ca="1" si="4"/>
        <v>0</v>
      </c>
      <c r="AO11" s="2">
        <f t="shared" ca="1" si="5"/>
        <v>0</v>
      </c>
      <c r="AP11" s="3">
        <f t="shared" ca="1" si="6"/>
        <v>0</v>
      </c>
      <c r="AQ11" s="1"/>
      <c r="AR11" s="2"/>
      <c r="AS11" s="2"/>
      <c r="AT11" s="2"/>
      <c r="AU11" s="2"/>
      <c r="AV11" s="3"/>
      <c r="AW11" s="2"/>
      <c r="AX11" s="23">
        <f t="shared" ca="1" si="7"/>
        <v>29391.610133131249</v>
      </c>
      <c r="AY11" s="2"/>
      <c r="AZ11" s="1">
        <f t="shared" ca="1" si="8"/>
        <v>1</v>
      </c>
      <c r="BA11" s="2"/>
      <c r="BB11" s="3"/>
      <c r="BC11" s="31">
        <f t="shared" ca="1" si="9"/>
        <v>0.54458737977617566</v>
      </c>
      <c r="BD11" s="2">
        <f t="shared" ca="1" si="10"/>
        <v>0</v>
      </c>
      <c r="BE11" s="1"/>
      <c r="BF11" s="1">
        <f t="shared" ca="1" si="11"/>
        <v>0</v>
      </c>
      <c r="BG11" s="2">
        <f t="shared" ca="1" si="12"/>
        <v>0</v>
      </c>
      <c r="BH11" s="2">
        <f t="shared" ca="1" si="13"/>
        <v>0</v>
      </c>
      <c r="BI11" s="2">
        <f t="shared" ca="1" si="14"/>
        <v>0</v>
      </c>
      <c r="BJ11" s="2">
        <f t="shared" ca="1" si="15"/>
        <v>0</v>
      </c>
      <c r="BK11" s="2">
        <f t="shared" ca="1" si="16"/>
        <v>0</v>
      </c>
      <c r="BL11" s="2">
        <f t="shared" ca="1" si="17"/>
        <v>0</v>
      </c>
      <c r="BM11" s="2">
        <f t="shared" ca="1" si="18"/>
        <v>0</v>
      </c>
      <c r="BN11" s="2">
        <f t="shared" ca="1" si="19"/>
        <v>56686</v>
      </c>
      <c r="BO11" s="2">
        <f t="shared" ca="1" si="20"/>
        <v>0</v>
      </c>
      <c r="BP11" s="3">
        <f t="shared" ca="1" si="21"/>
        <v>0</v>
      </c>
      <c r="BQ11" s="1">
        <f t="shared" ca="1" si="22"/>
        <v>56686</v>
      </c>
      <c r="BR11" s="2">
        <f t="shared" ca="1" si="23"/>
        <v>0</v>
      </c>
      <c r="BS11" s="2">
        <f t="shared" ca="1" si="24"/>
        <v>0</v>
      </c>
      <c r="BT11" s="2">
        <f t="shared" ca="1" si="25"/>
        <v>0</v>
      </c>
      <c r="BU11" s="2">
        <f t="shared" ca="1" si="26"/>
        <v>0</v>
      </c>
      <c r="BV11" s="3">
        <f t="shared" ca="1" si="27"/>
        <v>0</v>
      </c>
      <c r="BX11" s="1">
        <f t="shared" ca="1" si="28"/>
        <v>1</v>
      </c>
      <c r="BY11" s="3"/>
      <c r="BZ11" s="1">
        <f t="shared" ca="1" si="29"/>
        <v>32</v>
      </c>
      <c r="CA11" s="2"/>
      <c r="CB11" s="3"/>
    </row>
    <row r="12" spans="2:86" ht="15" thickBot="1" x14ac:dyDescent="0.35">
      <c r="B12">
        <f t="shared" ca="1" si="30"/>
        <v>1</v>
      </c>
      <c r="C12" t="str">
        <f t="shared" ca="1" si="31"/>
        <v>men</v>
      </c>
      <c r="D12">
        <f t="shared" ca="1" si="32"/>
        <v>32</v>
      </c>
      <c r="E12">
        <f t="shared" ca="1" si="33"/>
        <v>1</v>
      </c>
      <c r="F12" t="str">
        <f t="shared" ca="1" si="34"/>
        <v>health</v>
      </c>
      <c r="G12">
        <f t="shared" ca="1" si="35"/>
        <v>3</v>
      </c>
      <c r="H12" t="str">
        <f t="shared" ca="1" si="36"/>
        <v>university</v>
      </c>
      <c r="I12">
        <f t="shared" ca="1" si="37"/>
        <v>0</v>
      </c>
      <c r="J12">
        <f t="shared" ca="1" si="38"/>
        <v>3</v>
      </c>
      <c r="K12">
        <f t="shared" ca="1" si="39"/>
        <v>56686</v>
      </c>
      <c r="L12">
        <f t="shared" ca="1" si="40"/>
        <v>9</v>
      </c>
      <c r="M12" t="str">
        <f t="shared" ca="1" si="41"/>
        <v>gulbarga</v>
      </c>
      <c r="N12">
        <f t="shared" ca="1" si="42"/>
        <v>283430</v>
      </c>
      <c r="O12">
        <f t="shared" ca="1" si="43"/>
        <v>154352.40104996148</v>
      </c>
      <c r="P12">
        <f t="shared" ca="1" si="44"/>
        <v>88174.830399393744</v>
      </c>
      <c r="Q12">
        <f t="shared" ca="1" si="45"/>
        <v>21524</v>
      </c>
      <c r="R12">
        <f t="shared" ca="1" si="46"/>
        <v>8788.8575384505784</v>
      </c>
      <c r="S12">
        <f t="shared" ca="1" si="47"/>
        <v>24767.898313267771</v>
      </c>
      <c r="T12">
        <f t="shared" ca="1" si="48"/>
        <v>396372.72871266154</v>
      </c>
      <c r="U12">
        <f t="shared" ca="1" si="49"/>
        <v>184665.25858841205</v>
      </c>
      <c r="V12">
        <f t="shared" ca="1" si="50"/>
        <v>211707.47012424949</v>
      </c>
      <c r="X12" s="1">
        <f ca="1">IF(Table1[[#This Row],[gender]]="men",0,1)</f>
        <v>0</v>
      </c>
      <c r="Y12" s="13">
        <f ca="1">IF(Table1[[#This Row],[gender]]="women",0,1)</f>
        <v>1</v>
      </c>
      <c r="Z12" s="2">
        <v>2</v>
      </c>
      <c r="AA12" s="2" t="s">
        <v>4</v>
      </c>
      <c r="AB12" s="2">
        <v>3</v>
      </c>
      <c r="AC12" s="2" t="s">
        <v>12</v>
      </c>
      <c r="AD12" s="2"/>
      <c r="AE12" s="2">
        <v>3</v>
      </c>
      <c r="AF12" s="2" t="s">
        <v>21</v>
      </c>
      <c r="AG12" s="2"/>
      <c r="AH12" s="2"/>
      <c r="AI12" s="3"/>
      <c r="AK12" s="1">
        <f t="shared" ref="AK12:AK34" ca="1" si="51">IF(F13="teaching",1,0)</f>
        <v>1</v>
      </c>
      <c r="AL12" s="2">
        <f t="shared" ref="AL12:AL34" ca="1" si="52">IF(F13="health",1,0)</f>
        <v>0</v>
      </c>
      <c r="AM12" s="2">
        <f t="shared" ref="AM12:AM34" ca="1" si="53">IF(F13="agriculture",1,0)</f>
        <v>0</v>
      </c>
      <c r="AN12" s="2">
        <f t="shared" ref="AN12:AN34" ca="1" si="54">IF(F13="IT",1,0)</f>
        <v>0</v>
      </c>
      <c r="AO12" s="2">
        <f t="shared" ref="AO12:AO34" ca="1" si="55">IF(F13="construction",1,0)</f>
        <v>0</v>
      </c>
      <c r="AP12" s="3">
        <f t="shared" ref="AP12:AP34" ca="1" si="56">IF(F13="general work",1,0)</f>
        <v>0</v>
      </c>
      <c r="AQ12" s="1"/>
      <c r="AR12" s="2"/>
      <c r="AS12" s="2"/>
      <c r="AT12" s="2"/>
      <c r="AU12" s="2"/>
      <c r="AV12" s="3"/>
      <c r="AW12" s="2"/>
      <c r="AX12" s="23">
        <f t="shared" ca="1" si="7"/>
        <v>18768.717797758418</v>
      </c>
      <c r="AY12" s="2"/>
      <c r="AZ12" s="1">
        <f t="shared" ca="1" si="8"/>
        <v>1</v>
      </c>
      <c r="BA12" s="2"/>
      <c r="BB12" s="3"/>
      <c r="BC12" s="31">
        <f t="shared" ca="1" si="9"/>
        <v>0.75010708637099055</v>
      </c>
      <c r="BD12" s="2">
        <f t="shared" ca="1" si="10"/>
        <v>0</v>
      </c>
      <c r="BE12" s="1"/>
      <c r="BF12" s="1">
        <f t="shared" ca="1" si="11"/>
        <v>47918</v>
      </c>
      <c r="BG12" s="2">
        <f t="shared" ca="1" si="12"/>
        <v>0</v>
      </c>
      <c r="BH12" s="2">
        <f t="shared" ca="1" si="13"/>
        <v>0</v>
      </c>
      <c r="BI12" s="2">
        <f t="shared" ca="1" si="14"/>
        <v>0</v>
      </c>
      <c r="BJ12" s="2">
        <f t="shared" ca="1" si="15"/>
        <v>0</v>
      </c>
      <c r="BK12" s="2">
        <f t="shared" ca="1" si="16"/>
        <v>0</v>
      </c>
      <c r="BL12" s="2">
        <f t="shared" ca="1" si="17"/>
        <v>0</v>
      </c>
      <c r="BM12" s="2">
        <f t="shared" ca="1" si="18"/>
        <v>0</v>
      </c>
      <c r="BN12" s="2">
        <f t="shared" ca="1" si="19"/>
        <v>0</v>
      </c>
      <c r="BO12" s="2">
        <f t="shared" ca="1" si="20"/>
        <v>0</v>
      </c>
      <c r="BP12" s="3">
        <f t="shared" ca="1" si="21"/>
        <v>0</v>
      </c>
      <c r="BQ12" s="1">
        <f t="shared" ca="1" si="22"/>
        <v>0</v>
      </c>
      <c r="BR12" s="2">
        <f t="shared" ca="1" si="23"/>
        <v>0</v>
      </c>
      <c r="BS12" s="2">
        <f t="shared" ca="1" si="24"/>
        <v>47918</v>
      </c>
      <c r="BT12" s="2">
        <f t="shared" ca="1" si="25"/>
        <v>0</v>
      </c>
      <c r="BU12" s="2">
        <f t="shared" ca="1" si="26"/>
        <v>0</v>
      </c>
      <c r="BV12" s="3">
        <f t="shared" ca="1" si="27"/>
        <v>0</v>
      </c>
      <c r="BX12" s="1">
        <f t="shared" ca="1" si="28"/>
        <v>1</v>
      </c>
      <c r="BY12" s="3"/>
      <c r="BZ12" s="1">
        <f t="shared" ca="1" si="29"/>
        <v>0</v>
      </c>
      <c r="CA12" s="2"/>
      <c r="CB12" s="3"/>
    </row>
    <row r="13" spans="2:86" ht="15" thickBot="1" x14ac:dyDescent="0.35">
      <c r="B13">
        <f t="shared" ca="1" si="30"/>
        <v>2</v>
      </c>
      <c r="C13" t="str">
        <f t="shared" ca="1" si="31"/>
        <v>women</v>
      </c>
      <c r="D13">
        <f t="shared" ca="1" si="32"/>
        <v>30</v>
      </c>
      <c r="E13">
        <f t="shared" ca="1" si="33"/>
        <v>3</v>
      </c>
      <c r="F13" t="str">
        <f t="shared" ca="1" si="34"/>
        <v>teaching</v>
      </c>
      <c r="G13">
        <f t="shared" ca="1" si="35"/>
        <v>1</v>
      </c>
      <c r="H13" t="str">
        <f t="shared" ca="1" si="36"/>
        <v>high skool</v>
      </c>
      <c r="I13">
        <f t="shared" ca="1" si="37"/>
        <v>4</v>
      </c>
      <c r="J13">
        <f t="shared" ca="1" si="38"/>
        <v>2</v>
      </c>
      <c r="K13">
        <f t="shared" ca="1" si="39"/>
        <v>47918</v>
      </c>
      <c r="L13">
        <f t="shared" ca="1" si="40"/>
        <v>1</v>
      </c>
      <c r="M13" t="str">
        <f t="shared" ca="1" si="41"/>
        <v>banglore</v>
      </c>
      <c r="N13">
        <f t="shared" ca="1" si="42"/>
        <v>191672</v>
      </c>
      <c r="O13">
        <f t="shared" ca="1" si="43"/>
        <v>143774.52545890049</v>
      </c>
      <c r="P13">
        <f t="shared" ca="1" si="44"/>
        <v>37537.435595516836</v>
      </c>
      <c r="Q13">
        <f t="shared" ca="1" si="45"/>
        <v>28539</v>
      </c>
      <c r="R13">
        <f t="shared" ca="1" si="46"/>
        <v>86509.630377637019</v>
      </c>
      <c r="S13">
        <f t="shared" ca="1" si="47"/>
        <v>65115.919057487437</v>
      </c>
      <c r="T13">
        <f t="shared" ca="1" si="48"/>
        <v>294325.35465300427</v>
      </c>
      <c r="U13">
        <f t="shared" ca="1" si="49"/>
        <v>258823.15583653751</v>
      </c>
      <c r="V13">
        <f t="shared" ca="1" si="50"/>
        <v>35502.198816466756</v>
      </c>
      <c r="X13" s="1">
        <f ca="1">IF(Table1[[#This Row],[gender]]="men",0,1)</f>
        <v>1</v>
      </c>
      <c r="Y13" s="13">
        <f ca="1">IF(Table1[[#This Row],[gender]]="women",0,1)</f>
        <v>0</v>
      </c>
      <c r="Z13" s="2">
        <v>3</v>
      </c>
      <c r="AA13" s="2" t="s">
        <v>5</v>
      </c>
      <c r="AB13" s="2">
        <v>4</v>
      </c>
      <c r="AC13" s="2" t="s">
        <v>13</v>
      </c>
      <c r="AD13" s="2"/>
      <c r="AE13" s="2">
        <v>4</v>
      </c>
      <c r="AF13" s="2" t="s">
        <v>22</v>
      </c>
      <c r="AG13" s="2"/>
      <c r="AH13" s="2"/>
      <c r="AI13" s="3"/>
      <c r="AK13" s="1">
        <f t="shared" ca="1" si="51"/>
        <v>0</v>
      </c>
      <c r="AL13" s="2">
        <f t="shared" ca="1" si="52"/>
        <v>0</v>
      </c>
      <c r="AM13" s="2">
        <f t="shared" ca="1" si="53"/>
        <v>0</v>
      </c>
      <c r="AN13" s="2">
        <f t="shared" ca="1" si="54"/>
        <v>0</v>
      </c>
      <c r="AO13" s="2">
        <f t="shared" ca="1" si="55"/>
        <v>0</v>
      </c>
      <c r="AP13" s="3">
        <f t="shared" ca="1" si="56"/>
        <v>1</v>
      </c>
      <c r="AQ13" s="1"/>
      <c r="AR13" s="2"/>
      <c r="AS13" s="2"/>
      <c r="AT13" s="2"/>
      <c r="AU13" s="2"/>
      <c r="AV13" s="3"/>
      <c r="AW13" s="2"/>
      <c r="AX13" s="23">
        <f t="shared" ca="1" si="7"/>
        <v>23659.129129053843</v>
      </c>
      <c r="AY13" s="2"/>
      <c r="AZ13" s="1">
        <f t="shared" ca="1" si="8"/>
        <v>1</v>
      </c>
      <c r="BA13" s="2"/>
      <c r="BB13" s="3"/>
      <c r="BC13" s="31">
        <f t="shared" ca="1" si="9"/>
        <v>0.57591603823646265</v>
      </c>
      <c r="BD13" s="2">
        <f ca="1">IF(BC13&lt;$BD$7,1,0)</f>
        <v>0</v>
      </c>
      <c r="BE13" s="1"/>
      <c r="BF13" s="1">
        <f t="shared" ca="1" si="11"/>
        <v>0</v>
      </c>
      <c r="BG13" s="2">
        <f t="shared" ca="1" si="12"/>
        <v>0</v>
      </c>
      <c r="BH13" s="2">
        <f t="shared" ca="1" si="13"/>
        <v>46385</v>
      </c>
      <c r="BI13" s="2">
        <f t="shared" ca="1" si="14"/>
        <v>0</v>
      </c>
      <c r="BJ13" s="2">
        <f t="shared" ca="1" si="15"/>
        <v>0</v>
      </c>
      <c r="BK13" s="2">
        <f t="shared" ca="1" si="16"/>
        <v>0</v>
      </c>
      <c r="BL13" s="2">
        <f t="shared" ca="1" si="17"/>
        <v>0</v>
      </c>
      <c r="BM13" s="2">
        <f t="shared" ca="1" si="18"/>
        <v>0</v>
      </c>
      <c r="BN13" s="2">
        <f t="shared" ca="1" si="19"/>
        <v>0</v>
      </c>
      <c r="BO13" s="2">
        <f t="shared" ca="1" si="20"/>
        <v>0</v>
      </c>
      <c r="BP13" s="3">
        <f t="shared" ca="1" si="21"/>
        <v>0</v>
      </c>
      <c r="BQ13" s="1">
        <f t="shared" ca="1" si="22"/>
        <v>0</v>
      </c>
      <c r="BR13" s="2">
        <f t="shared" ca="1" si="23"/>
        <v>0</v>
      </c>
      <c r="BS13" s="2">
        <f t="shared" ca="1" si="24"/>
        <v>0</v>
      </c>
      <c r="BT13" s="2">
        <f t="shared" ca="1" si="25"/>
        <v>0</v>
      </c>
      <c r="BU13" s="2">
        <f t="shared" ca="1" si="26"/>
        <v>46385</v>
      </c>
      <c r="BV13" s="3">
        <f t="shared" ca="1" si="27"/>
        <v>0</v>
      </c>
      <c r="BX13" s="1">
        <f t="shared" ca="1" si="28"/>
        <v>1</v>
      </c>
      <c r="BY13" s="3"/>
      <c r="BZ13" s="1">
        <f t="shared" ca="1" si="29"/>
        <v>43</v>
      </c>
      <c r="CA13" s="2"/>
      <c r="CB13" s="3"/>
    </row>
    <row r="14" spans="2:86" ht="15" thickBot="1" x14ac:dyDescent="0.35">
      <c r="B14">
        <f t="shared" ca="1" si="30"/>
        <v>1</v>
      </c>
      <c r="C14" t="str">
        <f t="shared" ca="1" si="31"/>
        <v>men</v>
      </c>
      <c r="D14">
        <f t="shared" ca="1" si="32"/>
        <v>43</v>
      </c>
      <c r="E14">
        <f t="shared" ca="1" si="33"/>
        <v>5</v>
      </c>
      <c r="F14" t="str">
        <f t="shared" ca="1" si="34"/>
        <v>general work</v>
      </c>
      <c r="G14">
        <f t="shared" ca="1" si="35"/>
        <v>4</v>
      </c>
      <c r="H14" t="str">
        <f t="shared" ca="1" si="36"/>
        <v>technical</v>
      </c>
      <c r="I14">
        <f t="shared" ca="1" si="37"/>
        <v>0</v>
      </c>
      <c r="J14">
        <f t="shared" ca="1" si="38"/>
        <v>1</v>
      </c>
      <c r="K14">
        <f t="shared" ca="1" si="39"/>
        <v>46385</v>
      </c>
      <c r="L14">
        <f t="shared" ca="1" si="40"/>
        <v>3</v>
      </c>
      <c r="M14" t="str">
        <f t="shared" ca="1" si="41"/>
        <v>manglore</v>
      </c>
      <c r="N14">
        <f t="shared" ca="1" si="42"/>
        <v>231925</v>
      </c>
      <c r="O14">
        <f t="shared" ca="1" si="43"/>
        <v>133569.32716799161</v>
      </c>
      <c r="P14">
        <f t="shared" ca="1" si="44"/>
        <v>23659.129129053843</v>
      </c>
      <c r="Q14">
        <f t="shared" ca="1" si="45"/>
        <v>4834</v>
      </c>
      <c r="R14">
        <f t="shared" ca="1" si="46"/>
        <v>37156.231040087594</v>
      </c>
      <c r="S14">
        <f t="shared" ca="1" si="47"/>
        <v>27268.318451737519</v>
      </c>
      <c r="T14">
        <f t="shared" ca="1" si="48"/>
        <v>282852.44758079137</v>
      </c>
      <c r="U14">
        <f t="shared" ca="1" si="49"/>
        <v>175559.55820807919</v>
      </c>
      <c r="V14">
        <f t="shared" ca="1" si="50"/>
        <v>107292.88937271218</v>
      </c>
      <c r="X14" s="1">
        <f ca="1">IF(Table1[[#This Row],[gender]]="men",0,1)</f>
        <v>0</v>
      </c>
      <c r="Y14" s="13">
        <f ca="1">IF(Table1[[#This Row],[gender]]="women",0,1)</f>
        <v>1</v>
      </c>
      <c r="Z14" s="2">
        <v>4</v>
      </c>
      <c r="AA14" s="2" t="s">
        <v>6</v>
      </c>
      <c r="AB14" s="2">
        <v>5</v>
      </c>
      <c r="AC14" s="2" t="s">
        <v>14</v>
      </c>
      <c r="AD14" s="2"/>
      <c r="AE14" s="2">
        <v>5</v>
      </c>
      <c r="AF14" s="2" t="s">
        <v>23</v>
      </c>
      <c r="AG14" s="2"/>
      <c r="AH14" s="2"/>
      <c r="AI14" s="3"/>
      <c r="AK14" s="1">
        <f t="shared" ca="1" si="51"/>
        <v>0</v>
      </c>
      <c r="AL14" s="2">
        <f t="shared" ca="1" si="52"/>
        <v>0</v>
      </c>
      <c r="AM14" s="2">
        <f t="shared" ca="1" si="53"/>
        <v>0</v>
      </c>
      <c r="AN14" s="2">
        <f t="shared" ca="1" si="54"/>
        <v>1</v>
      </c>
      <c r="AO14" s="2">
        <f t="shared" ca="1" si="55"/>
        <v>0</v>
      </c>
      <c r="AP14" s="3">
        <f t="shared" ca="1" si="56"/>
        <v>0</v>
      </c>
      <c r="AQ14" s="1"/>
      <c r="AR14" s="2"/>
      <c r="AS14" s="2"/>
      <c r="AT14" s="2"/>
      <c r="AU14" s="2"/>
      <c r="AV14" s="3"/>
      <c r="AW14" s="2"/>
      <c r="AX14" s="23">
        <f t="shared" ca="1" si="7"/>
        <v>49438.509330673631</v>
      </c>
      <c r="AY14" s="2"/>
      <c r="AZ14" s="1">
        <f t="shared" ca="1" si="8"/>
        <v>1</v>
      </c>
      <c r="BA14" s="2"/>
      <c r="BB14" s="3"/>
      <c r="BC14" s="31">
        <f t="shared" ca="1" si="9"/>
        <v>0.84433240687051192</v>
      </c>
      <c r="BD14" s="2">
        <f t="shared" ca="1" si="10"/>
        <v>0</v>
      </c>
      <c r="BE14" s="1"/>
      <c r="BF14" s="1">
        <f t="shared" ca="1" si="11"/>
        <v>0</v>
      </c>
      <c r="BG14" s="2">
        <f t="shared" ca="1" si="12"/>
        <v>0</v>
      </c>
      <c r="BH14" s="2">
        <f t="shared" ca="1" si="13"/>
        <v>0</v>
      </c>
      <c r="BI14" s="2">
        <f t="shared" ca="1" si="14"/>
        <v>0</v>
      </c>
      <c r="BJ14" s="2">
        <f t="shared" ca="1" si="15"/>
        <v>0</v>
      </c>
      <c r="BK14" s="2">
        <f t="shared" ca="1" si="16"/>
        <v>0</v>
      </c>
      <c r="BL14" s="2">
        <f t="shared" ca="1" si="17"/>
        <v>0</v>
      </c>
      <c r="BM14" s="2">
        <f t="shared" ca="1" si="18"/>
        <v>0</v>
      </c>
      <c r="BN14" s="2">
        <f t="shared" ca="1" si="19"/>
        <v>0</v>
      </c>
      <c r="BO14" s="2">
        <f t="shared" ca="1" si="20"/>
        <v>68677</v>
      </c>
      <c r="BP14" s="3">
        <f t="shared" ca="1" si="21"/>
        <v>0</v>
      </c>
      <c r="BQ14" s="1">
        <f t="shared" ca="1" si="22"/>
        <v>0</v>
      </c>
      <c r="BR14" s="2">
        <f t="shared" ca="1" si="23"/>
        <v>0</v>
      </c>
      <c r="BS14" s="2">
        <f t="shared" ca="1" si="24"/>
        <v>0</v>
      </c>
      <c r="BT14" s="2">
        <f t="shared" ca="1" si="25"/>
        <v>68677</v>
      </c>
      <c r="BU14" s="2">
        <f t="shared" ca="1" si="26"/>
        <v>0</v>
      </c>
      <c r="BV14" s="3">
        <f t="shared" ca="1" si="27"/>
        <v>0</v>
      </c>
      <c r="BX14" s="1">
        <f t="shared" ca="1" si="28"/>
        <v>1</v>
      </c>
      <c r="BY14" s="3"/>
      <c r="BZ14" s="1">
        <f t="shared" ca="1" si="29"/>
        <v>44</v>
      </c>
      <c r="CA14" s="2"/>
      <c r="CB14" s="3"/>
    </row>
    <row r="15" spans="2:86" ht="15" thickBot="1" x14ac:dyDescent="0.35">
      <c r="B15">
        <f t="shared" ca="1" si="30"/>
        <v>2</v>
      </c>
      <c r="C15" t="str">
        <f t="shared" ca="1" si="31"/>
        <v>women</v>
      </c>
      <c r="D15">
        <f t="shared" ca="1" si="32"/>
        <v>44</v>
      </c>
      <c r="E15">
        <f t="shared" ca="1" si="33"/>
        <v>4</v>
      </c>
      <c r="F15" t="str">
        <f t="shared" ca="1" si="34"/>
        <v>IT</v>
      </c>
      <c r="G15">
        <f t="shared" ca="1" si="35"/>
        <v>4</v>
      </c>
      <c r="H15" t="str">
        <f t="shared" ca="1" si="36"/>
        <v>technical</v>
      </c>
      <c r="I15">
        <f t="shared" ca="1" si="37"/>
        <v>2</v>
      </c>
      <c r="J15">
        <f t="shared" ca="1" si="38"/>
        <v>4</v>
      </c>
      <c r="K15">
        <f t="shared" ca="1" si="39"/>
        <v>68677</v>
      </c>
      <c r="L15">
        <f t="shared" ca="1" si="40"/>
        <v>10</v>
      </c>
      <c r="M15" t="str">
        <f t="shared" ca="1" si="41"/>
        <v>chitrdurga</v>
      </c>
      <c r="N15">
        <f t="shared" ca="1" si="42"/>
        <v>412062</v>
      </c>
      <c r="O15">
        <f t="shared" ca="1" si="43"/>
        <v>347917.3002398769</v>
      </c>
      <c r="P15">
        <f t="shared" ca="1" si="44"/>
        <v>197754.03732269452</v>
      </c>
      <c r="Q15">
        <f t="shared" ca="1" si="45"/>
        <v>131364</v>
      </c>
      <c r="R15">
        <f t="shared" ca="1" si="46"/>
        <v>5314.815182272655</v>
      </c>
      <c r="S15">
        <f t="shared" ca="1" si="47"/>
        <v>1855.2624494678475</v>
      </c>
      <c r="T15">
        <f t="shared" ca="1" si="48"/>
        <v>611671.29977216246</v>
      </c>
      <c r="U15">
        <f t="shared" ca="1" si="49"/>
        <v>484596.11542214954</v>
      </c>
      <c r="V15">
        <f t="shared" ca="1" si="50"/>
        <v>127075.18435001292</v>
      </c>
      <c r="X15" s="1">
        <f ca="1">IF(Table1[[#This Row],[gender]]="men",0,1)</f>
        <v>1</v>
      </c>
      <c r="Y15" s="13">
        <f ca="1">IF(Table1[[#This Row],[gender]]="women",0,1)</f>
        <v>0</v>
      </c>
      <c r="Z15" s="2">
        <v>5</v>
      </c>
      <c r="AA15" s="2" t="s">
        <v>7</v>
      </c>
      <c r="AB15" s="2"/>
      <c r="AC15" s="2"/>
      <c r="AD15" s="2"/>
      <c r="AE15" s="2">
        <v>6</v>
      </c>
      <c r="AF15" s="2" t="s">
        <v>20</v>
      </c>
      <c r="AG15" s="2"/>
      <c r="AH15" s="2"/>
      <c r="AI15" s="3"/>
      <c r="AK15" s="1">
        <f t="shared" ca="1" si="51"/>
        <v>0</v>
      </c>
      <c r="AL15" s="2">
        <f t="shared" ca="1" si="52"/>
        <v>0</v>
      </c>
      <c r="AM15" s="2">
        <f t="shared" ca="1" si="53"/>
        <v>0</v>
      </c>
      <c r="AN15" s="2">
        <f t="shared" ca="1" si="54"/>
        <v>1</v>
      </c>
      <c r="AO15" s="2">
        <f t="shared" ca="1" si="55"/>
        <v>0</v>
      </c>
      <c r="AP15" s="3">
        <f t="shared" ca="1" si="56"/>
        <v>0</v>
      </c>
      <c r="AQ15" s="1"/>
      <c r="AR15" s="2"/>
      <c r="AS15" s="2"/>
      <c r="AT15" s="2"/>
      <c r="AU15" s="2"/>
      <c r="AV15" s="3"/>
      <c r="AW15" s="2"/>
      <c r="AX15" s="23">
        <f t="shared" ca="1" si="7"/>
        <v>33912.084629948993</v>
      </c>
      <c r="AY15" s="2"/>
      <c r="AZ15" s="1">
        <f t="shared" ca="1" si="8"/>
        <v>1</v>
      </c>
      <c r="BA15" s="2"/>
      <c r="BB15" s="3"/>
      <c r="BC15" s="31">
        <f t="shared" ca="1" si="9"/>
        <v>0.79879939306272096</v>
      </c>
      <c r="BD15" s="2">
        <f t="shared" ca="1" si="10"/>
        <v>0</v>
      </c>
      <c r="BE15" s="1"/>
      <c r="BF15" s="1">
        <f t="shared" ca="1" si="11"/>
        <v>0</v>
      </c>
      <c r="BG15" s="2">
        <f t="shared" ca="1" si="12"/>
        <v>0</v>
      </c>
      <c r="BH15" s="2">
        <f t="shared" ca="1" si="13"/>
        <v>0</v>
      </c>
      <c r="BI15" s="2">
        <f t="shared" ca="1" si="14"/>
        <v>0</v>
      </c>
      <c r="BJ15" s="2">
        <f t="shared" ca="1" si="15"/>
        <v>0</v>
      </c>
      <c r="BK15" s="2">
        <f t="shared" ca="1" si="16"/>
        <v>0</v>
      </c>
      <c r="BL15" s="2">
        <f t="shared" ca="1" si="17"/>
        <v>0</v>
      </c>
      <c r="BM15" s="2">
        <f t="shared" ca="1" si="18"/>
        <v>35693</v>
      </c>
      <c r="BN15" s="2">
        <f t="shared" ca="1" si="19"/>
        <v>0</v>
      </c>
      <c r="BO15" s="2">
        <f t="shared" ca="1" si="20"/>
        <v>0</v>
      </c>
      <c r="BP15" s="3">
        <f t="shared" ca="1" si="21"/>
        <v>0</v>
      </c>
      <c r="BQ15" s="1">
        <f t="shared" ca="1" si="22"/>
        <v>0</v>
      </c>
      <c r="BR15" s="2">
        <f t="shared" ca="1" si="23"/>
        <v>0</v>
      </c>
      <c r="BS15" s="2">
        <f t="shared" ca="1" si="24"/>
        <v>0</v>
      </c>
      <c r="BT15" s="2">
        <f t="shared" ca="1" si="25"/>
        <v>35693</v>
      </c>
      <c r="BU15" s="2">
        <f t="shared" ca="1" si="26"/>
        <v>0</v>
      </c>
      <c r="BV15" s="3">
        <f t="shared" ca="1" si="27"/>
        <v>0</v>
      </c>
      <c r="BX15" s="1">
        <f t="shared" ca="1" si="28"/>
        <v>1</v>
      </c>
      <c r="BY15" s="3"/>
      <c r="BZ15" s="1">
        <f t="shared" ca="1" si="29"/>
        <v>0</v>
      </c>
      <c r="CA15" s="2"/>
      <c r="CB15" s="3"/>
    </row>
    <row r="16" spans="2:86" ht="15" thickBot="1" x14ac:dyDescent="0.35">
      <c r="B16">
        <f t="shared" ca="1" si="30"/>
        <v>1</v>
      </c>
      <c r="C16" t="str">
        <f t="shared" ca="1" si="31"/>
        <v>men</v>
      </c>
      <c r="D16">
        <f t="shared" ca="1" si="32"/>
        <v>33</v>
      </c>
      <c r="E16">
        <f t="shared" ca="1" si="33"/>
        <v>4</v>
      </c>
      <c r="F16" t="str">
        <f t="shared" ca="1" si="34"/>
        <v>IT</v>
      </c>
      <c r="G16">
        <f t="shared" ca="1" si="35"/>
        <v>5</v>
      </c>
      <c r="H16" t="str">
        <f t="shared" ca="1" si="36"/>
        <v>other</v>
      </c>
      <c r="I16">
        <f t="shared" ca="1" si="37"/>
        <v>3</v>
      </c>
      <c r="J16">
        <f t="shared" ca="1" si="38"/>
        <v>3</v>
      </c>
      <c r="K16">
        <f t="shared" ca="1" si="39"/>
        <v>35693</v>
      </c>
      <c r="L16">
        <f t="shared" ca="1" si="40"/>
        <v>8</v>
      </c>
      <c r="M16" t="str">
        <f t="shared" ca="1" si="41"/>
        <v>bidar</v>
      </c>
      <c r="N16">
        <f t="shared" ca="1" si="42"/>
        <v>107079</v>
      </c>
      <c r="O16">
        <f t="shared" ca="1" si="43"/>
        <v>85534.640209763093</v>
      </c>
      <c r="P16">
        <f t="shared" ca="1" si="44"/>
        <v>101736.25388984698</v>
      </c>
      <c r="Q16">
        <f t="shared" ca="1" si="45"/>
        <v>65617</v>
      </c>
      <c r="R16">
        <f t="shared" ca="1" si="46"/>
        <v>33288.160005481404</v>
      </c>
      <c r="S16">
        <f t="shared" ca="1" si="47"/>
        <v>3126.6125564695594</v>
      </c>
      <c r="T16">
        <f t="shared" ca="1" si="48"/>
        <v>211941.86644631653</v>
      </c>
      <c r="U16">
        <f t="shared" ca="1" si="49"/>
        <v>184439.80021524447</v>
      </c>
      <c r="V16">
        <f t="shared" ca="1" si="50"/>
        <v>27502.066231072065</v>
      </c>
      <c r="X16" s="1">
        <f ca="1">IF(Table1[[#This Row],[gender]]="men",0,1)</f>
        <v>0</v>
      </c>
      <c r="Y16" s="13">
        <f ca="1">IF(Table1[[#This Row],[gender]]="women",0,1)</f>
        <v>1</v>
      </c>
      <c r="Z16" s="2">
        <v>6</v>
      </c>
      <c r="AA16" s="2" t="s">
        <v>8</v>
      </c>
      <c r="AB16" s="2"/>
      <c r="AC16" s="2"/>
      <c r="AD16" s="2"/>
      <c r="AE16" s="2">
        <v>7</v>
      </c>
      <c r="AF16" s="2" t="s">
        <v>24</v>
      </c>
      <c r="AG16" s="2"/>
      <c r="AH16" s="2"/>
      <c r="AI16" s="3"/>
      <c r="AK16" s="1">
        <f t="shared" ca="1" si="51"/>
        <v>0</v>
      </c>
      <c r="AL16" s="2">
        <f t="shared" ca="1" si="52"/>
        <v>0</v>
      </c>
      <c r="AM16" s="2">
        <f t="shared" ca="1" si="53"/>
        <v>0</v>
      </c>
      <c r="AN16" s="2">
        <f t="shared" ca="1" si="54"/>
        <v>1</v>
      </c>
      <c r="AO16" s="2">
        <f t="shared" ca="1" si="55"/>
        <v>0</v>
      </c>
      <c r="AP16" s="3">
        <f t="shared" ca="1" si="56"/>
        <v>0</v>
      </c>
      <c r="AQ16" s="1"/>
      <c r="AR16" s="2"/>
      <c r="AS16" s="2"/>
      <c r="AT16" s="2"/>
      <c r="AU16" s="2"/>
      <c r="AV16" s="3"/>
      <c r="AW16" s="21"/>
      <c r="AX16" s="23">
        <f t="shared" ca="1" si="7"/>
        <v>4011.6978297375013</v>
      </c>
      <c r="AY16" s="2"/>
      <c r="AZ16" s="1">
        <f t="shared" ca="1" si="8"/>
        <v>1</v>
      </c>
      <c r="BA16" s="2"/>
      <c r="BB16" s="3"/>
      <c r="BC16" s="31">
        <f t="shared" ca="1" si="9"/>
        <v>0.58667245567297088</v>
      </c>
      <c r="BD16" s="2">
        <f t="shared" ca="1" si="10"/>
        <v>0</v>
      </c>
      <c r="BE16" s="1"/>
      <c r="BF16" s="1">
        <f t="shared" ca="1" si="11"/>
        <v>0</v>
      </c>
      <c r="BG16" s="2">
        <f t="shared" ca="1" si="12"/>
        <v>0</v>
      </c>
      <c r="BH16" s="2">
        <f t="shared" ca="1" si="13"/>
        <v>47233</v>
      </c>
      <c r="BI16" s="2">
        <f t="shared" ca="1" si="14"/>
        <v>0</v>
      </c>
      <c r="BJ16" s="2">
        <f t="shared" ca="1" si="15"/>
        <v>0</v>
      </c>
      <c r="BK16" s="2">
        <f t="shared" ca="1" si="16"/>
        <v>0</v>
      </c>
      <c r="BL16" s="2">
        <f t="shared" ca="1" si="17"/>
        <v>0</v>
      </c>
      <c r="BM16" s="2">
        <f t="shared" ca="1" si="18"/>
        <v>0</v>
      </c>
      <c r="BN16" s="2">
        <f t="shared" ca="1" si="19"/>
        <v>0</v>
      </c>
      <c r="BO16" s="2">
        <f t="shared" ca="1" si="20"/>
        <v>0</v>
      </c>
      <c r="BP16" s="3">
        <f t="shared" ca="1" si="21"/>
        <v>0</v>
      </c>
      <c r="BQ16" s="1">
        <f t="shared" ca="1" si="22"/>
        <v>0</v>
      </c>
      <c r="BR16" s="2">
        <f t="shared" ca="1" si="23"/>
        <v>0</v>
      </c>
      <c r="BS16" s="2">
        <f t="shared" ca="1" si="24"/>
        <v>0</v>
      </c>
      <c r="BT16" s="2">
        <f t="shared" ca="1" si="25"/>
        <v>47233</v>
      </c>
      <c r="BU16" s="2">
        <f t="shared" ca="1" si="26"/>
        <v>0</v>
      </c>
      <c r="BV16" s="3">
        <f t="shared" ca="1" si="27"/>
        <v>0</v>
      </c>
      <c r="BX16" s="1">
        <f t="shared" ca="1" si="28"/>
        <v>1</v>
      </c>
      <c r="BY16" s="3"/>
      <c r="BZ16" s="1">
        <f t="shared" ca="1" si="29"/>
        <v>28</v>
      </c>
      <c r="CA16" s="2"/>
      <c r="CB16" s="3"/>
    </row>
    <row r="17" spans="2:80" ht="15" thickBot="1" x14ac:dyDescent="0.35">
      <c r="B17">
        <f t="shared" ca="1" si="30"/>
        <v>1</v>
      </c>
      <c r="C17" t="str">
        <f t="shared" ca="1" si="31"/>
        <v>men</v>
      </c>
      <c r="D17">
        <f t="shared" ca="1" si="32"/>
        <v>28</v>
      </c>
      <c r="E17">
        <f t="shared" ca="1" si="33"/>
        <v>4</v>
      </c>
      <c r="F17" t="str">
        <f t="shared" ca="1" si="34"/>
        <v>IT</v>
      </c>
      <c r="G17">
        <f t="shared" ca="1" si="35"/>
        <v>4</v>
      </c>
      <c r="H17" t="str">
        <f t="shared" ca="1" si="36"/>
        <v>technical</v>
      </c>
      <c r="I17">
        <f t="shared" ca="1" si="37"/>
        <v>4</v>
      </c>
      <c r="J17">
        <f t="shared" ca="1" si="38"/>
        <v>3</v>
      </c>
      <c r="K17">
        <f t="shared" ca="1" si="39"/>
        <v>47233</v>
      </c>
      <c r="L17">
        <f t="shared" ca="1" si="40"/>
        <v>3</v>
      </c>
      <c r="M17" t="str">
        <f t="shared" ca="1" si="41"/>
        <v>manglore</v>
      </c>
      <c r="N17">
        <f t="shared" ca="1" si="42"/>
        <v>188932</v>
      </c>
      <c r="O17">
        <f t="shared" ca="1" si="43"/>
        <v>110841.20039520574</v>
      </c>
      <c r="P17">
        <f t="shared" ca="1" si="44"/>
        <v>12035.093489212504</v>
      </c>
      <c r="Q17">
        <f t="shared" ca="1" si="45"/>
        <v>4474</v>
      </c>
      <c r="R17">
        <f t="shared" ca="1" si="46"/>
        <v>75210.105882021002</v>
      </c>
      <c r="S17">
        <f t="shared" ca="1" si="47"/>
        <v>66318.425577991657</v>
      </c>
      <c r="T17">
        <f t="shared" ca="1" si="48"/>
        <v>267285.51906720415</v>
      </c>
      <c r="U17">
        <f t="shared" ca="1" si="49"/>
        <v>190525.30627722674</v>
      </c>
      <c r="V17">
        <f t="shared" ca="1" si="50"/>
        <v>76760.212789977406</v>
      </c>
      <c r="X17" s="1">
        <f ca="1">IF(Table1[[#This Row],[gender]]="men",0,1)</f>
        <v>0</v>
      </c>
      <c r="Y17" s="13">
        <f ca="1">IF(Table1[[#This Row],[gender]]="women",0,1)</f>
        <v>1</v>
      </c>
      <c r="Z17" s="2"/>
      <c r="AA17" s="2"/>
      <c r="AB17" s="2"/>
      <c r="AC17" s="2"/>
      <c r="AD17" s="2"/>
      <c r="AE17" s="2">
        <v>8</v>
      </c>
      <c r="AF17" s="2" t="s">
        <v>25</v>
      </c>
      <c r="AG17" s="2"/>
      <c r="AH17" s="2"/>
      <c r="AI17" s="3"/>
      <c r="AK17" s="1">
        <f t="shared" ca="1" si="51"/>
        <v>1</v>
      </c>
      <c r="AL17" s="2">
        <f t="shared" ca="1" si="52"/>
        <v>0</v>
      </c>
      <c r="AM17" s="2">
        <f t="shared" ca="1" si="53"/>
        <v>0</v>
      </c>
      <c r="AN17" s="2">
        <f t="shared" ca="1" si="54"/>
        <v>0</v>
      </c>
      <c r="AO17" s="2">
        <f t="shared" ca="1" si="55"/>
        <v>0</v>
      </c>
      <c r="AP17" s="3">
        <f t="shared" ca="1" si="56"/>
        <v>0</v>
      </c>
      <c r="AQ17" s="1"/>
      <c r="AR17" s="2"/>
      <c r="AS17" s="2"/>
      <c r="AT17" s="2"/>
      <c r="AU17" s="2"/>
      <c r="AV17" s="3"/>
      <c r="AW17" s="2"/>
      <c r="AX17" s="23">
        <f t="shared" ca="1" si="7"/>
        <v>60987.517334852113</v>
      </c>
      <c r="AY17" s="2"/>
      <c r="AZ17" s="1">
        <f t="shared" ca="1" si="8"/>
        <v>1</v>
      </c>
      <c r="BA17" s="2"/>
      <c r="BB17" s="3"/>
      <c r="BC17" s="31">
        <f t="shared" ca="1" si="9"/>
        <v>0.71000842650468377</v>
      </c>
      <c r="BD17" s="2">
        <f t="shared" ca="1" si="10"/>
        <v>0</v>
      </c>
      <c r="BE17" s="1"/>
      <c r="BF17" s="1">
        <f t="shared" ca="1" si="11"/>
        <v>0</v>
      </c>
      <c r="BG17" s="2">
        <f t="shared" ca="1" si="12"/>
        <v>0</v>
      </c>
      <c r="BH17" s="2">
        <f t="shared" ca="1" si="13"/>
        <v>0</v>
      </c>
      <c r="BI17" s="2">
        <f t="shared" ca="1" si="14"/>
        <v>0</v>
      </c>
      <c r="BJ17" s="2">
        <f t="shared" ca="1" si="15"/>
        <v>0</v>
      </c>
      <c r="BK17" s="2">
        <f t="shared" ca="1" si="16"/>
        <v>69440</v>
      </c>
      <c r="BL17" s="2">
        <f t="shared" ca="1" si="17"/>
        <v>0</v>
      </c>
      <c r="BM17" s="2">
        <f t="shared" ca="1" si="18"/>
        <v>0</v>
      </c>
      <c r="BN17" s="2">
        <f t="shared" ca="1" si="19"/>
        <v>0</v>
      </c>
      <c r="BO17" s="2">
        <f t="shared" ca="1" si="20"/>
        <v>0</v>
      </c>
      <c r="BP17" s="3">
        <f t="shared" ca="1" si="21"/>
        <v>0</v>
      </c>
      <c r="BQ17" s="1">
        <f t="shared" ca="1" si="22"/>
        <v>0</v>
      </c>
      <c r="BR17" s="2">
        <f t="shared" ca="1" si="23"/>
        <v>0</v>
      </c>
      <c r="BS17" s="2">
        <f t="shared" ca="1" si="24"/>
        <v>69440</v>
      </c>
      <c r="BT17" s="2">
        <f t="shared" ca="1" si="25"/>
        <v>0</v>
      </c>
      <c r="BU17" s="2">
        <f t="shared" ca="1" si="26"/>
        <v>0</v>
      </c>
      <c r="BV17" s="3">
        <f t="shared" ca="1" si="27"/>
        <v>0</v>
      </c>
      <c r="BX17" s="1">
        <f t="shared" ca="1" si="28"/>
        <v>1</v>
      </c>
      <c r="BY17" s="3"/>
      <c r="BZ17" s="1">
        <f t="shared" ca="1" si="29"/>
        <v>31</v>
      </c>
      <c r="CA17" s="2"/>
      <c r="CB17" s="3"/>
    </row>
    <row r="18" spans="2:80" ht="15" thickBot="1" x14ac:dyDescent="0.35">
      <c r="B18">
        <f t="shared" ca="1" si="30"/>
        <v>2</v>
      </c>
      <c r="C18" t="str">
        <f t="shared" ca="1" si="31"/>
        <v>women</v>
      </c>
      <c r="D18">
        <f t="shared" ca="1" si="32"/>
        <v>31</v>
      </c>
      <c r="E18">
        <f t="shared" ca="1" si="33"/>
        <v>3</v>
      </c>
      <c r="F18" t="str">
        <f t="shared" ca="1" si="34"/>
        <v>teaching</v>
      </c>
      <c r="G18">
        <f t="shared" ca="1" si="35"/>
        <v>3</v>
      </c>
      <c r="H18" t="str">
        <f t="shared" ca="1" si="36"/>
        <v>university</v>
      </c>
      <c r="I18">
        <f t="shared" ca="1" si="37"/>
        <v>2</v>
      </c>
      <c r="J18">
        <f t="shared" ca="1" si="38"/>
        <v>3</v>
      </c>
      <c r="K18">
        <f t="shared" ca="1" si="39"/>
        <v>69440</v>
      </c>
      <c r="L18">
        <f t="shared" ca="1" si="40"/>
        <v>6</v>
      </c>
      <c r="M18" t="str">
        <f t="shared" ca="1" si="41"/>
        <v>bellari</v>
      </c>
      <c r="N18">
        <f t="shared" ca="1" si="42"/>
        <v>277760</v>
      </c>
      <c r="O18">
        <f t="shared" ca="1" si="43"/>
        <v>197211.94054594098</v>
      </c>
      <c r="P18">
        <f t="shared" ca="1" si="44"/>
        <v>182962.55200455635</v>
      </c>
      <c r="Q18">
        <f t="shared" ca="1" si="45"/>
        <v>20778</v>
      </c>
      <c r="R18">
        <f t="shared" ca="1" si="46"/>
        <v>45755.149770125936</v>
      </c>
      <c r="S18">
        <f t="shared" ca="1" si="47"/>
        <v>36165.998772110601</v>
      </c>
      <c r="T18">
        <f t="shared" ca="1" si="48"/>
        <v>496888.55077666696</v>
      </c>
      <c r="U18">
        <f t="shared" ca="1" si="49"/>
        <v>263745.09031606693</v>
      </c>
      <c r="V18">
        <f t="shared" ca="1" si="50"/>
        <v>233143.46046060004</v>
      </c>
      <c r="X18" s="1">
        <f ca="1">IF(Table1[[#This Row],[gender]]="men",0,1)</f>
        <v>1</v>
      </c>
      <c r="Y18" s="13">
        <f ca="1">IF(Table1[[#This Row],[gender]]="women",0,1)</f>
        <v>0</v>
      </c>
      <c r="Z18" s="2"/>
      <c r="AA18" s="2"/>
      <c r="AB18" s="2"/>
      <c r="AC18" s="2"/>
      <c r="AD18" s="2"/>
      <c r="AE18" s="2">
        <v>9</v>
      </c>
      <c r="AF18" s="2" t="s">
        <v>26</v>
      </c>
      <c r="AG18" s="2"/>
      <c r="AH18" s="2"/>
      <c r="AI18" s="3"/>
      <c r="AK18" s="1">
        <f t="shared" ca="1" si="51"/>
        <v>0</v>
      </c>
      <c r="AL18" s="2">
        <f t="shared" ca="1" si="52"/>
        <v>0</v>
      </c>
      <c r="AM18" s="2">
        <f t="shared" ca="1" si="53"/>
        <v>0</v>
      </c>
      <c r="AN18" s="2">
        <f t="shared" ca="1" si="54"/>
        <v>0</v>
      </c>
      <c r="AO18" s="2">
        <f t="shared" ca="1" si="55"/>
        <v>0</v>
      </c>
      <c r="AP18" s="3">
        <f t="shared" ca="1" si="56"/>
        <v>1</v>
      </c>
      <c r="AQ18" s="1"/>
      <c r="AR18" s="2"/>
      <c r="AS18" s="2"/>
      <c r="AT18" s="2"/>
      <c r="AU18" s="2"/>
      <c r="AV18" s="3"/>
      <c r="AW18" s="2"/>
      <c r="AX18" s="23">
        <f t="shared" ca="1" si="7"/>
        <v>41153.296519743126</v>
      </c>
      <c r="AY18" s="2"/>
      <c r="AZ18" s="1">
        <f t="shared" ca="1" si="8"/>
        <v>1</v>
      </c>
      <c r="BA18" s="2"/>
      <c r="BB18" s="3"/>
      <c r="BC18" s="31">
        <f t="shared" ca="1" si="9"/>
        <v>0.77227453349781527</v>
      </c>
      <c r="BD18" s="2">
        <f t="shared" ca="1" si="10"/>
        <v>0</v>
      </c>
      <c r="BE18" s="1"/>
      <c r="BF18" s="1">
        <f t="shared" ca="1" si="11"/>
        <v>0</v>
      </c>
      <c r="BG18" s="2">
        <f t="shared" ca="1" si="12"/>
        <v>52073</v>
      </c>
      <c r="BH18" s="2">
        <f t="shared" ca="1" si="13"/>
        <v>0</v>
      </c>
      <c r="BI18" s="2">
        <f t="shared" ca="1" si="14"/>
        <v>0</v>
      </c>
      <c r="BJ18" s="2">
        <f t="shared" ca="1" si="15"/>
        <v>0</v>
      </c>
      <c r="BK18" s="2">
        <f t="shared" ca="1" si="16"/>
        <v>0</v>
      </c>
      <c r="BL18" s="2">
        <f t="shared" ca="1" si="17"/>
        <v>0</v>
      </c>
      <c r="BM18" s="2">
        <f t="shared" ca="1" si="18"/>
        <v>0</v>
      </c>
      <c r="BN18" s="2">
        <f t="shared" ca="1" si="19"/>
        <v>0</v>
      </c>
      <c r="BO18" s="2">
        <f t="shared" ca="1" si="20"/>
        <v>0</v>
      </c>
      <c r="BP18" s="3">
        <f t="shared" ca="1" si="21"/>
        <v>0</v>
      </c>
      <c r="BQ18" s="1">
        <f t="shared" ca="1" si="22"/>
        <v>0</v>
      </c>
      <c r="BR18" s="2">
        <f t="shared" ca="1" si="23"/>
        <v>0</v>
      </c>
      <c r="BS18" s="2">
        <f t="shared" ca="1" si="24"/>
        <v>0</v>
      </c>
      <c r="BT18" s="2">
        <f t="shared" ca="1" si="25"/>
        <v>0</v>
      </c>
      <c r="BU18" s="2">
        <f t="shared" ca="1" si="26"/>
        <v>52073</v>
      </c>
      <c r="BV18" s="3">
        <f t="shared" ca="1" si="27"/>
        <v>0</v>
      </c>
      <c r="BX18" s="1">
        <f t="shared" ca="1" si="28"/>
        <v>1</v>
      </c>
      <c r="BY18" s="3"/>
      <c r="BZ18" s="1">
        <f t="shared" ca="1" si="29"/>
        <v>43</v>
      </c>
      <c r="CA18" s="2"/>
      <c r="CB18" s="3"/>
    </row>
    <row r="19" spans="2:80" ht="15" thickBot="1" x14ac:dyDescent="0.35">
      <c r="B19">
        <f t="shared" ca="1" si="30"/>
        <v>1</v>
      </c>
      <c r="C19" t="str">
        <f t="shared" ca="1" si="31"/>
        <v>men</v>
      </c>
      <c r="D19">
        <f t="shared" ca="1" si="32"/>
        <v>43</v>
      </c>
      <c r="E19">
        <f t="shared" ca="1" si="33"/>
        <v>5</v>
      </c>
      <c r="F19" t="str">
        <f t="shared" ca="1" si="34"/>
        <v>general work</v>
      </c>
      <c r="G19">
        <f t="shared" ca="1" si="35"/>
        <v>2</v>
      </c>
      <c r="H19" t="str">
        <f t="shared" ca="1" si="36"/>
        <v>college</v>
      </c>
      <c r="I19">
        <f t="shared" ca="1" si="37"/>
        <v>3</v>
      </c>
      <c r="J19">
        <f t="shared" ca="1" si="38"/>
        <v>4</v>
      </c>
      <c r="K19">
        <f t="shared" ca="1" si="39"/>
        <v>52073</v>
      </c>
      <c r="L19">
        <f t="shared" ca="1" si="40"/>
        <v>2</v>
      </c>
      <c r="M19" t="str">
        <f t="shared" ca="1" si="41"/>
        <v>tumkur</v>
      </c>
      <c r="N19">
        <f t="shared" ca="1" si="42"/>
        <v>156219</v>
      </c>
      <c r="O19">
        <f t="shared" ca="1" si="43"/>
        <v>120643.9553484952</v>
      </c>
      <c r="P19">
        <f t="shared" ca="1" si="44"/>
        <v>164613.1860789725</v>
      </c>
      <c r="Q19">
        <f t="shared" ca="1" si="45"/>
        <v>121035</v>
      </c>
      <c r="R19">
        <f t="shared" ca="1" si="46"/>
        <v>66624.475013819305</v>
      </c>
      <c r="S19">
        <f t="shared" ca="1" si="47"/>
        <v>77972.575007309963</v>
      </c>
      <c r="T19">
        <f t="shared" ca="1" si="48"/>
        <v>398804.76108628249</v>
      </c>
      <c r="U19">
        <f t="shared" ca="1" si="49"/>
        <v>308303.43036231451</v>
      </c>
      <c r="V19">
        <f t="shared" ca="1" si="50"/>
        <v>90501.330723967985</v>
      </c>
      <c r="X19" s="1">
        <f ca="1">IF(Table1[[#This Row],[gender]]="men",0,1)</f>
        <v>0</v>
      </c>
      <c r="Y19" s="13">
        <f ca="1">IF(Table1[[#This Row],[gender]]="women",0,1)</f>
        <v>1</v>
      </c>
      <c r="Z19" s="2"/>
      <c r="AA19" s="2"/>
      <c r="AB19" s="2"/>
      <c r="AC19" s="2"/>
      <c r="AD19" s="2"/>
      <c r="AE19" s="2">
        <v>10</v>
      </c>
      <c r="AF19" s="2" t="s">
        <v>27</v>
      </c>
      <c r="AG19" s="2"/>
      <c r="AH19" s="2"/>
      <c r="AI19" s="3"/>
      <c r="AK19" s="1">
        <f t="shared" ca="1" si="51"/>
        <v>0</v>
      </c>
      <c r="AL19" s="2">
        <f t="shared" ca="1" si="52"/>
        <v>0</v>
      </c>
      <c r="AM19" s="2">
        <f t="shared" ca="1" si="53"/>
        <v>1</v>
      </c>
      <c r="AN19" s="2">
        <f t="shared" ca="1" si="54"/>
        <v>0</v>
      </c>
      <c r="AO19" s="2">
        <f t="shared" ca="1" si="55"/>
        <v>0</v>
      </c>
      <c r="AP19" s="3">
        <f t="shared" ca="1" si="56"/>
        <v>0</v>
      </c>
      <c r="AQ19" s="1"/>
      <c r="AR19" s="2"/>
      <c r="AS19" s="2"/>
      <c r="AT19" s="2"/>
      <c r="AU19" s="2"/>
      <c r="AV19" s="3"/>
      <c r="AW19" s="2"/>
      <c r="AX19" s="23">
        <f t="shared" ca="1" si="7"/>
        <v>21183.033145431764</v>
      </c>
      <c r="AY19" s="2"/>
      <c r="AZ19" s="1">
        <f t="shared" ca="1" si="8"/>
        <v>1</v>
      </c>
      <c r="BA19" s="2"/>
      <c r="BB19" s="3"/>
      <c r="BC19" s="31">
        <f t="shared" ca="1" si="9"/>
        <v>0.16740546953833502</v>
      </c>
      <c r="BD19" s="2">
        <f t="shared" ca="1" si="10"/>
        <v>1</v>
      </c>
      <c r="BE19" s="1"/>
      <c r="BF19" s="1">
        <f t="shared" ca="1" si="11"/>
        <v>0</v>
      </c>
      <c r="BG19" s="2">
        <f t="shared" ca="1" si="12"/>
        <v>42913</v>
      </c>
      <c r="BH19" s="2">
        <f t="shared" ca="1" si="13"/>
        <v>0</v>
      </c>
      <c r="BI19" s="2">
        <f t="shared" ca="1" si="14"/>
        <v>0</v>
      </c>
      <c r="BJ19" s="2">
        <f t="shared" ca="1" si="15"/>
        <v>0</v>
      </c>
      <c r="BK19" s="2">
        <f t="shared" ca="1" si="16"/>
        <v>0</v>
      </c>
      <c r="BL19" s="2">
        <f t="shared" ca="1" si="17"/>
        <v>0</v>
      </c>
      <c r="BM19" s="2">
        <f t="shared" ca="1" si="18"/>
        <v>0</v>
      </c>
      <c r="BN19" s="2">
        <f t="shared" ca="1" si="19"/>
        <v>0</v>
      </c>
      <c r="BO19" s="2">
        <f t="shared" ca="1" si="20"/>
        <v>0</v>
      </c>
      <c r="BP19" s="3">
        <f t="shared" ca="1" si="21"/>
        <v>0</v>
      </c>
      <c r="BQ19" s="1">
        <f t="shared" ca="1" si="22"/>
        <v>0</v>
      </c>
      <c r="BR19" s="2">
        <f t="shared" ca="1" si="23"/>
        <v>0</v>
      </c>
      <c r="BS19" s="2">
        <f t="shared" ca="1" si="24"/>
        <v>0</v>
      </c>
      <c r="BT19" s="2">
        <f t="shared" ca="1" si="25"/>
        <v>0</v>
      </c>
      <c r="BU19" s="2">
        <f t="shared" ca="1" si="26"/>
        <v>0</v>
      </c>
      <c r="BV19" s="3">
        <f t="shared" ca="1" si="27"/>
        <v>42913</v>
      </c>
      <c r="BX19" s="1">
        <f t="shared" ca="1" si="28"/>
        <v>1</v>
      </c>
      <c r="BY19" s="3"/>
      <c r="BZ19" s="1">
        <f t="shared" ca="1" si="29"/>
        <v>27</v>
      </c>
      <c r="CA19" s="2"/>
      <c r="CB19" s="3"/>
    </row>
    <row r="20" spans="2:80" ht="15" thickBot="1" x14ac:dyDescent="0.35">
      <c r="B20">
        <f t="shared" ca="1" si="30"/>
        <v>1</v>
      </c>
      <c r="C20" t="str">
        <f t="shared" ca="1" si="31"/>
        <v>men</v>
      </c>
      <c r="D20">
        <f t="shared" ca="1" si="32"/>
        <v>27</v>
      </c>
      <c r="E20">
        <f t="shared" ca="1" si="33"/>
        <v>6</v>
      </c>
      <c r="F20" t="str">
        <f t="shared" ca="1" si="34"/>
        <v>agriculture</v>
      </c>
      <c r="G20">
        <f t="shared" ca="1" si="35"/>
        <v>5</v>
      </c>
      <c r="H20" t="str">
        <f t="shared" ca="1" si="36"/>
        <v>other</v>
      </c>
      <c r="I20">
        <f t="shared" ca="1" si="37"/>
        <v>1</v>
      </c>
      <c r="J20">
        <f t="shared" ca="1" si="38"/>
        <v>3</v>
      </c>
      <c r="K20">
        <f t="shared" ca="1" si="39"/>
        <v>42913</v>
      </c>
      <c r="L20">
        <f t="shared" ca="1" si="40"/>
        <v>2</v>
      </c>
      <c r="M20" t="str">
        <f t="shared" ca="1" si="41"/>
        <v>tumkur</v>
      </c>
      <c r="N20">
        <f t="shared" ca="1" si="42"/>
        <v>214565</v>
      </c>
      <c r="O20">
        <f t="shared" ca="1" si="43"/>
        <v>35919.354571492855</v>
      </c>
      <c r="P20">
        <f t="shared" ca="1" si="44"/>
        <v>63549.099436295292</v>
      </c>
      <c r="Q20">
        <f t="shared" ca="1" si="45"/>
        <v>58307</v>
      </c>
      <c r="R20">
        <f t="shared" ca="1" si="46"/>
        <v>69340.839386997381</v>
      </c>
      <c r="S20">
        <f t="shared" ca="1" si="47"/>
        <v>52084.990278213278</v>
      </c>
      <c r="T20">
        <f t="shared" ca="1" si="48"/>
        <v>330199.08971450856</v>
      </c>
      <c r="U20">
        <f t="shared" ca="1" si="49"/>
        <v>163567.19395849021</v>
      </c>
      <c r="V20">
        <f t="shared" ca="1" si="50"/>
        <v>166631.89575601835</v>
      </c>
      <c r="X20" s="1">
        <f ca="1">IF(Table1[[#This Row],[gender]]="men",0,1)</f>
        <v>0</v>
      </c>
      <c r="Y20" s="13">
        <f ca="1">IF(Table1[[#This Row],[gender]]="women",0,1)</f>
        <v>1</v>
      </c>
      <c r="Z20" s="2"/>
      <c r="AA20" s="2"/>
      <c r="AB20" s="2"/>
      <c r="AC20" s="2"/>
      <c r="AD20" s="2"/>
      <c r="AE20" s="2">
        <v>11</v>
      </c>
      <c r="AF20" s="2" t="s">
        <v>28</v>
      </c>
      <c r="AG20" s="2"/>
      <c r="AH20" s="2"/>
      <c r="AI20" s="3"/>
      <c r="AK20" s="1">
        <f t="shared" ca="1" si="51"/>
        <v>0</v>
      </c>
      <c r="AL20" s="2">
        <f t="shared" ca="1" si="52"/>
        <v>0</v>
      </c>
      <c r="AM20" s="2">
        <f t="shared" ca="1" si="53"/>
        <v>0</v>
      </c>
      <c r="AN20" s="2">
        <f t="shared" ca="1" si="54"/>
        <v>1</v>
      </c>
      <c r="AO20" s="2">
        <f t="shared" ca="1" si="55"/>
        <v>0</v>
      </c>
      <c r="AP20" s="3">
        <f t="shared" ca="1" si="56"/>
        <v>0</v>
      </c>
      <c r="AQ20" s="1"/>
      <c r="AR20" s="2"/>
      <c r="AS20" s="2"/>
      <c r="AT20" s="2"/>
      <c r="AU20" s="2"/>
      <c r="AV20" s="3"/>
      <c r="AW20" s="2"/>
      <c r="AX20" s="23">
        <f t="shared" ca="1" si="7"/>
        <v>8344.5349655519367</v>
      </c>
      <c r="AY20" s="2"/>
      <c r="AZ20" s="1">
        <f t="shared" ca="1" si="8"/>
        <v>1</v>
      </c>
      <c r="BA20" s="2"/>
      <c r="BB20" s="3"/>
      <c r="BC20" s="31">
        <f t="shared" ca="1" si="9"/>
        <v>0.56183003446024593</v>
      </c>
      <c r="BD20" s="2">
        <f t="shared" ca="1" si="10"/>
        <v>0</v>
      </c>
      <c r="BE20" s="1"/>
      <c r="BF20" s="1">
        <f t="shared" ca="1" si="11"/>
        <v>0</v>
      </c>
      <c r="BG20" s="2">
        <f t="shared" ca="1" si="12"/>
        <v>0</v>
      </c>
      <c r="BH20" s="2">
        <f t="shared" ca="1" si="13"/>
        <v>0</v>
      </c>
      <c r="BI20" s="2">
        <f t="shared" ca="1" si="14"/>
        <v>0</v>
      </c>
      <c r="BJ20" s="2">
        <f t="shared" ca="1" si="15"/>
        <v>0</v>
      </c>
      <c r="BK20" s="2">
        <f t="shared" ca="1" si="16"/>
        <v>0</v>
      </c>
      <c r="BL20" s="2">
        <f t="shared" ca="1" si="17"/>
        <v>0</v>
      </c>
      <c r="BM20" s="2">
        <f t="shared" ca="1" si="18"/>
        <v>0</v>
      </c>
      <c r="BN20" s="2">
        <f t="shared" ca="1" si="19"/>
        <v>0</v>
      </c>
      <c r="BO20" s="2">
        <f t="shared" ca="1" si="20"/>
        <v>44570</v>
      </c>
      <c r="BP20" s="3">
        <f t="shared" ca="1" si="21"/>
        <v>0</v>
      </c>
      <c r="BQ20" s="1">
        <f t="shared" ca="1" si="22"/>
        <v>0</v>
      </c>
      <c r="BR20" s="2">
        <f t="shared" ca="1" si="23"/>
        <v>0</v>
      </c>
      <c r="BS20" s="2">
        <f t="shared" ca="1" si="24"/>
        <v>0</v>
      </c>
      <c r="BT20" s="2">
        <f t="shared" ca="1" si="25"/>
        <v>44570</v>
      </c>
      <c r="BU20" s="2">
        <f t="shared" ca="1" si="26"/>
        <v>0</v>
      </c>
      <c r="BV20" s="3">
        <f t="shared" ca="1" si="27"/>
        <v>0</v>
      </c>
      <c r="BX20" s="1">
        <f t="shared" ca="1" si="28"/>
        <v>1</v>
      </c>
      <c r="BY20" s="3"/>
      <c r="BZ20" s="1">
        <f t="shared" ca="1" si="29"/>
        <v>40</v>
      </c>
      <c r="CA20" s="2"/>
      <c r="CB20" s="3"/>
    </row>
    <row r="21" spans="2:80" ht="15" thickBot="1" x14ac:dyDescent="0.35">
      <c r="B21">
        <f t="shared" ca="1" si="30"/>
        <v>2</v>
      </c>
      <c r="C21" t="str">
        <f t="shared" ca="1" si="31"/>
        <v>women</v>
      </c>
      <c r="D21">
        <f t="shared" ca="1" si="32"/>
        <v>40</v>
      </c>
      <c r="E21">
        <f t="shared" ca="1" si="33"/>
        <v>4</v>
      </c>
      <c r="F21" t="str">
        <f t="shared" ca="1" si="34"/>
        <v>IT</v>
      </c>
      <c r="G21">
        <f t="shared" ca="1" si="35"/>
        <v>5</v>
      </c>
      <c r="H21" t="str">
        <f t="shared" ca="1" si="36"/>
        <v>other</v>
      </c>
      <c r="I21">
        <f t="shared" ca="1" si="37"/>
        <v>4</v>
      </c>
      <c r="J21">
        <f t="shared" ca="1" si="38"/>
        <v>4</v>
      </c>
      <c r="K21">
        <f t="shared" ca="1" si="39"/>
        <v>44570</v>
      </c>
      <c r="L21">
        <f t="shared" ca="1" si="40"/>
        <v>10</v>
      </c>
      <c r="M21" t="str">
        <f t="shared" ca="1" si="41"/>
        <v>chitrdurga</v>
      </c>
      <c r="N21">
        <f t="shared" ca="1" si="42"/>
        <v>267420</v>
      </c>
      <c r="O21">
        <f t="shared" ca="1" si="43"/>
        <v>150244.58781535897</v>
      </c>
      <c r="P21">
        <f t="shared" ca="1" si="44"/>
        <v>33378.139862207747</v>
      </c>
      <c r="Q21">
        <f t="shared" ca="1" si="45"/>
        <v>32053</v>
      </c>
      <c r="R21">
        <f t="shared" ca="1" si="46"/>
        <v>87286.503015607959</v>
      </c>
      <c r="S21">
        <f t="shared" ca="1" si="47"/>
        <v>42082.720140512996</v>
      </c>
      <c r="T21">
        <f t="shared" ca="1" si="48"/>
        <v>342880.86000272073</v>
      </c>
      <c r="U21">
        <f t="shared" ca="1" si="49"/>
        <v>269584.09083096695</v>
      </c>
      <c r="V21">
        <f t="shared" ca="1" si="50"/>
        <v>73296.769171753782</v>
      </c>
      <c r="X21" s="1">
        <f ca="1">IF(Table1[[#This Row],[gender]]="men",0,1)</f>
        <v>1</v>
      </c>
      <c r="Y21" s="13">
        <f ca="1">IF(Table1[[#This Row],[gender]]="women",0,1)</f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3"/>
      <c r="AK21" s="1">
        <f t="shared" ca="1" si="51"/>
        <v>0</v>
      </c>
      <c r="AL21" s="2">
        <f t="shared" ca="1" si="52"/>
        <v>0</v>
      </c>
      <c r="AM21" s="2">
        <f t="shared" ca="1" si="53"/>
        <v>0</v>
      </c>
      <c r="AN21" s="2">
        <f t="shared" ca="1" si="54"/>
        <v>1</v>
      </c>
      <c r="AO21" s="2">
        <f t="shared" ca="1" si="55"/>
        <v>0</v>
      </c>
      <c r="AP21" s="3">
        <f t="shared" ca="1" si="56"/>
        <v>0</v>
      </c>
      <c r="AQ21" s="1"/>
      <c r="AR21" s="2"/>
      <c r="AS21" s="2"/>
      <c r="AT21" s="2"/>
      <c r="AU21" s="2"/>
      <c r="AV21" s="3"/>
      <c r="AW21" s="2"/>
      <c r="AX21" s="23">
        <f t="shared" ca="1" si="7"/>
        <v>58878.962693549838</v>
      </c>
      <c r="AY21" s="2"/>
      <c r="AZ21" s="1">
        <f t="shared" ca="1" si="8"/>
        <v>1</v>
      </c>
      <c r="BA21" s="2"/>
      <c r="BB21" s="3"/>
      <c r="BC21" s="31">
        <f t="shared" ca="1" si="9"/>
        <v>0.60016019402717002</v>
      </c>
      <c r="BD21" s="2">
        <f t="shared" ca="1" si="10"/>
        <v>0</v>
      </c>
      <c r="BE21" s="1"/>
      <c r="BF21" s="1">
        <f t="shared" ca="1" si="11"/>
        <v>0</v>
      </c>
      <c r="BG21" s="2">
        <f t="shared" ca="1" si="12"/>
        <v>0</v>
      </c>
      <c r="BH21" s="2">
        <f t="shared" ca="1" si="13"/>
        <v>0</v>
      </c>
      <c r="BI21" s="2">
        <f t="shared" ca="1" si="14"/>
        <v>0</v>
      </c>
      <c r="BJ21" s="2">
        <f t="shared" ca="1" si="15"/>
        <v>60396</v>
      </c>
      <c r="BK21" s="2">
        <f t="shared" ca="1" si="16"/>
        <v>0</v>
      </c>
      <c r="BL21" s="2">
        <f t="shared" ca="1" si="17"/>
        <v>0</v>
      </c>
      <c r="BM21" s="2">
        <f t="shared" ca="1" si="18"/>
        <v>0</v>
      </c>
      <c r="BN21" s="2">
        <f t="shared" ca="1" si="19"/>
        <v>0</v>
      </c>
      <c r="BO21" s="2">
        <f t="shared" ca="1" si="20"/>
        <v>0</v>
      </c>
      <c r="BP21" s="3">
        <f t="shared" ca="1" si="21"/>
        <v>0</v>
      </c>
      <c r="BQ21" s="1">
        <f t="shared" ca="1" si="22"/>
        <v>0</v>
      </c>
      <c r="BR21" s="2">
        <f t="shared" ca="1" si="23"/>
        <v>0</v>
      </c>
      <c r="BS21" s="2">
        <f t="shared" ca="1" si="24"/>
        <v>0</v>
      </c>
      <c r="BT21" s="2">
        <f t="shared" ca="1" si="25"/>
        <v>60396</v>
      </c>
      <c r="BU21" s="2">
        <f t="shared" ca="1" si="26"/>
        <v>0</v>
      </c>
      <c r="BV21" s="3">
        <f t="shared" ca="1" si="27"/>
        <v>0</v>
      </c>
      <c r="BX21" s="1">
        <f t="shared" ca="1" si="28"/>
        <v>1</v>
      </c>
      <c r="BY21" s="3"/>
      <c r="BZ21" s="1">
        <f t="shared" ca="1" si="29"/>
        <v>26</v>
      </c>
      <c r="CA21" s="2"/>
      <c r="CB21" s="3"/>
    </row>
    <row r="22" spans="2:80" ht="15" thickBot="1" x14ac:dyDescent="0.35">
      <c r="B22">
        <f t="shared" ca="1" si="30"/>
        <v>1</v>
      </c>
      <c r="C22" t="str">
        <f t="shared" ca="1" si="31"/>
        <v>men</v>
      </c>
      <c r="D22">
        <f t="shared" ca="1" si="32"/>
        <v>26</v>
      </c>
      <c r="E22">
        <f t="shared" ca="1" si="33"/>
        <v>4</v>
      </c>
      <c r="F22" t="str">
        <f t="shared" ca="1" si="34"/>
        <v>IT</v>
      </c>
      <c r="G22">
        <f t="shared" ca="1" si="35"/>
        <v>4</v>
      </c>
      <c r="H22" t="str">
        <f t="shared" ca="1" si="36"/>
        <v>technical</v>
      </c>
      <c r="I22">
        <f t="shared" ca="1" si="37"/>
        <v>1</v>
      </c>
      <c r="J22">
        <f t="shared" ca="1" si="38"/>
        <v>1</v>
      </c>
      <c r="K22">
        <f t="shared" ca="1" si="39"/>
        <v>60396</v>
      </c>
      <c r="L22">
        <f t="shared" ca="1" si="40"/>
        <v>5</v>
      </c>
      <c r="M22" t="str">
        <f t="shared" ca="1" si="41"/>
        <v>UK</v>
      </c>
      <c r="N22">
        <f t="shared" ca="1" si="42"/>
        <v>301980</v>
      </c>
      <c r="O22">
        <f t="shared" ca="1" si="43"/>
        <v>181236.37539232482</v>
      </c>
      <c r="P22">
        <f t="shared" ca="1" si="44"/>
        <v>58878.962693549838</v>
      </c>
      <c r="Q22">
        <f t="shared" ca="1" si="45"/>
        <v>18158</v>
      </c>
      <c r="R22">
        <f t="shared" ca="1" si="46"/>
        <v>9179.449653094016</v>
      </c>
      <c r="S22">
        <f t="shared" ca="1" si="47"/>
        <v>17515.177318717957</v>
      </c>
      <c r="T22">
        <f t="shared" ca="1" si="48"/>
        <v>378374.14001226774</v>
      </c>
      <c r="U22">
        <f t="shared" ca="1" si="49"/>
        <v>208573.82504541884</v>
      </c>
      <c r="V22">
        <f t="shared" ca="1" si="50"/>
        <v>169800.31496684891</v>
      </c>
      <c r="X22" s="1">
        <f ca="1">IF(Table1[[#This Row],[gender]]="men",0,1)</f>
        <v>0</v>
      </c>
      <c r="Y22" s="13">
        <f ca="1">IF(Table1[[#This Row],[gender]]="women",0,1)</f>
        <v>1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K22" s="1">
        <f t="shared" ca="1" si="51"/>
        <v>0</v>
      </c>
      <c r="AL22" s="2">
        <f t="shared" ca="1" si="52"/>
        <v>0</v>
      </c>
      <c r="AM22" s="2">
        <f t="shared" ca="1" si="53"/>
        <v>0</v>
      </c>
      <c r="AN22" s="2">
        <f t="shared" ca="1" si="54"/>
        <v>1</v>
      </c>
      <c r="AO22" s="2">
        <f t="shared" ca="1" si="55"/>
        <v>0</v>
      </c>
      <c r="AP22" s="3">
        <f t="shared" ca="1" si="56"/>
        <v>0</v>
      </c>
      <c r="AQ22" s="1"/>
      <c r="AR22" s="2"/>
      <c r="AS22" s="2"/>
      <c r="AT22" s="2"/>
      <c r="AU22" s="2"/>
      <c r="AV22" s="3"/>
      <c r="AW22" s="2"/>
      <c r="AX22" s="23">
        <f t="shared" ca="1" si="7"/>
        <v>26398.439718108664</v>
      </c>
      <c r="AY22" s="2"/>
      <c r="AZ22" s="1">
        <f t="shared" ca="1" si="8"/>
        <v>1</v>
      </c>
      <c r="BA22" s="2"/>
      <c r="BB22" s="3"/>
      <c r="BC22" s="31">
        <f t="shared" ca="1" si="9"/>
        <v>0.34815975511819397</v>
      </c>
      <c r="BD22" s="2">
        <f t="shared" ca="1" si="10"/>
        <v>0</v>
      </c>
      <c r="BE22" s="1"/>
      <c r="BF22" s="1">
        <f t="shared" ca="1" si="11"/>
        <v>53096</v>
      </c>
      <c r="BG22" s="2">
        <f t="shared" ca="1" si="12"/>
        <v>0</v>
      </c>
      <c r="BH22" s="2">
        <f t="shared" ca="1" si="13"/>
        <v>0</v>
      </c>
      <c r="BI22" s="2">
        <f t="shared" ca="1" si="14"/>
        <v>0</v>
      </c>
      <c r="BJ22" s="2">
        <f t="shared" ca="1" si="15"/>
        <v>0</v>
      </c>
      <c r="BK22" s="2">
        <f t="shared" ca="1" si="16"/>
        <v>0</v>
      </c>
      <c r="BL22" s="2">
        <f t="shared" ca="1" si="17"/>
        <v>0</v>
      </c>
      <c r="BM22" s="2">
        <f t="shared" ca="1" si="18"/>
        <v>0</v>
      </c>
      <c r="BN22" s="2">
        <f t="shared" ca="1" si="19"/>
        <v>0</v>
      </c>
      <c r="BO22" s="2">
        <f t="shared" ca="1" si="20"/>
        <v>0</v>
      </c>
      <c r="BP22" s="3">
        <f t="shared" ca="1" si="21"/>
        <v>0</v>
      </c>
      <c r="BQ22" s="1">
        <f t="shared" ca="1" si="22"/>
        <v>0</v>
      </c>
      <c r="BR22" s="2">
        <f t="shared" ca="1" si="23"/>
        <v>0</v>
      </c>
      <c r="BS22" s="2">
        <f t="shared" ca="1" si="24"/>
        <v>0</v>
      </c>
      <c r="BT22" s="2">
        <f t="shared" ca="1" si="25"/>
        <v>53096</v>
      </c>
      <c r="BU22" s="2">
        <f t="shared" ca="1" si="26"/>
        <v>0</v>
      </c>
      <c r="BV22" s="3">
        <f t="shared" ca="1" si="27"/>
        <v>0</v>
      </c>
      <c r="BX22" s="1">
        <f t="shared" ca="1" si="28"/>
        <v>1</v>
      </c>
      <c r="BY22" s="3"/>
      <c r="BZ22" s="1">
        <f t="shared" ca="1" si="29"/>
        <v>33</v>
      </c>
      <c r="CA22" s="2"/>
      <c r="CB22" s="3"/>
    </row>
    <row r="23" spans="2:80" ht="15" thickBot="1" x14ac:dyDescent="0.35">
      <c r="B23">
        <f t="shared" ca="1" si="30"/>
        <v>1</v>
      </c>
      <c r="C23" t="str">
        <f t="shared" ca="1" si="31"/>
        <v>men</v>
      </c>
      <c r="D23">
        <f t="shared" ca="1" si="32"/>
        <v>33</v>
      </c>
      <c r="E23">
        <f t="shared" ca="1" si="33"/>
        <v>4</v>
      </c>
      <c r="F23" t="str">
        <f t="shared" ca="1" si="34"/>
        <v>IT</v>
      </c>
      <c r="G23">
        <f t="shared" ca="1" si="35"/>
        <v>3</v>
      </c>
      <c r="H23" t="str">
        <f t="shared" ca="1" si="36"/>
        <v>university</v>
      </c>
      <c r="I23">
        <f t="shared" ca="1" si="37"/>
        <v>4</v>
      </c>
      <c r="J23">
        <f t="shared" ca="1" si="38"/>
        <v>3</v>
      </c>
      <c r="K23">
        <f t="shared" ca="1" si="39"/>
        <v>53096</v>
      </c>
      <c r="L23">
        <f t="shared" ca="1" si="40"/>
        <v>1</v>
      </c>
      <c r="M23" t="str">
        <f t="shared" ca="1" si="41"/>
        <v>banglore</v>
      </c>
      <c r="N23">
        <f t="shared" ca="1" si="42"/>
        <v>159288</v>
      </c>
      <c r="O23">
        <f t="shared" ca="1" si="43"/>
        <v>55457.67107326688</v>
      </c>
      <c r="P23">
        <f t="shared" ca="1" si="44"/>
        <v>79195.319154325989</v>
      </c>
      <c r="Q23">
        <f t="shared" ca="1" si="45"/>
        <v>49703</v>
      </c>
      <c r="R23">
        <f t="shared" ca="1" si="46"/>
        <v>39029.572249443088</v>
      </c>
      <c r="S23">
        <f t="shared" ca="1" si="47"/>
        <v>12807.775769295382</v>
      </c>
      <c r="T23">
        <f t="shared" ca="1" si="48"/>
        <v>251291.09492362136</v>
      </c>
      <c r="U23">
        <f t="shared" ca="1" si="49"/>
        <v>144190.24332270998</v>
      </c>
      <c r="V23">
        <f t="shared" ca="1" si="50"/>
        <v>107100.85160091138</v>
      </c>
      <c r="X23" s="1">
        <f ca="1">IF(Table1[[#This Row],[gender]]="men",0,1)</f>
        <v>0</v>
      </c>
      <c r="Y23" s="13">
        <f ca="1">IF(Table1[[#This Row],[gender]]="women",0,1)</f>
        <v>1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K23" s="1">
        <f t="shared" ca="1" si="51"/>
        <v>0</v>
      </c>
      <c r="AL23" s="2">
        <f t="shared" ca="1" si="52"/>
        <v>0</v>
      </c>
      <c r="AM23" s="2">
        <f t="shared" ca="1" si="53"/>
        <v>0</v>
      </c>
      <c r="AN23" s="2">
        <f t="shared" ca="1" si="54"/>
        <v>0</v>
      </c>
      <c r="AO23" s="2">
        <f t="shared" ca="1" si="55"/>
        <v>1</v>
      </c>
      <c r="AP23" s="3">
        <f t="shared" ca="1" si="56"/>
        <v>0</v>
      </c>
      <c r="AQ23" s="1"/>
      <c r="AR23" s="2"/>
      <c r="AS23" s="2"/>
      <c r="AT23" s="2"/>
      <c r="AU23" s="2"/>
      <c r="AV23" s="3"/>
      <c r="AW23" s="2"/>
      <c r="AX23" s="23">
        <f t="shared" ca="1" si="7"/>
        <v>14997.124095323756</v>
      </c>
      <c r="AY23" s="2"/>
      <c r="AZ23" s="1">
        <f t="shared" ca="1" si="8"/>
        <v>0</v>
      </c>
      <c r="BA23" s="2"/>
      <c r="BB23" s="3"/>
      <c r="BC23" s="31">
        <f t="shared" ca="1" si="9"/>
        <v>0.40483138927644413</v>
      </c>
      <c r="BD23" s="2">
        <f t="shared" ca="1" si="10"/>
        <v>0</v>
      </c>
      <c r="BE23" s="1"/>
      <c r="BF23" s="1">
        <f t="shared" ca="1" si="11"/>
        <v>0</v>
      </c>
      <c r="BG23" s="2">
        <f t="shared" ca="1" si="12"/>
        <v>0</v>
      </c>
      <c r="BH23" s="2">
        <f t="shared" ca="1" si="13"/>
        <v>0</v>
      </c>
      <c r="BI23" s="2">
        <f t="shared" ca="1" si="14"/>
        <v>0</v>
      </c>
      <c r="BJ23" s="2">
        <f t="shared" ca="1" si="15"/>
        <v>0</v>
      </c>
      <c r="BK23" s="2">
        <f t="shared" ca="1" si="16"/>
        <v>0</v>
      </c>
      <c r="BL23" s="2">
        <f t="shared" ca="1" si="17"/>
        <v>0</v>
      </c>
      <c r="BM23" s="2">
        <f t="shared" ca="1" si="18"/>
        <v>26877</v>
      </c>
      <c r="BN23" s="2">
        <f t="shared" ca="1" si="19"/>
        <v>0</v>
      </c>
      <c r="BO23" s="2">
        <f t="shared" ca="1" si="20"/>
        <v>0</v>
      </c>
      <c r="BP23" s="3">
        <f t="shared" ca="1" si="21"/>
        <v>0</v>
      </c>
      <c r="BQ23" s="1">
        <f t="shared" ca="1" si="22"/>
        <v>0</v>
      </c>
      <c r="BR23" s="2">
        <f t="shared" ca="1" si="23"/>
        <v>26877</v>
      </c>
      <c r="BS23" s="2">
        <f t="shared" ca="1" si="24"/>
        <v>0</v>
      </c>
      <c r="BT23" s="2">
        <f t="shared" ca="1" si="25"/>
        <v>0</v>
      </c>
      <c r="BU23" s="2">
        <f t="shared" ca="1" si="26"/>
        <v>0</v>
      </c>
      <c r="BV23" s="3">
        <f t="shared" ca="1" si="27"/>
        <v>0</v>
      </c>
      <c r="BX23" s="1">
        <f t="shared" ca="1" si="28"/>
        <v>1</v>
      </c>
      <c r="BY23" s="3"/>
      <c r="BZ23" s="1">
        <f t="shared" ca="1" si="29"/>
        <v>33</v>
      </c>
      <c r="CA23" s="2"/>
      <c r="CB23" s="3"/>
    </row>
    <row r="24" spans="2:80" ht="15" thickBot="1" x14ac:dyDescent="0.35">
      <c r="B24">
        <f t="shared" ca="1" si="30"/>
        <v>2</v>
      </c>
      <c r="C24" t="str">
        <f t="shared" ca="1" si="31"/>
        <v>women</v>
      </c>
      <c r="D24">
        <f t="shared" ca="1" si="32"/>
        <v>33</v>
      </c>
      <c r="E24">
        <f t="shared" ca="1" si="33"/>
        <v>2</v>
      </c>
      <c r="F24" t="str">
        <f t="shared" ca="1" si="34"/>
        <v>construction</v>
      </c>
      <c r="G24">
        <f t="shared" ca="1" si="35"/>
        <v>4</v>
      </c>
      <c r="H24" t="str">
        <f t="shared" ca="1" si="36"/>
        <v>technical</v>
      </c>
      <c r="I24">
        <f t="shared" ca="1" si="37"/>
        <v>2</v>
      </c>
      <c r="J24">
        <f t="shared" ca="1" si="38"/>
        <v>4</v>
      </c>
      <c r="K24">
        <f t="shared" ca="1" si="39"/>
        <v>26877</v>
      </c>
      <c r="L24">
        <f t="shared" ca="1" si="40"/>
        <v>8</v>
      </c>
      <c r="M24" t="str">
        <f t="shared" ca="1" si="41"/>
        <v>bidar</v>
      </c>
      <c r="N24">
        <f t="shared" ca="1" si="42"/>
        <v>80631</v>
      </c>
      <c r="O24">
        <f t="shared" ca="1" si="43"/>
        <v>32641.959748748966</v>
      </c>
      <c r="P24">
        <f t="shared" ca="1" si="44"/>
        <v>59988.496381295023</v>
      </c>
      <c r="Q24">
        <f t="shared" ca="1" si="45"/>
        <v>8583</v>
      </c>
      <c r="R24">
        <f t="shared" ca="1" si="46"/>
        <v>30433.952900171109</v>
      </c>
      <c r="S24">
        <f t="shared" ca="1" si="47"/>
        <v>2656.8033707345448</v>
      </c>
      <c r="T24">
        <f t="shared" ca="1" si="48"/>
        <v>143276.29975202956</v>
      </c>
      <c r="U24">
        <f t="shared" ca="1" si="49"/>
        <v>71658.912648920072</v>
      </c>
      <c r="V24">
        <f t="shared" ca="1" si="50"/>
        <v>71617.38710310949</v>
      </c>
      <c r="X24" s="1">
        <f ca="1">IF(Table1[[#This Row],[gender]]="men",0,1)</f>
        <v>1</v>
      </c>
      <c r="Y24" s="13">
        <f ca="1">IF(Table1[[#This Row],[gender]]="women",0,1)</f>
        <v>0</v>
      </c>
      <c r="Z24" s="2"/>
      <c r="AA24" s="2"/>
      <c r="AB24" s="2"/>
      <c r="AC24" s="2"/>
      <c r="AD24" s="2"/>
      <c r="AE24" s="2"/>
      <c r="AF24" s="2"/>
      <c r="AG24" s="2"/>
      <c r="AH24" s="2"/>
      <c r="AI24" s="3"/>
      <c r="AK24" s="1">
        <f t="shared" ca="1" si="51"/>
        <v>0</v>
      </c>
      <c r="AL24" s="2">
        <f t="shared" ca="1" si="52"/>
        <v>0</v>
      </c>
      <c r="AM24" s="2">
        <f t="shared" ca="1" si="53"/>
        <v>1</v>
      </c>
      <c r="AN24" s="2">
        <f t="shared" ca="1" si="54"/>
        <v>0</v>
      </c>
      <c r="AO24" s="2">
        <f t="shared" ca="1" si="55"/>
        <v>0</v>
      </c>
      <c r="AP24" s="3">
        <f t="shared" ca="1" si="56"/>
        <v>0</v>
      </c>
      <c r="AQ24" s="1"/>
      <c r="AR24" s="2"/>
      <c r="AS24" s="2"/>
      <c r="AT24" s="2"/>
      <c r="AU24" s="2"/>
      <c r="AV24" s="3"/>
      <c r="AW24" s="2"/>
      <c r="AX24" s="23">
        <f t="shared" ca="1" si="7"/>
        <v>5710.79727106874</v>
      </c>
      <c r="AY24" s="2"/>
      <c r="AZ24" s="1">
        <f t="shared" ca="1" si="8"/>
        <v>1</v>
      </c>
      <c r="BA24" s="2"/>
      <c r="BB24" s="3"/>
      <c r="BC24" s="31">
        <f t="shared" ca="1" si="9"/>
        <v>0.38523144526258057</v>
      </c>
      <c r="BD24" s="2">
        <f t="shared" ca="1" si="10"/>
        <v>0</v>
      </c>
      <c r="BE24" s="1"/>
      <c r="BF24" s="1">
        <f t="shared" ca="1" si="11"/>
        <v>0</v>
      </c>
      <c r="BG24" s="2">
        <f t="shared" ca="1" si="12"/>
        <v>86876</v>
      </c>
      <c r="BH24" s="2">
        <f t="shared" ca="1" si="13"/>
        <v>0</v>
      </c>
      <c r="BI24" s="2">
        <f t="shared" ca="1" si="14"/>
        <v>0</v>
      </c>
      <c r="BJ24" s="2">
        <f t="shared" ca="1" si="15"/>
        <v>0</v>
      </c>
      <c r="BK24" s="2">
        <f t="shared" ca="1" si="16"/>
        <v>0</v>
      </c>
      <c r="BL24" s="2">
        <f t="shared" ca="1" si="17"/>
        <v>0</v>
      </c>
      <c r="BM24" s="2">
        <f t="shared" ca="1" si="18"/>
        <v>0</v>
      </c>
      <c r="BN24" s="2">
        <f t="shared" ca="1" si="19"/>
        <v>0</v>
      </c>
      <c r="BO24" s="2">
        <f t="shared" ca="1" si="20"/>
        <v>0</v>
      </c>
      <c r="BP24" s="3">
        <f t="shared" ca="1" si="21"/>
        <v>0</v>
      </c>
      <c r="BQ24" s="1">
        <f t="shared" ca="1" si="22"/>
        <v>0</v>
      </c>
      <c r="BR24" s="2">
        <f t="shared" ca="1" si="23"/>
        <v>0</v>
      </c>
      <c r="BS24" s="2">
        <f t="shared" ca="1" si="24"/>
        <v>0</v>
      </c>
      <c r="BT24" s="2">
        <f t="shared" ca="1" si="25"/>
        <v>0</v>
      </c>
      <c r="BU24" s="2">
        <f t="shared" ca="1" si="26"/>
        <v>0</v>
      </c>
      <c r="BV24" s="3">
        <f t="shared" ca="1" si="27"/>
        <v>86876</v>
      </c>
      <c r="BX24" s="1">
        <f t="shared" ca="1" si="28"/>
        <v>1</v>
      </c>
      <c r="BY24" s="3"/>
      <c r="BZ24" s="1">
        <f t="shared" ca="1" si="29"/>
        <v>29</v>
      </c>
      <c r="CA24" s="2"/>
      <c r="CB24" s="3"/>
    </row>
    <row r="25" spans="2:80" ht="15" thickBot="1" x14ac:dyDescent="0.35">
      <c r="B25">
        <f t="shared" ca="1" si="30"/>
        <v>1</v>
      </c>
      <c r="C25" t="str">
        <f t="shared" ca="1" si="31"/>
        <v>men</v>
      </c>
      <c r="D25">
        <f t="shared" ca="1" si="32"/>
        <v>29</v>
      </c>
      <c r="E25">
        <f t="shared" ca="1" si="33"/>
        <v>6</v>
      </c>
      <c r="F25" t="str">
        <f t="shared" ca="1" si="34"/>
        <v>agriculture</v>
      </c>
      <c r="G25">
        <f t="shared" ca="1" si="35"/>
        <v>3</v>
      </c>
      <c r="H25" t="str">
        <f t="shared" ca="1" si="36"/>
        <v>university</v>
      </c>
      <c r="I25">
        <f t="shared" ca="1" si="37"/>
        <v>3</v>
      </c>
      <c r="J25">
        <f t="shared" ca="1" si="38"/>
        <v>3</v>
      </c>
      <c r="K25">
        <f t="shared" ca="1" si="39"/>
        <v>86876</v>
      </c>
      <c r="L25">
        <f t="shared" ca="1" si="40"/>
        <v>2</v>
      </c>
      <c r="M25" t="str">
        <f t="shared" ca="1" si="41"/>
        <v>tumkur</v>
      </c>
      <c r="N25">
        <f t="shared" ca="1" si="42"/>
        <v>347504</v>
      </c>
      <c r="O25">
        <f t="shared" ca="1" si="43"/>
        <v>133869.4681545278</v>
      </c>
      <c r="P25">
        <f t="shared" ca="1" si="44"/>
        <v>17132.391813206221</v>
      </c>
      <c r="Q25">
        <f t="shared" ca="1" si="45"/>
        <v>7592</v>
      </c>
      <c r="R25">
        <f t="shared" ca="1" si="46"/>
        <v>48469.176277867147</v>
      </c>
      <c r="S25">
        <f t="shared" ca="1" si="47"/>
        <v>107385.43102306256</v>
      </c>
      <c r="T25">
        <f t="shared" ca="1" si="48"/>
        <v>472021.82283626875</v>
      </c>
      <c r="U25">
        <f t="shared" ca="1" si="49"/>
        <v>189930.64443239494</v>
      </c>
      <c r="V25">
        <f t="shared" ca="1" si="50"/>
        <v>282091.17840387381</v>
      </c>
      <c r="X25" s="1">
        <f ca="1">IF(Table1[[#This Row],[gender]]="men",0,1)</f>
        <v>0</v>
      </c>
      <c r="Y25" s="13">
        <f ca="1">IF(Table1[[#This Row],[gender]]="women",0,1)</f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K25" s="1">
        <f t="shared" ca="1" si="51"/>
        <v>0</v>
      </c>
      <c r="AL25" s="2">
        <f t="shared" ca="1" si="52"/>
        <v>0</v>
      </c>
      <c r="AM25" s="2">
        <f t="shared" ca="1" si="53"/>
        <v>0</v>
      </c>
      <c r="AN25" s="2">
        <f t="shared" ca="1" si="54"/>
        <v>1</v>
      </c>
      <c r="AO25" s="2">
        <f t="shared" ca="1" si="55"/>
        <v>0</v>
      </c>
      <c r="AP25" s="3">
        <f t="shared" ca="1" si="56"/>
        <v>0</v>
      </c>
      <c r="AQ25" s="1"/>
      <c r="AR25" s="2"/>
      <c r="AS25" s="2"/>
      <c r="AT25" s="2"/>
      <c r="AU25" s="2"/>
      <c r="AV25" s="3"/>
      <c r="AW25" s="2"/>
      <c r="AX25" s="23">
        <f t="shared" ca="1" si="7"/>
        <v>10607.461643883729</v>
      </c>
      <c r="AY25" s="2"/>
      <c r="AZ25" s="1">
        <f t="shared" ca="1" si="8"/>
        <v>1</v>
      </c>
      <c r="BA25" s="2"/>
      <c r="BB25" s="3"/>
      <c r="BC25" s="31">
        <f t="shared" ca="1" si="9"/>
        <v>0.98432770558841531</v>
      </c>
      <c r="BD25" s="2">
        <f t="shared" ca="1" si="10"/>
        <v>0</v>
      </c>
      <c r="BE25" s="1"/>
      <c r="BF25" s="1">
        <f t="shared" ca="1" si="11"/>
        <v>0</v>
      </c>
      <c r="BG25" s="2">
        <f t="shared" ca="1" si="12"/>
        <v>0</v>
      </c>
      <c r="BH25" s="2">
        <f t="shared" ca="1" si="13"/>
        <v>44009</v>
      </c>
      <c r="BI25" s="2">
        <f t="shared" ca="1" si="14"/>
        <v>0</v>
      </c>
      <c r="BJ25" s="2">
        <f t="shared" ca="1" si="15"/>
        <v>0</v>
      </c>
      <c r="BK25" s="2">
        <f t="shared" ca="1" si="16"/>
        <v>0</v>
      </c>
      <c r="BL25" s="2">
        <f t="shared" ca="1" si="17"/>
        <v>0</v>
      </c>
      <c r="BM25" s="2">
        <f t="shared" ca="1" si="18"/>
        <v>0</v>
      </c>
      <c r="BN25" s="2">
        <f t="shared" ca="1" si="19"/>
        <v>0</v>
      </c>
      <c r="BO25" s="2">
        <f t="shared" ca="1" si="20"/>
        <v>0</v>
      </c>
      <c r="BP25" s="3">
        <f t="shared" ca="1" si="21"/>
        <v>0</v>
      </c>
      <c r="BQ25" s="1">
        <f t="shared" ca="1" si="22"/>
        <v>0</v>
      </c>
      <c r="BR25" s="2">
        <f t="shared" ca="1" si="23"/>
        <v>0</v>
      </c>
      <c r="BS25" s="2">
        <f t="shared" ca="1" si="24"/>
        <v>0</v>
      </c>
      <c r="BT25" s="2">
        <f t="shared" ca="1" si="25"/>
        <v>44009</v>
      </c>
      <c r="BU25" s="2">
        <f t="shared" ca="1" si="26"/>
        <v>0</v>
      </c>
      <c r="BV25" s="3">
        <f t="shared" ca="1" si="27"/>
        <v>0</v>
      </c>
      <c r="BX25" s="1">
        <f t="shared" ca="1" si="28"/>
        <v>1</v>
      </c>
      <c r="BY25" s="3"/>
      <c r="BZ25" s="1">
        <f t="shared" ca="1" si="29"/>
        <v>0</v>
      </c>
      <c r="CA25" s="2"/>
      <c r="CB25" s="3"/>
    </row>
    <row r="26" spans="2:80" ht="15" thickBot="1" x14ac:dyDescent="0.35">
      <c r="B26">
        <f t="shared" ca="1" si="30"/>
        <v>1</v>
      </c>
      <c r="C26" t="str">
        <f t="shared" ca="1" si="31"/>
        <v>men</v>
      </c>
      <c r="D26">
        <f t="shared" ca="1" si="32"/>
        <v>33</v>
      </c>
      <c r="E26">
        <f t="shared" ca="1" si="33"/>
        <v>4</v>
      </c>
      <c r="F26" t="str">
        <f t="shared" ca="1" si="34"/>
        <v>IT</v>
      </c>
      <c r="G26">
        <f t="shared" ca="1" si="35"/>
        <v>5</v>
      </c>
      <c r="H26" t="str">
        <f t="shared" ca="1" si="36"/>
        <v>other</v>
      </c>
      <c r="I26">
        <f t="shared" ca="1" si="37"/>
        <v>4</v>
      </c>
      <c r="J26">
        <f t="shared" ca="1" si="38"/>
        <v>1</v>
      </c>
      <c r="K26">
        <f t="shared" ca="1" si="39"/>
        <v>44009</v>
      </c>
      <c r="L26">
        <f t="shared" ca="1" si="40"/>
        <v>3</v>
      </c>
      <c r="M26" t="str">
        <f t="shared" ca="1" si="41"/>
        <v>manglore</v>
      </c>
      <c r="N26">
        <f t="shared" ca="1" si="42"/>
        <v>220045</v>
      </c>
      <c r="O26">
        <f t="shared" ca="1" si="43"/>
        <v>216596.38997620286</v>
      </c>
      <c r="P26">
        <f t="shared" ca="1" si="44"/>
        <v>10607.461643883729</v>
      </c>
      <c r="Q26">
        <f t="shared" ca="1" si="45"/>
        <v>5366</v>
      </c>
      <c r="R26">
        <f t="shared" ca="1" si="46"/>
        <v>713.04395896600124</v>
      </c>
      <c r="S26">
        <f t="shared" ca="1" si="47"/>
        <v>19285.373019094201</v>
      </c>
      <c r="T26">
        <f t="shared" ca="1" si="48"/>
        <v>249937.83466297793</v>
      </c>
      <c r="U26">
        <f t="shared" ca="1" si="49"/>
        <v>222675.43393516887</v>
      </c>
      <c r="V26">
        <f t="shared" ca="1" si="50"/>
        <v>27262.400727809058</v>
      </c>
      <c r="X26" s="1">
        <f ca="1">IF(Table1[[#This Row],[gender]]="men",0,1)</f>
        <v>0</v>
      </c>
      <c r="Y26" s="13">
        <f ca="1">IF(Table1[[#This Row],[gender]]="women",0,1)</f>
        <v>1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K26" s="1">
        <f t="shared" ca="1" si="51"/>
        <v>1</v>
      </c>
      <c r="AL26" s="2">
        <f t="shared" ca="1" si="52"/>
        <v>0</v>
      </c>
      <c r="AM26" s="2">
        <f t="shared" ca="1" si="53"/>
        <v>0</v>
      </c>
      <c r="AN26" s="2">
        <f t="shared" ca="1" si="54"/>
        <v>0</v>
      </c>
      <c r="AO26" s="2">
        <f t="shared" ca="1" si="55"/>
        <v>0</v>
      </c>
      <c r="AP26" s="3">
        <f t="shared" ca="1" si="56"/>
        <v>0</v>
      </c>
      <c r="AQ26" s="1"/>
      <c r="AR26" s="2"/>
      <c r="AS26" s="2"/>
      <c r="AT26" s="2"/>
      <c r="AU26" s="2"/>
      <c r="AV26" s="3"/>
      <c r="AW26" s="2"/>
      <c r="AX26" s="23">
        <f t="shared" ca="1" si="7"/>
        <v>17723.439729551665</v>
      </c>
      <c r="AY26" s="2"/>
      <c r="AZ26" s="1">
        <f t="shared" ca="1" si="8"/>
        <v>1</v>
      </c>
      <c r="BA26" s="2"/>
      <c r="BB26" s="3"/>
      <c r="BC26" s="31">
        <f t="shared" ca="1" si="9"/>
        <v>0.47391567379800437</v>
      </c>
      <c r="BD26" s="2">
        <f t="shared" ca="1" si="10"/>
        <v>0</v>
      </c>
      <c r="BE26" s="1"/>
      <c r="BF26" s="1">
        <f t="shared" ca="1" si="11"/>
        <v>0</v>
      </c>
      <c r="BG26" s="2">
        <f t="shared" ca="1" si="12"/>
        <v>0</v>
      </c>
      <c r="BH26" s="2">
        <f t="shared" ca="1" si="13"/>
        <v>0</v>
      </c>
      <c r="BI26" s="2">
        <f t="shared" ca="1" si="14"/>
        <v>32799</v>
      </c>
      <c r="BJ26" s="2">
        <f t="shared" ca="1" si="15"/>
        <v>0</v>
      </c>
      <c r="BK26" s="2">
        <f t="shared" ca="1" si="16"/>
        <v>0</v>
      </c>
      <c r="BL26" s="2">
        <f t="shared" ca="1" si="17"/>
        <v>0</v>
      </c>
      <c r="BM26" s="2">
        <f t="shared" ca="1" si="18"/>
        <v>0</v>
      </c>
      <c r="BN26" s="2">
        <f t="shared" ca="1" si="19"/>
        <v>0</v>
      </c>
      <c r="BO26" s="2">
        <f t="shared" ca="1" si="20"/>
        <v>0</v>
      </c>
      <c r="BP26" s="3">
        <f t="shared" ca="1" si="21"/>
        <v>0</v>
      </c>
      <c r="BQ26" s="1">
        <f t="shared" ca="1" si="22"/>
        <v>0</v>
      </c>
      <c r="BR26" s="2">
        <f t="shared" ca="1" si="23"/>
        <v>0</v>
      </c>
      <c r="BS26" s="2">
        <f t="shared" ca="1" si="24"/>
        <v>32799</v>
      </c>
      <c r="BT26" s="2">
        <f t="shared" ca="1" si="25"/>
        <v>0</v>
      </c>
      <c r="BU26" s="2">
        <f t="shared" ca="1" si="26"/>
        <v>0</v>
      </c>
      <c r="BV26" s="3">
        <f t="shared" ca="1" si="27"/>
        <v>0</v>
      </c>
      <c r="BX26" s="1">
        <f t="shared" ca="1" si="28"/>
        <v>1</v>
      </c>
      <c r="BY26" s="3"/>
      <c r="BZ26" s="1">
        <f t="shared" ca="1" si="29"/>
        <v>33</v>
      </c>
      <c r="CA26" s="2"/>
      <c r="CB26" s="3"/>
    </row>
    <row r="27" spans="2:80" ht="15" thickBot="1" x14ac:dyDescent="0.35">
      <c r="B27">
        <f t="shared" ca="1" si="30"/>
        <v>2</v>
      </c>
      <c r="C27" t="str">
        <f t="shared" ca="1" si="31"/>
        <v>women</v>
      </c>
      <c r="D27">
        <f t="shared" ca="1" si="32"/>
        <v>33</v>
      </c>
      <c r="E27">
        <f t="shared" ca="1" si="33"/>
        <v>3</v>
      </c>
      <c r="F27" t="str">
        <f t="shared" ca="1" si="34"/>
        <v>teaching</v>
      </c>
      <c r="G27">
        <f t="shared" ca="1" si="35"/>
        <v>4</v>
      </c>
      <c r="H27" t="str">
        <f t="shared" ca="1" si="36"/>
        <v>technical</v>
      </c>
      <c r="I27">
        <f t="shared" ca="1" si="37"/>
        <v>3</v>
      </c>
      <c r="J27">
        <f t="shared" ca="1" si="38"/>
        <v>4</v>
      </c>
      <c r="K27">
        <f t="shared" ca="1" si="39"/>
        <v>32799</v>
      </c>
      <c r="L27">
        <f t="shared" ca="1" si="40"/>
        <v>4</v>
      </c>
      <c r="M27" t="str">
        <f t="shared" ca="1" si="41"/>
        <v>mysore</v>
      </c>
      <c r="N27">
        <f t="shared" ca="1" si="42"/>
        <v>163995</v>
      </c>
      <c r="O27">
        <f t="shared" ca="1" si="43"/>
        <v>77719.800924503725</v>
      </c>
      <c r="P27">
        <f t="shared" ca="1" si="44"/>
        <v>70893.758918206659</v>
      </c>
      <c r="Q27">
        <f t="shared" ca="1" si="45"/>
        <v>56860</v>
      </c>
      <c r="R27">
        <f t="shared" ca="1" si="46"/>
        <v>14497.151414022383</v>
      </c>
      <c r="S27">
        <f t="shared" ca="1" si="47"/>
        <v>46269.281531028035</v>
      </c>
      <c r="T27">
        <f t="shared" ca="1" si="48"/>
        <v>281158.04044923472</v>
      </c>
      <c r="U27">
        <f t="shared" ca="1" si="49"/>
        <v>149076.95233852608</v>
      </c>
      <c r="V27">
        <f t="shared" ca="1" si="50"/>
        <v>132081.08811070863</v>
      </c>
      <c r="X27" s="1">
        <f ca="1">IF(Table1[[#This Row],[gender]]="men",0,1)</f>
        <v>1</v>
      </c>
      <c r="Y27" s="13">
        <f ca="1">IF(Table1[[#This Row],[gender]]="women",0,1)</f>
        <v>0</v>
      </c>
      <c r="Z27" s="2"/>
      <c r="AA27" s="2"/>
      <c r="AB27" s="2"/>
      <c r="AC27" s="2"/>
      <c r="AD27" s="2"/>
      <c r="AE27" s="2"/>
      <c r="AF27" s="2"/>
      <c r="AG27" s="2"/>
      <c r="AH27" s="2"/>
      <c r="AI27" s="3"/>
      <c r="AK27" s="1">
        <f t="shared" ca="1" si="51"/>
        <v>1</v>
      </c>
      <c r="AL27" s="2">
        <f t="shared" ca="1" si="52"/>
        <v>0</v>
      </c>
      <c r="AM27" s="2">
        <f t="shared" ca="1" si="53"/>
        <v>0</v>
      </c>
      <c r="AN27" s="2">
        <f t="shared" ca="1" si="54"/>
        <v>0</v>
      </c>
      <c r="AO27" s="2">
        <f t="shared" ca="1" si="55"/>
        <v>0</v>
      </c>
      <c r="AP27" s="3">
        <f t="shared" ca="1" si="56"/>
        <v>0</v>
      </c>
      <c r="AQ27" s="1"/>
      <c r="AR27" s="2"/>
      <c r="AS27" s="2"/>
      <c r="AT27" s="2"/>
      <c r="AU27" s="2"/>
      <c r="AV27" s="3"/>
      <c r="AW27" s="2"/>
      <c r="AX27" s="23">
        <f t="shared" ca="1" si="7"/>
        <v>4416.2353828031037</v>
      </c>
      <c r="AY27" s="2"/>
      <c r="AZ27" s="1">
        <f t="shared" ca="1" si="8"/>
        <v>1</v>
      </c>
      <c r="BA27" s="2"/>
      <c r="BB27" s="3"/>
      <c r="BC27" s="31">
        <f t="shared" ca="1" si="9"/>
        <v>0.53468675527127396</v>
      </c>
      <c r="BD27" s="2">
        <f t="shared" ca="1" si="10"/>
        <v>0</v>
      </c>
      <c r="BE27" s="1"/>
      <c r="BF27" s="1">
        <f t="shared" ca="1" si="11"/>
        <v>0</v>
      </c>
      <c r="BG27" s="2">
        <f t="shared" ca="1" si="12"/>
        <v>0</v>
      </c>
      <c r="BH27" s="2">
        <f t="shared" ca="1" si="13"/>
        <v>0</v>
      </c>
      <c r="BI27" s="2">
        <f t="shared" ca="1" si="14"/>
        <v>0</v>
      </c>
      <c r="BJ27" s="2">
        <f t="shared" ca="1" si="15"/>
        <v>0</v>
      </c>
      <c r="BK27" s="2">
        <f t="shared" ca="1" si="16"/>
        <v>0</v>
      </c>
      <c r="BL27" s="2">
        <f t="shared" ca="1" si="17"/>
        <v>0</v>
      </c>
      <c r="BM27" s="2">
        <f t="shared" ca="1" si="18"/>
        <v>0</v>
      </c>
      <c r="BN27" s="2">
        <f t="shared" ca="1" si="19"/>
        <v>55332</v>
      </c>
      <c r="BO27" s="2">
        <f t="shared" ca="1" si="20"/>
        <v>0</v>
      </c>
      <c r="BP27" s="3">
        <f t="shared" ca="1" si="21"/>
        <v>0</v>
      </c>
      <c r="BQ27" s="1">
        <f t="shared" ca="1" si="22"/>
        <v>0</v>
      </c>
      <c r="BR27" s="2">
        <f t="shared" ca="1" si="23"/>
        <v>0</v>
      </c>
      <c r="BS27" s="2">
        <f t="shared" ca="1" si="24"/>
        <v>55332</v>
      </c>
      <c r="BT27" s="2">
        <f t="shared" ca="1" si="25"/>
        <v>0</v>
      </c>
      <c r="BU27" s="2">
        <f t="shared" ca="1" si="26"/>
        <v>0</v>
      </c>
      <c r="BV27" s="3">
        <f t="shared" ca="1" si="27"/>
        <v>0</v>
      </c>
      <c r="BX27" s="1">
        <f t="shared" ca="1" si="28"/>
        <v>1</v>
      </c>
      <c r="BY27" s="3"/>
      <c r="BZ27" s="1">
        <f t="shared" ca="1" si="29"/>
        <v>44</v>
      </c>
      <c r="CA27" s="2"/>
      <c r="CB27" s="3"/>
    </row>
    <row r="28" spans="2:80" ht="15" thickBot="1" x14ac:dyDescent="0.35">
      <c r="B28">
        <f t="shared" ca="1" si="30"/>
        <v>2</v>
      </c>
      <c r="C28" t="str">
        <f t="shared" ca="1" si="31"/>
        <v>women</v>
      </c>
      <c r="D28">
        <f t="shared" ca="1" si="32"/>
        <v>44</v>
      </c>
      <c r="E28">
        <f t="shared" ca="1" si="33"/>
        <v>3</v>
      </c>
      <c r="F28" t="str">
        <f t="shared" ca="1" si="34"/>
        <v>teaching</v>
      </c>
      <c r="G28">
        <f t="shared" ca="1" si="35"/>
        <v>2</v>
      </c>
      <c r="H28" t="str">
        <f t="shared" ca="1" si="36"/>
        <v>college</v>
      </c>
      <c r="I28">
        <f t="shared" ca="1" si="37"/>
        <v>4</v>
      </c>
      <c r="J28">
        <f t="shared" ca="1" si="38"/>
        <v>4</v>
      </c>
      <c r="K28">
        <f t="shared" ca="1" si="39"/>
        <v>55332</v>
      </c>
      <c r="L28">
        <f t="shared" ca="1" si="40"/>
        <v>9</v>
      </c>
      <c r="M28" t="str">
        <f t="shared" ca="1" si="41"/>
        <v>gulbarga</v>
      </c>
      <c r="N28">
        <f t="shared" ca="1" si="42"/>
        <v>276660</v>
      </c>
      <c r="O28">
        <f t="shared" ca="1" si="43"/>
        <v>147926.43771335066</v>
      </c>
      <c r="P28">
        <f t="shared" ca="1" si="44"/>
        <v>17664.941531212415</v>
      </c>
      <c r="Q28">
        <f t="shared" ca="1" si="45"/>
        <v>14814</v>
      </c>
      <c r="R28">
        <f t="shared" ca="1" si="46"/>
        <v>68116.244761951908</v>
      </c>
      <c r="S28">
        <f t="shared" ca="1" si="47"/>
        <v>65483.998373666487</v>
      </c>
      <c r="T28">
        <f t="shared" ca="1" si="48"/>
        <v>359808.93990487891</v>
      </c>
      <c r="U28">
        <f t="shared" ca="1" si="49"/>
        <v>230856.68247530257</v>
      </c>
      <c r="V28">
        <f t="shared" ca="1" si="50"/>
        <v>128952.25742957633</v>
      </c>
      <c r="X28" s="1">
        <f ca="1">IF(Table1[[#This Row],[gender]]="men",0,1)</f>
        <v>1</v>
      </c>
      <c r="Y28" s="13">
        <f ca="1">IF(Table1[[#This Row],[gender]]="women",0,1)</f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K28" s="1">
        <f t="shared" ca="1" si="51"/>
        <v>0</v>
      </c>
      <c r="AL28" s="2">
        <f t="shared" ca="1" si="52"/>
        <v>0</v>
      </c>
      <c r="AM28" s="2">
        <f t="shared" ca="1" si="53"/>
        <v>0</v>
      </c>
      <c r="AN28" s="2">
        <f t="shared" ca="1" si="54"/>
        <v>1</v>
      </c>
      <c r="AO28" s="2">
        <f t="shared" ca="1" si="55"/>
        <v>0</v>
      </c>
      <c r="AP28" s="3">
        <f t="shared" ca="1" si="56"/>
        <v>0</v>
      </c>
      <c r="AQ28" s="1"/>
      <c r="AR28" s="2"/>
      <c r="AS28" s="2"/>
      <c r="AT28" s="2"/>
      <c r="AU28" s="2"/>
      <c r="AV28" s="3"/>
      <c r="AW28" s="2"/>
      <c r="AX28" s="23">
        <f t="shared" ca="1" si="7"/>
        <v>6595.3468691229273</v>
      </c>
      <c r="AY28" s="2"/>
      <c r="AZ28" s="1">
        <f t="shared" ca="1" si="8"/>
        <v>0</v>
      </c>
      <c r="BA28" s="2"/>
      <c r="BB28" s="3"/>
      <c r="BC28" s="31">
        <f t="shared" ca="1" si="9"/>
        <v>0.21517652263982856</v>
      </c>
      <c r="BD28" s="2">
        <f t="shared" ca="1" si="10"/>
        <v>1</v>
      </c>
      <c r="BE28" s="1"/>
      <c r="BF28" s="1">
        <f t="shared" ca="1" si="11"/>
        <v>0</v>
      </c>
      <c r="BG28" s="2">
        <f t="shared" ca="1" si="12"/>
        <v>0</v>
      </c>
      <c r="BH28" s="2">
        <f t="shared" ca="1" si="13"/>
        <v>0</v>
      </c>
      <c r="BI28" s="2">
        <f t="shared" ca="1" si="14"/>
        <v>0</v>
      </c>
      <c r="BJ28" s="2">
        <f t="shared" ca="1" si="15"/>
        <v>0</v>
      </c>
      <c r="BK28" s="2">
        <f t="shared" ca="1" si="16"/>
        <v>0</v>
      </c>
      <c r="BL28" s="2">
        <f t="shared" ca="1" si="17"/>
        <v>0</v>
      </c>
      <c r="BM28" s="2">
        <f t="shared" ca="1" si="18"/>
        <v>0</v>
      </c>
      <c r="BN28" s="2">
        <f t="shared" ca="1" si="19"/>
        <v>0</v>
      </c>
      <c r="BO28" s="2">
        <f t="shared" ca="1" si="20"/>
        <v>25734</v>
      </c>
      <c r="BP28" s="3">
        <f t="shared" ca="1" si="21"/>
        <v>0</v>
      </c>
      <c r="BQ28" s="1">
        <f t="shared" ca="1" si="22"/>
        <v>0</v>
      </c>
      <c r="BR28" s="2">
        <f t="shared" ca="1" si="23"/>
        <v>0</v>
      </c>
      <c r="BS28" s="2">
        <f t="shared" ca="1" si="24"/>
        <v>0</v>
      </c>
      <c r="BT28" s="2">
        <f t="shared" ca="1" si="25"/>
        <v>25734</v>
      </c>
      <c r="BU28" s="2">
        <f t="shared" ca="1" si="26"/>
        <v>0</v>
      </c>
      <c r="BV28" s="3">
        <f t="shared" ca="1" si="27"/>
        <v>0</v>
      </c>
      <c r="BX28" s="1">
        <f t="shared" ca="1" si="28"/>
        <v>1</v>
      </c>
      <c r="BY28" s="3"/>
      <c r="BZ28" s="1">
        <f t="shared" ca="1" si="29"/>
        <v>27</v>
      </c>
      <c r="CA28" s="2"/>
      <c r="CB28" s="3"/>
    </row>
    <row r="29" spans="2:80" ht="15" thickBot="1" x14ac:dyDescent="0.35">
      <c r="B29">
        <f t="shared" ca="1" si="30"/>
        <v>1</v>
      </c>
      <c r="C29" t="str">
        <f t="shared" ca="1" si="31"/>
        <v>men</v>
      </c>
      <c r="D29">
        <f t="shared" ca="1" si="32"/>
        <v>27</v>
      </c>
      <c r="E29">
        <f t="shared" ca="1" si="33"/>
        <v>4</v>
      </c>
      <c r="F29" t="str">
        <f t="shared" ca="1" si="34"/>
        <v>IT</v>
      </c>
      <c r="G29">
        <f t="shared" ca="1" si="35"/>
        <v>1</v>
      </c>
      <c r="H29" t="str">
        <f t="shared" ca="1" si="36"/>
        <v>high skool</v>
      </c>
      <c r="I29">
        <f t="shared" ca="1" si="37"/>
        <v>1</v>
      </c>
      <c r="J29">
        <f t="shared" ca="1" si="38"/>
        <v>1</v>
      </c>
      <c r="K29">
        <f t="shared" ca="1" si="39"/>
        <v>25734</v>
      </c>
      <c r="L29">
        <f t="shared" ca="1" si="40"/>
        <v>10</v>
      </c>
      <c r="M29" t="str">
        <f t="shared" ca="1" si="41"/>
        <v>chitrdurga</v>
      </c>
      <c r="N29">
        <f t="shared" ca="1" si="42"/>
        <v>77202</v>
      </c>
      <c r="O29">
        <f t="shared" ca="1" si="43"/>
        <v>16612.057900840045</v>
      </c>
      <c r="P29">
        <f t="shared" ca="1" si="44"/>
        <v>6595.3468691229273</v>
      </c>
      <c r="Q29">
        <f t="shared" ca="1" si="45"/>
        <v>1545</v>
      </c>
      <c r="R29">
        <f t="shared" ca="1" si="46"/>
        <v>39176.017144649923</v>
      </c>
      <c r="S29">
        <f t="shared" ca="1" si="47"/>
        <v>24813.885723789987</v>
      </c>
      <c r="T29">
        <f t="shared" ca="1" si="48"/>
        <v>108611.23259291291</v>
      </c>
      <c r="U29">
        <f t="shared" ca="1" si="49"/>
        <v>57333.075045489968</v>
      </c>
      <c r="V29">
        <f t="shared" ca="1" si="50"/>
        <v>51278.157547422947</v>
      </c>
      <c r="X29" s="1">
        <f ca="1">IF(Table1[[#This Row],[gender]]="men",0,1)</f>
        <v>0</v>
      </c>
      <c r="Y29" s="13">
        <f ca="1">IF(Table1[[#This Row],[gender]]="women",0,1)</f>
        <v>1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K29" s="1">
        <f t="shared" ca="1" si="51"/>
        <v>0</v>
      </c>
      <c r="AL29" s="2">
        <f t="shared" ca="1" si="52"/>
        <v>1</v>
      </c>
      <c r="AM29" s="2">
        <f t="shared" ca="1" si="53"/>
        <v>0</v>
      </c>
      <c r="AN29" s="2">
        <f t="shared" ca="1" si="54"/>
        <v>0</v>
      </c>
      <c r="AO29" s="2">
        <f t="shared" ca="1" si="55"/>
        <v>0</v>
      </c>
      <c r="AP29" s="3">
        <f t="shared" ca="1" si="56"/>
        <v>0</v>
      </c>
      <c r="AQ29" s="1"/>
      <c r="AR29" s="2"/>
      <c r="AS29" s="2"/>
      <c r="AT29" s="2"/>
      <c r="AU29" s="2"/>
      <c r="AV29" s="3"/>
      <c r="AW29" s="2"/>
      <c r="AX29" s="23">
        <f t="shared" ca="1" si="7"/>
        <v>27909.350611176025</v>
      </c>
      <c r="AY29" s="2"/>
      <c r="AZ29" s="1">
        <f t="shared" ca="1" si="8"/>
        <v>1</v>
      </c>
      <c r="BA29" s="2"/>
      <c r="BB29" s="3"/>
      <c r="BC29" s="31">
        <f t="shared" ca="1" si="9"/>
        <v>0.80693910160643789</v>
      </c>
      <c r="BD29" s="2">
        <f t="shared" ca="1" si="10"/>
        <v>0</v>
      </c>
      <c r="BE29" s="1"/>
      <c r="BF29" s="1">
        <f t="shared" ca="1" si="11"/>
        <v>0</v>
      </c>
      <c r="BG29" s="2">
        <f t="shared" ca="1" si="12"/>
        <v>0</v>
      </c>
      <c r="BH29" s="2">
        <f t="shared" ca="1" si="13"/>
        <v>51383</v>
      </c>
      <c r="BI29" s="2">
        <f t="shared" ca="1" si="14"/>
        <v>0</v>
      </c>
      <c r="BJ29" s="2">
        <f t="shared" ca="1" si="15"/>
        <v>0</v>
      </c>
      <c r="BK29" s="2">
        <f t="shared" ca="1" si="16"/>
        <v>0</v>
      </c>
      <c r="BL29" s="2">
        <f t="shared" ca="1" si="17"/>
        <v>0</v>
      </c>
      <c r="BM29" s="2">
        <f t="shared" ca="1" si="18"/>
        <v>0</v>
      </c>
      <c r="BN29" s="2">
        <f t="shared" ca="1" si="19"/>
        <v>0</v>
      </c>
      <c r="BO29" s="2">
        <f t="shared" ca="1" si="20"/>
        <v>0</v>
      </c>
      <c r="BP29" s="3">
        <f t="shared" ca="1" si="21"/>
        <v>0</v>
      </c>
      <c r="BQ29" s="1">
        <f t="shared" ca="1" si="22"/>
        <v>51383</v>
      </c>
      <c r="BR29" s="2">
        <f t="shared" ca="1" si="23"/>
        <v>0</v>
      </c>
      <c r="BS29" s="2">
        <f t="shared" ca="1" si="24"/>
        <v>0</v>
      </c>
      <c r="BT29" s="2">
        <f t="shared" ca="1" si="25"/>
        <v>0</v>
      </c>
      <c r="BU29" s="2">
        <f t="shared" ca="1" si="26"/>
        <v>0</v>
      </c>
      <c r="BV29" s="3">
        <f t="shared" ca="1" si="27"/>
        <v>0</v>
      </c>
      <c r="BX29" s="1">
        <f t="shared" ca="1" si="28"/>
        <v>1</v>
      </c>
      <c r="BY29" s="3"/>
      <c r="BZ29" s="1">
        <f t="shared" ca="1" si="29"/>
        <v>38</v>
      </c>
      <c r="CA29" s="2"/>
      <c r="CB29" s="3"/>
    </row>
    <row r="30" spans="2:80" ht="15" thickBot="1" x14ac:dyDescent="0.35">
      <c r="B30">
        <f t="shared" ca="1" si="30"/>
        <v>2</v>
      </c>
      <c r="C30" t="str">
        <f t="shared" ca="1" si="31"/>
        <v>women</v>
      </c>
      <c r="D30">
        <f t="shared" ca="1" si="32"/>
        <v>38</v>
      </c>
      <c r="E30">
        <f t="shared" ca="1" si="33"/>
        <v>1</v>
      </c>
      <c r="F30" t="str">
        <f t="shared" ca="1" si="34"/>
        <v>health</v>
      </c>
      <c r="G30">
        <f t="shared" ca="1" si="35"/>
        <v>1</v>
      </c>
      <c r="H30" t="str">
        <f t="shared" ca="1" si="36"/>
        <v>high skool</v>
      </c>
      <c r="I30">
        <f t="shared" ca="1" si="37"/>
        <v>3</v>
      </c>
      <c r="J30">
        <f t="shared" ca="1" si="38"/>
        <v>3</v>
      </c>
      <c r="K30">
        <f t="shared" ca="1" si="39"/>
        <v>51383</v>
      </c>
      <c r="L30">
        <f t="shared" ca="1" si="40"/>
        <v>3</v>
      </c>
      <c r="M30" t="str">
        <f t="shared" ca="1" si="41"/>
        <v>manglore</v>
      </c>
      <c r="N30">
        <f t="shared" ca="1" si="42"/>
        <v>308298</v>
      </c>
      <c r="O30">
        <f t="shared" ca="1" si="43"/>
        <v>248777.71114706158</v>
      </c>
      <c r="P30">
        <f t="shared" ca="1" si="44"/>
        <v>83728.051833528079</v>
      </c>
      <c r="Q30">
        <f t="shared" ca="1" si="45"/>
        <v>47667</v>
      </c>
      <c r="R30">
        <f t="shared" ca="1" si="46"/>
        <v>32293.023522687869</v>
      </c>
      <c r="S30">
        <f t="shared" ca="1" si="47"/>
        <v>65307.971658570765</v>
      </c>
      <c r="T30">
        <f t="shared" ca="1" si="48"/>
        <v>457334.02349209884</v>
      </c>
      <c r="U30">
        <f t="shared" ca="1" si="49"/>
        <v>328737.73466974939</v>
      </c>
      <c r="V30">
        <f t="shared" ca="1" si="50"/>
        <v>128596.28882234945</v>
      </c>
      <c r="X30" s="1">
        <f ca="1">IF(Table1[[#This Row],[gender]]="men",0,1)</f>
        <v>1</v>
      </c>
      <c r="Y30" s="13">
        <f ca="1">IF(Table1[[#This Row],[gender]]="women",0,1)</f>
        <v>0</v>
      </c>
      <c r="Z30" s="2"/>
      <c r="AA30" s="2"/>
      <c r="AB30" s="2"/>
      <c r="AC30" s="2"/>
      <c r="AD30" s="2"/>
      <c r="AE30" s="2"/>
      <c r="AF30" s="2"/>
      <c r="AG30" s="2"/>
      <c r="AH30" s="2"/>
      <c r="AI30" s="3"/>
      <c r="AK30" s="1">
        <f t="shared" ca="1" si="51"/>
        <v>1</v>
      </c>
      <c r="AL30" s="2">
        <f t="shared" ca="1" si="52"/>
        <v>0</v>
      </c>
      <c r="AM30" s="2">
        <f t="shared" ca="1" si="53"/>
        <v>0</v>
      </c>
      <c r="AN30" s="2">
        <f t="shared" ca="1" si="54"/>
        <v>0</v>
      </c>
      <c r="AO30" s="2">
        <f t="shared" ca="1" si="55"/>
        <v>0</v>
      </c>
      <c r="AP30" s="3">
        <f t="shared" ca="1" si="56"/>
        <v>0</v>
      </c>
      <c r="AQ30" s="1"/>
      <c r="AR30" s="2"/>
      <c r="AS30" s="2"/>
      <c r="AT30" s="2"/>
      <c r="AU30" s="2"/>
      <c r="AV30" s="3"/>
      <c r="AW30" s="2"/>
      <c r="AX30" s="23">
        <f t="shared" ca="1" si="7"/>
        <v>16416.340200371818</v>
      </c>
      <c r="AY30" s="2"/>
      <c r="AZ30" s="1">
        <f t="shared" ca="1" si="8"/>
        <v>1</v>
      </c>
      <c r="BA30" s="2"/>
      <c r="BB30" s="3"/>
      <c r="BC30" s="31">
        <f t="shared" ca="1" si="9"/>
        <v>0.43530728215080972</v>
      </c>
      <c r="BD30" s="2">
        <f t="shared" ca="1" si="10"/>
        <v>0</v>
      </c>
      <c r="BE30" s="1"/>
      <c r="BF30" s="1">
        <f t="shared" ca="1" si="11"/>
        <v>0</v>
      </c>
      <c r="BG30" s="2">
        <f t="shared" ca="1" si="12"/>
        <v>0</v>
      </c>
      <c r="BH30" s="2">
        <f t="shared" ca="1" si="13"/>
        <v>0</v>
      </c>
      <c r="BI30" s="2">
        <f t="shared" ca="1" si="14"/>
        <v>0</v>
      </c>
      <c r="BJ30" s="2">
        <f t="shared" ca="1" si="15"/>
        <v>0</v>
      </c>
      <c r="BK30" s="2">
        <f t="shared" ca="1" si="16"/>
        <v>0</v>
      </c>
      <c r="BL30" s="2">
        <f t="shared" ca="1" si="17"/>
        <v>0</v>
      </c>
      <c r="BM30" s="2">
        <f t="shared" ca="1" si="18"/>
        <v>0</v>
      </c>
      <c r="BN30" s="2">
        <f t="shared" ca="1" si="19"/>
        <v>38797</v>
      </c>
      <c r="BO30" s="2">
        <f t="shared" ca="1" si="20"/>
        <v>0</v>
      </c>
      <c r="BP30" s="3">
        <f t="shared" ca="1" si="21"/>
        <v>0</v>
      </c>
      <c r="BQ30" s="1">
        <f t="shared" ca="1" si="22"/>
        <v>0</v>
      </c>
      <c r="BR30" s="2">
        <f t="shared" ca="1" si="23"/>
        <v>0</v>
      </c>
      <c r="BS30" s="2">
        <f t="shared" ca="1" si="24"/>
        <v>38797</v>
      </c>
      <c r="BT30" s="2">
        <f t="shared" ca="1" si="25"/>
        <v>0</v>
      </c>
      <c r="BU30" s="2">
        <f t="shared" ca="1" si="26"/>
        <v>0</v>
      </c>
      <c r="BV30" s="3">
        <f t="shared" ca="1" si="27"/>
        <v>0</v>
      </c>
      <c r="BX30" s="1">
        <f t="shared" ca="1" si="28"/>
        <v>1</v>
      </c>
      <c r="BY30" s="3"/>
      <c r="BZ30" s="1">
        <f t="shared" ca="1" si="29"/>
        <v>27</v>
      </c>
      <c r="CA30" s="2"/>
      <c r="CB30" s="3"/>
    </row>
    <row r="31" spans="2:80" ht="15" thickBot="1" x14ac:dyDescent="0.35">
      <c r="B31">
        <f t="shared" ca="1" si="30"/>
        <v>2</v>
      </c>
      <c r="C31" t="str">
        <f t="shared" ca="1" si="31"/>
        <v>women</v>
      </c>
      <c r="D31">
        <f t="shared" ca="1" si="32"/>
        <v>27</v>
      </c>
      <c r="E31">
        <f t="shared" ca="1" si="33"/>
        <v>3</v>
      </c>
      <c r="F31" t="str">
        <f t="shared" ca="1" si="34"/>
        <v>teaching</v>
      </c>
      <c r="G31">
        <f t="shared" ca="1" si="35"/>
        <v>1</v>
      </c>
      <c r="H31" t="str">
        <f t="shared" ca="1" si="36"/>
        <v>high skool</v>
      </c>
      <c r="I31">
        <f t="shared" ca="1" si="37"/>
        <v>0</v>
      </c>
      <c r="J31">
        <f t="shared" ca="1" si="38"/>
        <v>2</v>
      </c>
      <c r="K31">
        <f t="shared" ca="1" si="39"/>
        <v>38797</v>
      </c>
      <c r="L31">
        <f t="shared" ca="1" si="40"/>
        <v>9</v>
      </c>
      <c r="M31" t="str">
        <f t="shared" ca="1" si="41"/>
        <v>gulbarga</v>
      </c>
      <c r="N31">
        <f t="shared" ca="1" si="42"/>
        <v>232782</v>
      </c>
      <c r="O31">
        <f t="shared" ca="1" si="43"/>
        <v>101331.69975362979</v>
      </c>
      <c r="P31">
        <f t="shared" ca="1" si="44"/>
        <v>32832.680400743637</v>
      </c>
      <c r="Q31">
        <f t="shared" ca="1" si="45"/>
        <v>522</v>
      </c>
      <c r="R31">
        <f t="shared" ca="1" si="46"/>
        <v>19163.846232266933</v>
      </c>
      <c r="S31">
        <f t="shared" ca="1" si="47"/>
        <v>57716.226666478178</v>
      </c>
      <c r="T31">
        <f t="shared" ca="1" si="48"/>
        <v>323330.90706722182</v>
      </c>
      <c r="U31">
        <f t="shared" ca="1" si="49"/>
        <v>121017.54598589672</v>
      </c>
      <c r="V31">
        <f t="shared" ca="1" si="50"/>
        <v>202313.3610813251</v>
      </c>
      <c r="X31" s="1">
        <f ca="1">IF(Table1[[#This Row],[gender]]="men",0,1)</f>
        <v>1</v>
      </c>
      <c r="Y31" s="13">
        <f ca="1">IF(Table1[[#This Row],[gender]]="women",0,1)</f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K31" s="1">
        <f t="shared" ca="1" si="51"/>
        <v>0</v>
      </c>
      <c r="AL31" s="2">
        <f t="shared" ca="1" si="52"/>
        <v>0</v>
      </c>
      <c r="AM31" s="2">
        <f t="shared" ca="1" si="53"/>
        <v>0</v>
      </c>
      <c r="AN31" s="2">
        <f t="shared" ca="1" si="54"/>
        <v>0</v>
      </c>
      <c r="AO31" s="2">
        <f t="shared" ca="1" si="55"/>
        <v>1</v>
      </c>
      <c r="AP31" s="3">
        <f t="shared" ca="1" si="56"/>
        <v>0</v>
      </c>
      <c r="AQ31" s="1"/>
      <c r="AR31" s="2"/>
      <c r="AS31" s="2"/>
      <c r="AT31" s="2"/>
      <c r="AU31" s="2"/>
      <c r="AV31" s="3"/>
      <c r="AW31" s="2"/>
      <c r="AX31" s="23">
        <f t="shared" ca="1" si="7"/>
        <v>18063.921897931112</v>
      </c>
      <c r="AY31" s="2"/>
      <c r="AZ31" s="1">
        <f t="shared" ca="1" si="8"/>
        <v>1</v>
      </c>
      <c r="BA31" s="2"/>
      <c r="BB31" s="3"/>
      <c r="BC31" s="31">
        <f t="shared" ca="1" si="9"/>
        <v>0.40770221298066861</v>
      </c>
      <c r="BD31" s="2">
        <f t="shared" ca="1" si="10"/>
        <v>0</v>
      </c>
      <c r="BE31" s="1"/>
      <c r="BF31" s="1">
        <f t="shared" ca="1" si="11"/>
        <v>0</v>
      </c>
      <c r="BG31" s="2">
        <f t="shared" ca="1" si="12"/>
        <v>0</v>
      </c>
      <c r="BH31" s="2">
        <f t="shared" ca="1" si="13"/>
        <v>0</v>
      </c>
      <c r="BI31" s="2">
        <f t="shared" ca="1" si="14"/>
        <v>0</v>
      </c>
      <c r="BJ31" s="2">
        <f t="shared" ca="1" si="15"/>
        <v>0</v>
      </c>
      <c r="BK31" s="2">
        <f t="shared" ca="1" si="16"/>
        <v>0</v>
      </c>
      <c r="BL31" s="2">
        <f t="shared" ca="1" si="17"/>
        <v>0</v>
      </c>
      <c r="BM31" s="2">
        <f t="shared" ca="1" si="18"/>
        <v>0</v>
      </c>
      <c r="BN31" s="2">
        <f t="shared" ca="1" si="19"/>
        <v>58732</v>
      </c>
      <c r="BO31" s="2">
        <f t="shared" ca="1" si="20"/>
        <v>0</v>
      </c>
      <c r="BP31" s="3">
        <f t="shared" ca="1" si="21"/>
        <v>0</v>
      </c>
      <c r="BQ31" s="1">
        <f t="shared" ca="1" si="22"/>
        <v>0</v>
      </c>
      <c r="BR31" s="2">
        <f t="shared" ca="1" si="23"/>
        <v>58732</v>
      </c>
      <c r="BS31" s="2">
        <f t="shared" ca="1" si="24"/>
        <v>0</v>
      </c>
      <c r="BT31" s="2">
        <f t="shared" ca="1" si="25"/>
        <v>0</v>
      </c>
      <c r="BU31" s="2">
        <f t="shared" ca="1" si="26"/>
        <v>0</v>
      </c>
      <c r="BV31" s="3">
        <f t="shared" ca="1" si="27"/>
        <v>0</v>
      </c>
      <c r="BX31" s="1">
        <f t="shared" ca="1" si="28"/>
        <v>1</v>
      </c>
      <c r="BY31" s="3"/>
      <c r="BZ31" s="1">
        <f t="shared" ca="1" si="29"/>
        <v>42</v>
      </c>
      <c r="CA31" s="2"/>
      <c r="CB31" s="3"/>
    </row>
    <row r="32" spans="2:80" ht="15" thickBot="1" x14ac:dyDescent="0.35">
      <c r="B32">
        <f t="shared" ca="1" si="30"/>
        <v>2</v>
      </c>
      <c r="C32" t="str">
        <f t="shared" ca="1" si="31"/>
        <v>women</v>
      </c>
      <c r="D32">
        <f t="shared" ca="1" si="32"/>
        <v>42</v>
      </c>
      <c r="E32">
        <f t="shared" ca="1" si="33"/>
        <v>2</v>
      </c>
      <c r="F32" t="str">
        <f t="shared" ca="1" si="34"/>
        <v>construction</v>
      </c>
      <c r="G32">
        <f t="shared" ca="1" si="35"/>
        <v>2</v>
      </c>
      <c r="H32" t="str">
        <f t="shared" ca="1" si="36"/>
        <v>college</v>
      </c>
      <c r="I32">
        <f t="shared" ca="1" si="37"/>
        <v>2</v>
      </c>
      <c r="J32">
        <f t="shared" ca="1" si="38"/>
        <v>1</v>
      </c>
      <c r="K32">
        <f t="shared" ca="1" si="39"/>
        <v>58732</v>
      </c>
      <c r="L32">
        <f t="shared" ca="1" si="40"/>
        <v>9</v>
      </c>
      <c r="M32" t="str">
        <f t="shared" ca="1" si="41"/>
        <v>gulbarga</v>
      </c>
      <c r="N32">
        <f t="shared" ca="1" si="42"/>
        <v>352392</v>
      </c>
      <c r="O32">
        <f t="shared" ca="1" si="43"/>
        <v>143670.99823668378</v>
      </c>
      <c r="P32">
        <f t="shared" ca="1" si="44"/>
        <v>18063.921897931112</v>
      </c>
      <c r="Q32">
        <f t="shared" ca="1" si="45"/>
        <v>5256</v>
      </c>
      <c r="R32">
        <f t="shared" ca="1" si="46"/>
        <v>37118.523631623335</v>
      </c>
      <c r="S32">
        <f t="shared" ca="1" si="47"/>
        <v>79895.537675755724</v>
      </c>
      <c r="T32">
        <f t="shared" ca="1" si="48"/>
        <v>450351.45957368688</v>
      </c>
      <c r="U32">
        <f t="shared" ca="1" si="49"/>
        <v>186045.52186830711</v>
      </c>
      <c r="V32">
        <f t="shared" ca="1" si="50"/>
        <v>264305.93770537979</v>
      </c>
      <c r="X32" s="1">
        <f ca="1">IF(Table1[[#This Row],[gender]]="men",0,1)</f>
        <v>1</v>
      </c>
      <c r="Y32" s="13">
        <f ca="1">IF(Table1[[#This Row],[gender]]="women",0,1)</f>
        <v>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K32" s="1">
        <f t="shared" ca="1" si="51"/>
        <v>0</v>
      </c>
      <c r="AL32" s="2">
        <f t="shared" ca="1" si="52"/>
        <v>0</v>
      </c>
      <c r="AM32" s="2">
        <f t="shared" ca="1" si="53"/>
        <v>1</v>
      </c>
      <c r="AN32" s="2">
        <f t="shared" ca="1" si="54"/>
        <v>0</v>
      </c>
      <c r="AO32" s="2">
        <f t="shared" ca="1" si="55"/>
        <v>0</v>
      </c>
      <c r="AP32" s="3">
        <f t="shared" ca="1" si="56"/>
        <v>0</v>
      </c>
      <c r="AQ32" s="1"/>
      <c r="AR32" s="2"/>
      <c r="AS32" s="2"/>
      <c r="AT32" s="2"/>
      <c r="AU32" s="2"/>
      <c r="AV32" s="3"/>
      <c r="AW32" s="2"/>
      <c r="AX32" s="23">
        <f t="shared" ca="1" si="7"/>
        <v>9274.7945951479978</v>
      </c>
      <c r="AY32" s="2"/>
      <c r="AZ32" s="1">
        <f t="shared" ca="1" si="8"/>
        <v>0</v>
      </c>
      <c r="BA32" s="2"/>
      <c r="BB32" s="3"/>
      <c r="BC32" s="31">
        <f t="shared" ca="1" si="9"/>
        <v>0.11508507464080543</v>
      </c>
      <c r="BD32" s="2">
        <f t="shared" ca="1" si="10"/>
        <v>1</v>
      </c>
      <c r="BE32" s="1"/>
      <c r="BF32" s="1">
        <f t="shared" ca="1" si="11"/>
        <v>0</v>
      </c>
      <c r="BG32" s="2">
        <f t="shared" ca="1" si="12"/>
        <v>0</v>
      </c>
      <c r="BH32" s="2">
        <f t="shared" ca="1" si="13"/>
        <v>0</v>
      </c>
      <c r="BI32" s="2">
        <f t="shared" ca="1" si="14"/>
        <v>0</v>
      </c>
      <c r="BJ32" s="2">
        <f t="shared" ca="1" si="15"/>
        <v>0</v>
      </c>
      <c r="BK32" s="2">
        <f t="shared" ca="1" si="16"/>
        <v>0</v>
      </c>
      <c r="BL32" s="2">
        <f t="shared" ca="1" si="17"/>
        <v>0</v>
      </c>
      <c r="BM32" s="2">
        <f t="shared" ca="1" si="18"/>
        <v>0</v>
      </c>
      <c r="BN32" s="2">
        <f t="shared" ca="1" si="19"/>
        <v>0</v>
      </c>
      <c r="BO32" s="2">
        <f t="shared" ca="1" si="20"/>
        <v>52283</v>
      </c>
      <c r="BP32" s="3">
        <f t="shared" ca="1" si="21"/>
        <v>0</v>
      </c>
      <c r="BQ32" s="1">
        <f t="shared" ca="1" si="22"/>
        <v>0</v>
      </c>
      <c r="BR32" s="2">
        <f t="shared" ca="1" si="23"/>
        <v>0</v>
      </c>
      <c r="BS32" s="2">
        <f t="shared" ca="1" si="24"/>
        <v>0</v>
      </c>
      <c r="BT32" s="2">
        <f t="shared" ca="1" si="25"/>
        <v>0</v>
      </c>
      <c r="BU32" s="2">
        <f t="shared" ca="1" si="26"/>
        <v>0</v>
      </c>
      <c r="BV32" s="3">
        <f t="shared" ca="1" si="27"/>
        <v>52283</v>
      </c>
      <c r="BX32" s="1">
        <f t="shared" ca="1" si="28"/>
        <v>0</v>
      </c>
      <c r="BY32" s="3"/>
      <c r="BZ32" s="1">
        <f t="shared" ca="1" si="29"/>
        <v>31</v>
      </c>
      <c r="CA32" s="2"/>
      <c r="CB32" s="3"/>
    </row>
    <row r="33" spans="2:80" ht="15" thickBot="1" x14ac:dyDescent="0.35">
      <c r="B33">
        <f t="shared" ca="1" si="30"/>
        <v>2</v>
      </c>
      <c r="C33" t="str">
        <f t="shared" ca="1" si="31"/>
        <v>women</v>
      </c>
      <c r="D33">
        <f t="shared" ca="1" si="32"/>
        <v>31</v>
      </c>
      <c r="E33">
        <f t="shared" ca="1" si="33"/>
        <v>6</v>
      </c>
      <c r="F33" t="str">
        <f t="shared" ca="1" si="34"/>
        <v>agriculture</v>
      </c>
      <c r="G33">
        <f t="shared" ca="1" si="35"/>
        <v>5</v>
      </c>
      <c r="H33" t="str">
        <f t="shared" ca="1" si="36"/>
        <v>other</v>
      </c>
      <c r="I33">
        <f t="shared" ca="1" si="37"/>
        <v>1</v>
      </c>
      <c r="J33">
        <f t="shared" ca="1" si="38"/>
        <v>4</v>
      </c>
      <c r="K33">
        <f t="shared" ca="1" si="39"/>
        <v>52283</v>
      </c>
      <c r="L33">
        <f t="shared" ca="1" si="40"/>
        <v>10</v>
      </c>
      <c r="M33" t="str">
        <f t="shared" ca="1" si="41"/>
        <v>chitrdurga</v>
      </c>
      <c r="N33">
        <f t="shared" ca="1" si="42"/>
        <v>156849</v>
      </c>
      <c r="O33">
        <f t="shared" ca="1" si="43"/>
        <v>18050.978872335691</v>
      </c>
      <c r="P33">
        <f t="shared" ca="1" si="44"/>
        <v>37099.178380591991</v>
      </c>
      <c r="Q33">
        <f t="shared" ca="1" si="45"/>
        <v>24183</v>
      </c>
      <c r="R33">
        <f t="shared" ca="1" si="46"/>
        <v>8565.880295401681</v>
      </c>
      <c r="S33">
        <f t="shared" ca="1" si="47"/>
        <v>49139.297685591191</v>
      </c>
      <c r="T33">
        <f t="shared" ca="1" si="48"/>
        <v>243087.47606618318</v>
      </c>
      <c r="U33">
        <f t="shared" ca="1" si="49"/>
        <v>50799.85916773737</v>
      </c>
      <c r="V33">
        <f t="shared" ca="1" si="50"/>
        <v>192287.61689844582</v>
      </c>
      <c r="X33" s="1">
        <f ca="1">IF(Table1[[#This Row],[gender]]="men",0,1)</f>
        <v>1</v>
      </c>
      <c r="Y33" s="13">
        <f ca="1">IF(Table1[[#This Row],[gender]]="women",0,1)</f>
        <v>0</v>
      </c>
      <c r="Z33" s="2"/>
      <c r="AA33" s="2"/>
      <c r="AB33" s="2"/>
      <c r="AC33" s="2"/>
      <c r="AD33" s="2"/>
      <c r="AE33" s="2"/>
      <c r="AF33" s="2"/>
      <c r="AG33" s="2"/>
      <c r="AH33" s="2"/>
      <c r="AI33" s="3"/>
      <c r="AK33" s="1">
        <f t="shared" ca="1" si="51"/>
        <v>1</v>
      </c>
      <c r="AL33" s="2">
        <f t="shared" ca="1" si="52"/>
        <v>0</v>
      </c>
      <c r="AM33" s="2">
        <f t="shared" ca="1" si="53"/>
        <v>0</v>
      </c>
      <c r="AN33" s="2">
        <f t="shared" ca="1" si="54"/>
        <v>0</v>
      </c>
      <c r="AO33" s="2">
        <f t="shared" ca="1" si="55"/>
        <v>0</v>
      </c>
      <c r="AP33" s="3">
        <f t="shared" ca="1" si="56"/>
        <v>0</v>
      </c>
      <c r="AQ33" s="1"/>
      <c r="AR33" s="2"/>
      <c r="AS33" s="2"/>
      <c r="AT33" s="2"/>
      <c r="AU33" s="2"/>
      <c r="AV33" s="3"/>
      <c r="AW33" s="2"/>
      <c r="AX33" s="23">
        <f t="shared" ca="1" si="7"/>
        <v>10989.594625273621</v>
      </c>
      <c r="AY33" s="2"/>
      <c r="AZ33" s="1">
        <f t="shared" ca="1" si="8"/>
        <v>1</v>
      </c>
      <c r="BA33" s="2"/>
      <c r="BB33" s="3"/>
      <c r="BC33" s="31">
        <f t="shared" ca="1" si="9"/>
        <v>0.62569043062354923</v>
      </c>
      <c r="BD33" s="2">
        <f t="shared" ca="1" si="10"/>
        <v>0</v>
      </c>
      <c r="BE33" s="1"/>
      <c r="BF33" s="1">
        <f t="shared" ca="1" si="11"/>
        <v>0</v>
      </c>
      <c r="BG33" s="2">
        <f t="shared" ca="1" si="12"/>
        <v>0</v>
      </c>
      <c r="BH33" s="2">
        <f t="shared" ca="1" si="13"/>
        <v>0</v>
      </c>
      <c r="BI33" s="2">
        <f t="shared" ca="1" si="14"/>
        <v>0</v>
      </c>
      <c r="BJ33" s="2">
        <f t="shared" ca="1" si="15"/>
        <v>0</v>
      </c>
      <c r="BK33" s="2">
        <f t="shared" ca="1" si="16"/>
        <v>0</v>
      </c>
      <c r="BL33" s="2">
        <f t="shared" ca="1" si="17"/>
        <v>0</v>
      </c>
      <c r="BM33" s="2">
        <f t="shared" ca="1" si="18"/>
        <v>0</v>
      </c>
      <c r="BN33" s="2">
        <f t="shared" ca="1" si="19"/>
        <v>43422</v>
      </c>
      <c r="BO33" s="2">
        <f t="shared" ca="1" si="20"/>
        <v>0</v>
      </c>
      <c r="BP33" s="3">
        <f t="shared" ca="1" si="21"/>
        <v>0</v>
      </c>
      <c r="BQ33" s="1">
        <f t="shared" ca="1" si="22"/>
        <v>0</v>
      </c>
      <c r="BR33" s="2">
        <f t="shared" ca="1" si="23"/>
        <v>0</v>
      </c>
      <c r="BS33" s="2">
        <f t="shared" ca="1" si="24"/>
        <v>43422</v>
      </c>
      <c r="BT33" s="2">
        <f t="shared" ca="1" si="25"/>
        <v>0</v>
      </c>
      <c r="BU33" s="2">
        <f t="shared" ca="1" si="26"/>
        <v>0</v>
      </c>
      <c r="BV33" s="3">
        <f t="shared" ca="1" si="27"/>
        <v>0</v>
      </c>
      <c r="BX33" s="1">
        <f t="shared" ca="1" si="28"/>
        <v>1</v>
      </c>
      <c r="BY33" s="3"/>
      <c r="BZ33" s="1">
        <f t="shared" ca="1" si="29"/>
        <v>33</v>
      </c>
      <c r="CA33" s="2"/>
      <c r="CB33" s="3"/>
    </row>
    <row r="34" spans="2:80" ht="15" thickBot="1" x14ac:dyDescent="0.35">
      <c r="B34">
        <f t="shared" ca="1" si="30"/>
        <v>2</v>
      </c>
      <c r="C34" t="str">
        <f t="shared" ca="1" si="31"/>
        <v>women</v>
      </c>
      <c r="D34">
        <f t="shared" ca="1" si="32"/>
        <v>33</v>
      </c>
      <c r="E34">
        <f t="shared" ca="1" si="33"/>
        <v>3</v>
      </c>
      <c r="F34" t="str">
        <f t="shared" ca="1" si="34"/>
        <v>teaching</v>
      </c>
      <c r="G34">
        <f t="shared" ca="1" si="35"/>
        <v>3</v>
      </c>
      <c r="H34" t="str">
        <f t="shared" ca="1" si="36"/>
        <v>university</v>
      </c>
      <c r="I34">
        <f t="shared" ca="1" si="37"/>
        <v>3</v>
      </c>
      <c r="J34">
        <f t="shared" ca="1" si="38"/>
        <v>4</v>
      </c>
      <c r="K34">
        <f t="shared" ca="1" si="39"/>
        <v>43422</v>
      </c>
      <c r="L34">
        <f t="shared" ca="1" si="40"/>
        <v>9</v>
      </c>
      <c r="M34" t="str">
        <f t="shared" ca="1" si="41"/>
        <v>gulbarga</v>
      </c>
      <c r="N34">
        <f t="shared" ca="1" si="42"/>
        <v>173688</v>
      </c>
      <c r="O34">
        <f t="shared" ca="1" si="43"/>
        <v>108674.91951414302</v>
      </c>
      <c r="P34">
        <f t="shared" ca="1" si="44"/>
        <v>43958.378501094485</v>
      </c>
      <c r="Q34">
        <f t="shared" ca="1" si="45"/>
        <v>6421</v>
      </c>
      <c r="R34">
        <f t="shared" ca="1" si="46"/>
        <v>6002.1081753141289</v>
      </c>
      <c r="S34">
        <f t="shared" ca="1" si="47"/>
        <v>51753.534092653717</v>
      </c>
      <c r="T34">
        <f t="shared" ca="1" si="48"/>
        <v>269399.91259374819</v>
      </c>
      <c r="U34">
        <f t="shared" ca="1" si="49"/>
        <v>121098.02768945716</v>
      </c>
      <c r="V34">
        <f t="shared" ca="1" si="50"/>
        <v>148301.88490429102</v>
      </c>
      <c r="X34" s="1">
        <f ca="1">IF(Table1[[#This Row],[gender]]="men",0,1)</f>
        <v>1</v>
      </c>
      <c r="Y34" s="13">
        <f ca="1">IF(Table1[[#This Row],[gender]]="women",0,1)</f>
        <v>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K34" s="1">
        <f t="shared" ca="1" si="51"/>
        <v>1</v>
      </c>
      <c r="AL34" s="2">
        <f t="shared" ca="1" si="52"/>
        <v>0</v>
      </c>
      <c r="AM34" s="2">
        <f t="shared" ca="1" si="53"/>
        <v>0</v>
      </c>
      <c r="AN34" s="2">
        <f t="shared" ca="1" si="54"/>
        <v>0</v>
      </c>
      <c r="AO34" s="2">
        <f t="shared" ca="1" si="55"/>
        <v>0</v>
      </c>
      <c r="AP34" s="3">
        <f t="shared" ca="1" si="56"/>
        <v>0</v>
      </c>
      <c r="AQ34" s="1"/>
      <c r="AR34" s="2"/>
      <c r="AS34" s="2"/>
      <c r="AT34" s="2"/>
      <c r="AU34" s="2"/>
      <c r="AV34" s="3"/>
      <c r="AW34" s="2"/>
      <c r="AX34" s="23">
        <f t="shared" ca="1" si="7"/>
        <v>24297.726226042985</v>
      </c>
      <c r="AY34" s="2"/>
      <c r="AZ34" s="1">
        <f t="shared" ca="1" si="8"/>
        <v>1</v>
      </c>
      <c r="BA34" s="2"/>
      <c r="BB34" s="3"/>
      <c r="BC34" s="31">
        <f t="shared" ca="1" si="9"/>
        <v>0.1149880220338365</v>
      </c>
      <c r="BD34" s="2">
        <f t="shared" ca="1" si="10"/>
        <v>1</v>
      </c>
      <c r="BE34" s="1"/>
      <c r="BF34" s="1">
        <f t="shared" ca="1" si="11"/>
        <v>0</v>
      </c>
      <c r="BG34" s="2">
        <f t="shared" ca="1" si="12"/>
        <v>71284</v>
      </c>
      <c r="BH34" s="2">
        <f t="shared" ca="1" si="13"/>
        <v>0</v>
      </c>
      <c r="BI34" s="2">
        <f t="shared" ca="1" si="14"/>
        <v>0</v>
      </c>
      <c r="BJ34" s="2">
        <f t="shared" ca="1" si="15"/>
        <v>0</v>
      </c>
      <c r="BK34" s="2">
        <f t="shared" ca="1" si="16"/>
        <v>0</v>
      </c>
      <c r="BL34" s="2">
        <f t="shared" ca="1" si="17"/>
        <v>0</v>
      </c>
      <c r="BM34" s="2">
        <f t="shared" ca="1" si="18"/>
        <v>0</v>
      </c>
      <c r="BN34" s="2">
        <f t="shared" ca="1" si="19"/>
        <v>0</v>
      </c>
      <c r="BO34" s="2">
        <f t="shared" ca="1" si="20"/>
        <v>0</v>
      </c>
      <c r="BP34" s="3">
        <f t="shared" ca="1" si="21"/>
        <v>0</v>
      </c>
      <c r="BQ34" s="1">
        <f t="shared" ca="1" si="22"/>
        <v>0</v>
      </c>
      <c r="BR34" s="2">
        <f t="shared" ca="1" si="23"/>
        <v>0</v>
      </c>
      <c r="BS34" s="2">
        <f t="shared" ca="1" si="24"/>
        <v>71284</v>
      </c>
      <c r="BT34" s="2">
        <f t="shared" ca="1" si="25"/>
        <v>0</v>
      </c>
      <c r="BU34" s="2">
        <f t="shared" ca="1" si="26"/>
        <v>0</v>
      </c>
      <c r="BV34" s="3">
        <f t="shared" ca="1" si="27"/>
        <v>0</v>
      </c>
      <c r="BX34" s="1">
        <f t="shared" ca="1" si="28"/>
        <v>1</v>
      </c>
      <c r="BY34" s="3"/>
      <c r="BZ34" s="1">
        <f t="shared" ca="1" si="29"/>
        <v>31</v>
      </c>
      <c r="CA34" s="2"/>
      <c r="CB34" s="3"/>
    </row>
    <row r="35" spans="2:80" ht="15" thickBot="1" x14ac:dyDescent="0.35">
      <c r="B35">
        <f t="shared" ca="1" si="30"/>
        <v>1</v>
      </c>
      <c r="C35" t="str">
        <f t="shared" ca="1" si="31"/>
        <v>men</v>
      </c>
      <c r="D35">
        <f t="shared" ca="1" si="32"/>
        <v>31</v>
      </c>
      <c r="E35">
        <f t="shared" ca="1" si="33"/>
        <v>3</v>
      </c>
      <c r="F35" t="str">
        <f t="shared" ca="1" si="34"/>
        <v>teaching</v>
      </c>
      <c r="G35">
        <f t="shared" ca="1" si="35"/>
        <v>3</v>
      </c>
      <c r="H35" t="str">
        <f t="shared" ca="1" si="36"/>
        <v>university</v>
      </c>
      <c r="I35">
        <f t="shared" ca="1" si="37"/>
        <v>4</v>
      </c>
      <c r="J35">
        <f t="shared" ca="1" si="38"/>
        <v>1</v>
      </c>
      <c r="K35">
        <f t="shared" ca="1" si="39"/>
        <v>71284</v>
      </c>
      <c r="L35">
        <f t="shared" ca="1" si="40"/>
        <v>2</v>
      </c>
      <c r="M35" t="str">
        <f t="shared" ca="1" si="41"/>
        <v>tumkur</v>
      </c>
      <c r="N35">
        <f t="shared" ca="1" si="42"/>
        <v>285136</v>
      </c>
      <c r="O35">
        <f t="shared" ca="1" si="43"/>
        <v>32787.224650640004</v>
      </c>
      <c r="P35">
        <f t="shared" ca="1" si="44"/>
        <v>24297.726226042985</v>
      </c>
      <c r="Q35">
        <f t="shared" ca="1" si="45"/>
        <v>5844</v>
      </c>
      <c r="R35">
        <f t="shared" ca="1" si="46"/>
        <v>129037.11603825993</v>
      </c>
      <c r="S35">
        <f t="shared" ca="1" si="47"/>
        <v>21730.93119785509</v>
      </c>
      <c r="T35">
        <f t="shared" ca="1" si="48"/>
        <v>331164.65742389805</v>
      </c>
      <c r="U35">
        <f t="shared" ca="1" si="49"/>
        <v>167668.34068889995</v>
      </c>
      <c r="V35">
        <f t="shared" ca="1" si="50"/>
        <v>163496.31673499811</v>
      </c>
      <c r="X35" s="1">
        <f ca="1">IF(Table1[[#This Row],[gender]]="men",0,1)</f>
        <v>0</v>
      </c>
      <c r="Y35" s="13">
        <f ca="1">IF(Table1[[#This Row],[gender]]="women",0,1)</f>
        <v>1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K35" s="1">
        <f t="shared" ref="AK35:AK98" ca="1" si="57">IF(F36="teaching",1,0)</f>
        <v>0</v>
      </c>
      <c r="AL35" s="2">
        <f t="shared" ref="AL35:AL98" ca="1" si="58">IF(F36="health",1,0)</f>
        <v>0</v>
      </c>
      <c r="AM35" s="2">
        <f t="shared" ref="AM35:AM98" ca="1" si="59">IF(F36="agriculture",1,0)</f>
        <v>0</v>
      </c>
      <c r="AN35" s="2">
        <f t="shared" ref="AN35:AN98" ca="1" si="60">IF(F36="IT",1,0)</f>
        <v>1</v>
      </c>
      <c r="AO35" s="2">
        <f t="shared" ref="AO35:AO98" ca="1" si="61">IF(F36="construction",1,0)</f>
        <v>0</v>
      </c>
      <c r="AP35" s="3">
        <f t="shared" ref="AP35:AP98" ca="1" si="62">IF(F36="general work",1,0)</f>
        <v>0</v>
      </c>
      <c r="AQ35" s="1"/>
      <c r="AR35" s="2"/>
      <c r="AS35" s="2"/>
      <c r="AT35" s="2"/>
      <c r="AU35" s="2"/>
      <c r="AV35" s="3"/>
      <c r="AW35" s="2"/>
      <c r="AX35" s="23">
        <f t="shared" ca="1" si="7"/>
        <v>21577.378688545596</v>
      </c>
      <c r="AY35" s="2"/>
      <c r="AZ35" s="1">
        <f t="shared" ca="1" si="8"/>
        <v>1</v>
      </c>
      <c r="BA35" s="2"/>
      <c r="BB35" s="3"/>
      <c r="BC35" s="31">
        <f t="shared" ca="1" si="9"/>
        <v>0.8609454545095836</v>
      </c>
      <c r="BD35" s="2">
        <f t="shared" ca="1" si="10"/>
        <v>0</v>
      </c>
      <c r="BE35" s="1"/>
      <c r="BF35" s="1">
        <f t="shared" ca="1" si="11"/>
        <v>0</v>
      </c>
      <c r="BG35" s="2">
        <f t="shared" ca="1" si="12"/>
        <v>0</v>
      </c>
      <c r="BH35" s="2">
        <f t="shared" ca="1" si="13"/>
        <v>0</v>
      </c>
      <c r="BI35" s="2">
        <f t="shared" ca="1" si="14"/>
        <v>0</v>
      </c>
      <c r="BJ35" s="2">
        <f t="shared" ca="1" si="15"/>
        <v>0</v>
      </c>
      <c r="BK35" s="2">
        <f t="shared" ca="1" si="16"/>
        <v>41324</v>
      </c>
      <c r="BL35" s="2">
        <f t="shared" ca="1" si="17"/>
        <v>0</v>
      </c>
      <c r="BM35" s="2">
        <f t="shared" ca="1" si="18"/>
        <v>0</v>
      </c>
      <c r="BN35" s="2">
        <f t="shared" ca="1" si="19"/>
        <v>0</v>
      </c>
      <c r="BO35" s="2">
        <f t="shared" ca="1" si="20"/>
        <v>0</v>
      </c>
      <c r="BP35" s="3">
        <f t="shared" ca="1" si="21"/>
        <v>0</v>
      </c>
      <c r="BQ35" s="1">
        <f t="shared" ca="1" si="22"/>
        <v>0</v>
      </c>
      <c r="BR35" s="2">
        <f t="shared" ca="1" si="23"/>
        <v>0</v>
      </c>
      <c r="BS35" s="2">
        <f t="shared" ca="1" si="24"/>
        <v>0</v>
      </c>
      <c r="BT35" s="2">
        <f t="shared" ca="1" si="25"/>
        <v>41324</v>
      </c>
      <c r="BU35" s="2">
        <f t="shared" ca="1" si="26"/>
        <v>0</v>
      </c>
      <c r="BV35" s="3">
        <f t="shared" ca="1" si="27"/>
        <v>0</v>
      </c>
      <c r="BX35" s="1">
        <f t="shared" ca="1" si="28"/>
        <v>1</v>
      </c>
      <c r="BY35" s="3"/>
      <c r="BZ35" s="1">
        <f t="shared" ca="1" si="29"/>
        <v>0</v>
      </c>
      <c r="CA35" s="2"/>
      <c r="CB35" s="3"/>
    </row>
    <row r="36" spans="2:80" ht="15" thickBot="1" x14ac:dyDescent="0.35">
      <c r="B36">
        <f t="shared" ca="1" si="30"/>
        <v>1</v>
      </c>
      <c r="C36" t="str">
        <f t="shared" ca="1" si="31"/>
        <v>men</v>
      </c>
      <c r="D36">
        <f t="shared" ca="1" si="32"/>
        <v>32</v>
      </c>
      <c r="E36">
        <f t="shared" ca="1" si="33"/>
        <v>4</v>
      </c>
      <c r="F36" t="str">
        <f t="shared" ca="1" si="34"/>
        <v>IT</v>
      </c>
      <c r="G36">
        <f t="shared" ca="1" si="35"/>
        <v>4</v>
      </c>
      <c r="H36" t="str">
        <f t="shared" ca="1" si="36"/>
        <v>technical</v>
      </c>
      <c r="I36">
        <f t="shared" ca="1" si="37"/>
        <v>3</v>
      </c>
      <c r="J36">
        <f t="shared" ca="1" si="38"/>
        <v>1</v>
      </c>
      <c r="K36">
        <f t="shared" ca="1" si="39"/>
        <v>41324</v>
      </c>
      <c r="L36">
        <f t="shared" ca="1" si="40"/>
        <v>6</v>
      </c>
      <c r="M36" t="str">
        <f t="shared" ca="1" si="41"/>
        <v>bellari</v>
      </c>
      <c r="N36">
        <f t="shared" ca="1" si="42"/>
        <v>206620</v>
      </c>
      <c r="O36">
        <f t="shared" ca="1" si="43"/>
        <v>177888.54981077017</v>
      </c>
      <c r="P36">
        <f t="shared" ca="1" si="44"/>
        <v>21577.378688545596</v>
      </c>
      <c r="Q36">
        <f t="shared" ca="1" si="45"/>
        <v>10146</v>
      </c>
      <c r="R36">
        <f t="shared" ca="1" si="46"/>
        <v>67702.959173881609</v>
      </c>
      <c r="S36">
        <f t="shared" ca="1" si="47"/>
        <v>26937.12153847744</v>
      </c>
      <c r="T36">
        <f t="shared" ca="1" si="48"/>
        <v>255134.50022702303</v>
      </c>
      <c r="U36">
        <f t="shared" ca="1" si="49"/>
        <v>255737.50898465177</v>
      </c>
      <c r="V36">
        <f t="shared" ca="1" si="50"/>
        <v>-603.00875762873329</v>
      </c>
      <c r="X36" s="1">
        <f ca="1">IF(Table1[[#This Row],[gender]]="men",0,1)</f>
        <v>0</v>
      </c>
      <c r="Y36" s="13">
        <f ca="1">IF(Table1[[#This Row],[gender]]="women",0,1)</f>
        <v>1</v>
      </c>
      <c r="Z36" s="2"/>
      <c r="AA36" s="2"/>
      <c r="AB36" s="2"/>
      <c r="AC36" s="2"/>
      <c r="AD36" s="2"/>
      <c r="AE36" s="2"/>
      <c r="AF36" s="2"/>
      <c r="AG36" s="2"/>
      <c r="AH36" s="2"/>
      <c r="AI36" s="3"/>
      <c r="AK36" s="1">
        <f t="shared" ca="1" si="57"/>
        <v>0</v>
      </c>
      <c r="AL36" s="2">
        <f t="shared" ca="1" si="58"/>
        <v>0</v>
      </c>
      <c r="AM36" s="2">
        <f t="shared" ca="1" si="59"/>
        <v>1</v>
      </c>
      <c r="AN36" s="2">
        <f t="shared" ca="1" si="60"/>
        <v>0</v>
      </c>
      <c r="AO36" s="2">
        <f t="shared" ca="1" si="61"/>
        <v>0</v>
      </c>
      <c r="AP36" s="3">
        <f t="shared" ca="1" si="62"/>
        <v>0</v>
      </c>
      <c r="AQ36" s="1"/>
      <c r="AR36" s="2"/>
      <c r="AS36" s="2"/>
      <c r="AT36" s="2"/>
      <c r="AU36" s="2"/>
      <c r="AV36" s="3"/>
      <c r="AW36" s="2"/>
      <c r="AX36" s="23">
        <f t="shared" ca="1" si="7"/>
        <v>54081.810722841219</v>
      </c>
      <c r="AY36" s="2"/>
      <c r="AZ36" s="1">
        <f t="shared" ca="1" si="8"/>
        <v>1</v>
      </c>
      <c r="BA36" s="2"/>
      <c r="BB36" s="3"/>
      <c r="BC36" s="31">
        <f t="shared" ca="1" si="9"/>
        <v>0.13988136771402981</v>
      </c>
      <c r="BD36" s="2">
        <f t="shared" ca="1" si="10"/>
        <v>1</v>
      </c>
      <c r="BE36" s="1"/>
      <c r="BF36" s="1">
        <f t="shared" ca="1" si="11"/>
        <v>0</v>
      </c>
      <c r="BG36" s="2">
        <f t="shared" ca="1" si="12"/>
        <v>0</v>
      </c>
      <c r="BH36" s="2">
        <f t="shared" ca="1" si="13"/>
        <v>0</v>
      </c>
      <c r="BI36" s="2">
        <f t="shared" ca="1" si="14"/>
        <v>0</v>
      </c>
      <c r="BJ36" s="2">
        <f t="shared" ca="1" si="15"/>
        <v>0</v>
      </c>
      <c r="BK36" s="2">
        <f t="shared" ca="1" si="16"/>
        <v>0</v>
      </c>
      <c r="BL36" s="2">
        <f t="shared" ca="1" si="17"/>
        <v>68628</v>
      </c>
      <c r="BM36" s="2">
        <f t="shared" ca="1" si="18"/>
        <v>0</v>
      </c>
      <c r="BN36" s="2">
        <f t="shared" ca="1" si="19"/>
        <v>0</v>
      </c>
      <c r="BO36" s="2">
        <f t="shared" ca="1" si="20"/>
        <v>0</v>
      </c>
      <c r="BP36" s="3">
        <f t="shared" ca="1" si="21"/>
        <v>0</v>
      </c>
      <c r="BQ36" s="1">
        <f t="shared" ca="1" si="22"/>
        <v>0</v>
      </c>
      <c r="BR36" s="2">
        <f t="shared" ca="1" si="23"/>
        <v>0</v>
      </c>
      <c r="BS36" s="2">
        <f t="shared" ca="1" si="24"/>
        <v>0</v>
      </c>
      <c r="BT36" s="2">
        <f t="shared" ca="1" si="25"/>
        <v>0</v>
      </c>
      <c r="BU36" s="2">
        <f t="shared" ca="1" si="26"/>
        <v>0</v>
      </c>
      <c r="BV36" s="3">
        <f t="shared" ca="1" si="27"/>
        <v>68628</v>
      </c>
      <c r="BX36" s="1">
        <f t="shared" ca="1" si="28"/>
        <v>1</v>
      </c>
      <c r="BY36" s="3"/>
      <c r="BZ36" s="1">
        <f t="shared" ca="1" si="29"/>
        <v>44</v>
      </c>
      <c r="CA36" s="2"/>
      <c r="CB36" s="3"/>
    </row>
    <row r="37" spans="2:80" ht="15" thickBot="1" x14ac:dyDescent="0.35">
      <c r="B37">
        <f t="shared" ca="1" si="30"/>
        <v>2</v>
      </c>
      <c r="C37" t="str">
        <f t="shared" ca="1" si="31"/>
        <v>women</v>
      </c>
      <c r="D37">
        <f t="shared" ca="1" si="32"/>
        <v>44</v>
      </c>
      <c r="E37">
        <f t="shared" ca="1" si="33"/>
        <v>6</v>
      </c>
      <c r="F37" t="str">
        <f t="shared" ca="1" si="34"/>
        <v>agriculture</v>
      </c>
      <c r="G37">
        <f t="shared" ca="1" si="35"/>
        <v>4</v>
      </c>
      <c r="H37" t="str">
        <f t="shared" ca="1" si="36"/>
        <v>technical</v>
      </c>
      <c r="I37">
        <f t="shared" ca="1" si="37"/>
        <v>2</v>
      </c>
      <c r="J37">
        <f t="shared" ca="1" si="38"/>
        <v>2</v>
      </c>
      <c r="K37">
        <f t="shared" ca="1" si="39"/>
        <v>68628</v>
      </c>
      <c r="L37">
        <f t="shared" ca="1" si="40"/>
        <v>7</v>
      </c>
      <c r="M37" t="str">
        <f t="shared" ca="1" si="41"/>
        <v>karwar</v>
      </c>
      <c r="N37">
        <f t="shared" ca="1" si="42"/>
        <v>343140</v>
      </c>
      <c r="O37">
        <f t="shared" ca="1" si="43"/>
        <v>47998.892517392189</v>
      </c>
      <c r="P37">
        <f t="shared" ca="1" si="44"/>
        <v>108163.62144568244</v>
      </c>
      <c r="Q37">
        <f t="shared" ca="1" si="45"/>
        <v>45501</v>
      </c>
      <c r="R37">
        <f t="shared" ca="1" si="46"/>
        <v>96599.968571766978</v>
      </c>
      <c r="S37">
        <f t="shared" ca="1" si="47"/>
        <v>51634.932580738132</v>
      </c>
      <c r="T37">
        <f t="shared" ca="1" si="48"/>
        <v>502938.55402642058</v>
      </c>
      <c r="U37">
        <f t="shared" ca="1" si="49"/>
        <v>190099.86108915915</v>
      </c>
      <c r="V37">
        <f t="shared" ca="1" si="50"/>
        <v>312838.69293726142</v>
      </c>
      <c r="X37" s="1">
        <f ca="1">IF(Table1[[#This Row],[gender]]="men",0,1)</f>
        <v>1</v>
      </c>
      <c r="Y37" s="13">
        <f ca="1">IF(Table1[[#This Row],[gender]]="women",0,1)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3"/>
      <c r="AK37" s="1">
        <f t="shared" ca="1" si="57"/>
        <v>0</v>
      </c>
      <c r="AL37" s="2">
        <f t="shared" ca="1" si="58"/>
        <v>0</v>
      </c>
      <c r="AM37" s="2">
        <f t="shared" ca="1" si="59"/>
        <v>0</v>
      </c>
      <c r="AN37" s="2">
        <f t="shared" ca="1" si="60"/>
        <v>1</v>
      </c>
      <c r="AO37" s="2">
        <f t="shared" ca="1" si="61"/>
        <v>0</v>
      </c>
      <c r="AP37" s="3">
        <f t="shared" ca="1" si="62"/>
        <v>0</v>
      </c>
      <c r="AQ37" s="1"/>
      <c r="AR37" s="2"/>
      <c r="AS37" s="2"/>
      <c r="AT37" s="2"/>
      <c r="AU37" s="2"/>
      <c r="AV37" s="3"/>
      <c r="AW37" s="2"/>
      <c r="AX37" s="23">
        <f t="shared" ca="1" si="7"/>
        <v>54242.973293487397</v>
      </c>
      <c r="AY37" s="2"/>
      <c r="AZ37" s="1">
        <f t="shared" ca="1" si="8"/>
        <v>1</v>
      </c>
      <c r="BA37" s="2"/>
      <c r="BB37" s="3"/>
      <c r="BC37" s="31">
        <f t="shared" ca="1" si="9"/>
        <v>0.89470936172190918</v>
      </c>
      <c r="BD37" s="2">
        <f t="shared" ca="1" si="10"/>
        <v>0</v>
      </c>
      <c r="BE37" s="1"/>
      <c r="BF37" s="1">
        <f t="shared" ca="1" si="11"/>
        <v>0</v>
      </c>
      <c r="BG37" s="2">
        <f t="shared" ca="1" si="12"/>
        <v>0</v>
      </c>
      <c r="BH37" s="2">
        <f t="shared" ca="1" si="13"/>
        <v>0</v>
      </c>
      <c r="BI37" s="2">
        <f t="shared" ca="1" si="14"/>
        <v>0</v>
      </c>
      <c r="BJ37" s="2">
        <f t="shared" ca="1" si="15"/>
        <v>0</v>
      </c>
      <c r="BK37" s="2">
        <f t="shared" ca="1" si="16"/>
        <v>0</v>
      </c>
      <c r="BL37" s="2">
        <f t="shared" ca="1" si="17"/>
        <v>0</v>
      </c>
      <c r="BM37" s="2">
        <f t="shared" ca="1" si="18"/>
        <v>0</v>
      </c>
      <c r="BN37" s="2">
        <f t="shared" ca="1" si="19"/>
        <v>0</v>
      </c>
      <c r="BO37" s="2">
        <f t="shared" ca="1" si="20"/>
        <v>0</v>
      </c>
      <c r="BP37" s="3">
        <f t="shared" ca="1" si="21"/>
        <v>55141</v>
      </c>
      <c r="BQ37" s="1">
        <f t="shared" ca="1" si="22"/>
        <v>0</v>
      </c>
      <c r="BR37" s="2">
        <f t="shared" ca="1" si="23"/>
        <v>0</v>
      </c>
      <c r="BS37" s="2">
        <f t="shared" ca="1" si="24"/>
        <v>0</v>
      </c>
      <c r="BT37" s="2">
        <f t="shared" ca="1" si="25"/>
        <v>55141</v>
      </c>
      <c r="BU37" s="2">
        <f t="shared" ca="1" si="26"/>
        <v>0</v>
      </c>
      <c r="BV37" s="3">
        <f t="shared" ca="1" si="27"/>
        <v>0</v>
      </c>
      <c r="BX37" s="1">
        <f t="shared" ca="1" si="28"/>
        <v>1</v>
      </c>
      <c r="BY37" s="3"/>
      <c r="BZ37" s="1">
        <f t="shared" ca="1" si="29"/>
        <v>26</v>
      </c>
      <c r="CA37" s="2"/>
      <c r="CB37" s="3"/>
    </row>
    <row r="38" spans="2:80" ht="15" thickBot="1" x14ac:dyDescent="0.35">
      <c r="B38">
        <f t="shared" ca="1" si="30"/>
        <v>1</v>
      </c>
      <c r="C38" t="str">
        <f t="shared" ca="1" si="31"/>
        <v>men</v>
      </c>
      <c r="D38">
        <f t="shared" ca="1" si="32"/>
        <v>26</v>
      </c>
      <c r="E38">
        <f t="shared" ca="1" si="33"/>
        <v>4</v>
      </c>
      <c r="F38" t="str">
        <f t="shared" ca="1" si="34"/>
        <v>IT</v>
      </c>
      <c r="G38">
        <f t="shared" ca="1" si="35"/>
        <v>5</v>
      </c>
      <c r="H38" t="str">
        <f t="shared" ca="1" si="36"/>
        <v>other</v>
      </c>
      <c r="I38">
        <f t="shared" ca="1" si="37"/>
        <v>3</v>
      </c>
      <c r="J38">
        <f t="shared" ca="1" si="38"/>
        <v>1</v>
      </c>
      <c r="K38">
        <f t="shared" ca="1" si="39"/>
        <v>55141</v>
      </c>
      <c r="L38">
        <f t="shared" ca="1" si="40"/>
        <v>11</v>
      </c>
      <c r="M38" t="str">
        <f t="shared" ca="1" si="41"/>
        <v>kolar</v>
      </c>
      <c r="N38">
        <f t="shared" ca="1" si="42"/>
        <v>220564</v>
      </c>
      <c r="O38">
        <f t="shared" ca="1" si="43"/>
        <v>197340.67565883117</v>
      </c>
      <c r="P38">
        <f t="shared" ca="1" si="44"/>
        <v>54242.973293487397</v>
      </c>
      <c r="Q38">
        <f t="shared" ca="1" si="45"/>
        <v>41170</v>
      </c>
      <c r="R38">
        <f t="shared" ca="1" si="46"/>
        <v>35910.231284360423</v>
      </c>
      <c r="S38">
        <f t="shared" ca="1" si="47"/>
        <v>64673.561608116994</v>
      </c>
      <c r="T38">
        <f t="shared" ca="1" si="48"/>
        <v>339480.53490160441</v>
      </c>
      <c r="U38">
        <f t="shared" ca="1" si="49"/>
        <v>274420.9069431916</v>
      </c>
      <c r="V38">
        <f t="shared" ca="1" si="50"/>
        <v>65059.627958412806</v>
      </c>
      <c r="X38" s="1">
        <f ca="1">IF(Table1[[#This Row],[gender]]="men",0,1)</f>
        <v>0</v>
      </c>
      <c r="Y38" s="13">
        <f ca="1">IF(Table1[[#This Row],[gender]]="women",0,1)</f>
        <v>1</v>
      </c>
      <c r="Z38" s="2"/>
      <c r="AA38" s="2"/>
      <c r="AB38" s="2"/>
      <c r="AC38" s="2"/>
      <c r="AD38" s="2"/>
      <c r="AE38" s="2"/>
      <c r="AF38" s="2"/>
      <c r="AG38" s="2"/>
      <c r="AH38" s="2"/>
      <c r="AI38" s="3"/>
      <c r="AK38" s="1">
        <f t="shared" ca="1" si="57"/>
        <v>1</v>
      </c>
      <c r="AL38" s="2">
        <f t="shared" ca="1" si="58"/>
        <v>0</v>
      </c>
      <c r="AM38" s="2">
        <f t="shared" ca="1" si="59"/>
        <v>0</v>
      </c>
      <c r="AN38" s="2">
        <f t="shared" ca="1" si="60"/>
        <v>0</v>
      </c>
      <c r="AO38" s="2">
        <f t="shared" ca="1" si="61"/>
        <v>0</v>
      </c>
      <c r="AP38" s="3">
        <f t="shared" ca="1" si="62"/>
        <v>0</v>
      </c>
      <c r="AQ38" s="1"/>
      <c r="AR38" s="2"/>
      <c r="AS38" s="2"/>
      <c r="AT38" s="2"/>
      <c r="AU38" s="2"/>
      <c r="AV38" s="3"/>
      <c r="AW38" s="2"/>
      <c r="AX38" s="23">
        <f t="shared" ca="1" si="7"/>
        <v>10195.123027223995</v>
      </c>
      <c r="AY38" s="2"/>
      <c r="AZ38" s="1">
        <f t="shared" ca="1" si="8"/>
        <v>1</v>
      </c>
      <c r="BA38" s="2"/>
      <c r="BB38" s="3"/>
      <c r="BC38" s="31">
        <f t="shared" ca="1" si="9"/>
        <v>0.14864159547152977</v>
      </c>
      <c r="BD38" s="2">
        <f t="shared" ca="1" si="10"/>
        <v>1</v>
      </c>
      <c r="BE38" s="1"/>
      <c r="BF38" s="1">
        <f t="shared" ca="1" si="11"/>
        <v>44874</v>
      </c>
      <c r="BG38" s="2">
        <f t="shared" ca="1" si="12"/>
        <v>0</v>
      </c>
      <c r="BH38" s="2">
        <f t="shared" ca="1" si="13"/>
        <v>0</v>
      </c>
      <c r="BI38" s="2">
        <f t="shared" ca="1" si="14"/>
        <v>0</v>
      </c>
      <c r="BJ38" s="2">
        <f t="shared" ca="1" si="15"/>
        <v>0</v>
      </c>
      <c r="BK38" s="2">
        <f t="shared" ca="1" si="16"/>
        <v>0</v>
      </c>
      <c r="BL38" s="2">
        <f t="shared" ca="1" si="17"/>
        <v>0</v>
      </c>
      <c r="BM38" s="2">
        <f t="shared" ca="1" si="18"/>
        <v>0</v>
      </c>
      <c r="BN38" s="2">
        <f t="shared" ca="1" si="19"/>
        <v>0</v>
      </c>
      <c r="BO38" s="2">
        <f t="shared" ca="1" si="20"/>
        <v>0</v>
      </c>
      <c r="BP38" s="3">
        <f t="shared" ca="1" si="21"/>
        <v>0</v>
      </c>
      <c r="BQ38" s="1">
        <f t="shared" ca="1" si="22"/>
        <v>0</v>
      </c>
      <c r="BR38" s="2">
        <f t="shared" ca="1" si="23"/>
        <v>0</v>
      </c>
      <c r="BS38" s="2">
        <f t="shared" ca="1" si="24"/>
        <v>44874</v>
      </c>
      <c r="BT38" s="2">
        <f t="shared" ca="1" si="25"/>
        <v>0</v>
      </c>
      <c r="BU38" s="2">
        <f t="shared" ca="1" si="26"/>
        <v>0</v>
      </c>
      <c r="BV38" s="3">
        <f t="shared" ca="1" si="27"/>
        <v>0</v>
      </c>
      <c r="BX38" s="1">
        <f t="shared" ca="1" si="28"/>
        <v>1</v>
      </c>
      <c r="BY38" s="3"/>
      <c r="BZ38" s="1">
        <f t="shared" ca="1" si="29"/>
        <v>31</v>
      </c>
      <c r="CA38" s="2"/>
      <c r="CB38" s="3"/>
    </row>
    <row r="39" spans="2:80" ht="15" thickBot="1" x14ac:dyDescent="0.35">
      <c r="B39">
        <f t="shared" ca="1" si="30"/>
        <v>1</v>
      </c>
      <c r="C39" t="str">
        <f t="shared" ca="1" si="31"/>
        <v>men</v>
      </c>
      <c r="D39">
        <f t="shared" ca="1" si="32"/>
        <v>31</v>
      </c>
      <c r="E39">
        <f t="shared" ca="1" si="33"/>
        <v>3</v>
      </c>
      <c r="F39" t="str">
        <f t="shared" ca="1" si="34"/>
        <v>teaching</v>
      </c>
      <c r="G39">
        <f t="shared" ca="1" si="35"/>
        <v>5</v>
      </c>
      <c r="H39" t="str">
        <f t="shared" ca="1" si="36"/>
        <v>other</v>
      </c>
      <c r="I39">
        <f t="shared" ca="1" si="37"/>
        <v>3</v>
      </c>
      <c r="J39">
        <f t="shared" ca="1" si="38"/>
        <v>1</v>
      </c>
      <c r="K39">
        <f t="shared" ca="1" si="39"/>
        <v>44874</v>
      </c>
      <c r="L39">
        <f t="shared" ca="1" si="40"/>
        <v>1</v>
      </c>
      <c r="M39" t="str">
        <f t="shared" ca="1" si="41"/>
        <v>banglore</v>
      </c>
      <c r="N39">
        <f t="shared" ca="1" si="42"/>
        <v>134622</v>
      </c>
      <c r="O39">
        <f t="shared" ca="1" si="43"/>
        <v>20010.428865568283</v>
      </c>
      <c r="P39">
        <f t="shared" ca="1" si="44"/>
        <v>10195.123027223995</v>
      </c>
      <c r="Q39">
        <f t="shared" ca="1" si="45"/>
        <v>3867</v>
      </c>
      <c r="R39">
        <f t="shared" ca="1" si="46"/>
        <v>86452.976789556807</v>
      </c>
      <c r="S39">
        <f t="shared" ca="1" si="47"/>
        <v>40003.523017644795</v>
      </c>
      <c r="T39">
        <f t="shared" ca="1" si="48"/>
        <v>184820.6460448688</v>
      </c>
      <c r="U39">
        <f t="shared" ca="1" si="49"/>
        <v>110330.4056551251</v>
      </c>
      <c r="V39">
        <f t="shared" ca="1" si="50"/>
        <v>74490.240389743703</v>
      </c>
      <c r="X39" s="1">
        <f ca="1">IF(Table1[[#This Row],[gender]]="men",0,1)</f>
        <v>0</v>
      </c>
      <c r="Y39" s="13">
        <f ca="1">IF(Table1[[#This Row],[gender]]="women",0,1)</f>
        <v>1</v>
      </c>
      <c r="Z39" s="2"/>
      <c r="AA39" s="2"/>
      <c r="AB39" s="2"/>
      <c r="AC39" s="2"/>
      <c r="AD39" s="2"/>
      <c r="AE39" s="2"/>
      <c r="AF39" s="2"/>
      <c r="AG39" s="2"/>
      <c r="AH39" s="2"/>
      <c r="AI39" s="3"/>
      <c r="AK39" s="1">
        <f t="shared" ca="1" si="57"/>
        <v>0</v>
      </c>
      <c r="AL39" s="2">
        <f t="shared" ca="1" si="58"/>
        <v>1</v>
      </c>
      <c r="AM39" s="2">
        <f t="shared" ca="1" si="59"/>
        <v>0</v>
      </c>
      <c r="AN39" s="2">
        <f t="shared" ca="1" si="60"/>
        <v>0</v>
      </c>
      <c r="AO39" s="2">
        <f t="shared" ca="1" si="61"/>
        <v>0</v>
      </c>
      <c r="AP39" s="3">
        <f t="shared" ca="1" si="62"/>
        <v>0</v>
      </c>
      <c r="AQ39" s="1"/>
      <c r="AR39" s="2"/>
      <c r="AS39" s="2"/>
      <c r="AT39" s="2"/>
      <c r="AU39" s="2"/>
      <c r="AV39" s="3"/>
      <c r="AW39" s="2"/>
      <c r="AX39" s="23">
        <f t="shared" ca="1" si="7"/>
        <v>8903.914654571965</v>
      </c>
      <c r="AY39" s="2"/>
      <c r="AZ39" s="1">
        <f t="shared" ca="1" si="8"/>
        <v>1</v>
      </c>
      <c r="BA39" s="2"/>
      <c r="BB39" s="3"/>
      <c r="BC39" s="31">
        <f t="shared" ca="1" si="9"/>
        <v>0.8422152570865884</v>
      </c>
      <c r="BD39" s="2">
        <f t="shared" ca="1" si="10"/>
        <v>0</v>
      </c>
      <c r="BE39" s="1"/>
      <c r="BF39" s="1">
        <f t="shared" ca="1" si="11"/>
        <v>0</v>
      </c>
      <c r="BG39" s="2">
        <f t="shared" ca="1" si="12"/>
        <v>0</v>
      </c>
      <c r="BH39" s="2">
        <f t="shared" ca="1" si="13"/>
        <v>0</v>
      </c>
      <c r="BI39" s="2">
        <f t="shared" ca="1" si="14"/>
        <v>0</v>
      </c>
      <c r="BJ39" s="2">
        <f t="shared" ca="1" si="15"/>
        <v>0</v>
      </c>
      <c r="BK39" s="2">
        <f t="shared" ca="1" si="16"/>
        <v>0</v>
      </c>
      <c r="BL39" s="2">
        <f t="shared" ca="1" si="17"/>
        <v>47752</v>
      </c>
      <c r="BM39" s="2">
        <f t="shared" ca="1" si="18"/>
        <v>0</v>
      </c>
      <c r="BN39" s="2">
        <f t="shared" ca="1" si="19"/>
        <v>0</v>
      </c>
      <c r="BO39" s="2">
        <f t="shared" ca="1" si="20"/>
        <v>0</v>
      </c>
      <c r="BP39" s="3">
        <f t="shared" ca="1" si="21"/>
        <v>0</v>
      </c>
      <c r="BQ39" s="1">
        <f t="shared" ca="1" si="22"/>
        <v>47752</v>
      </c>
      <c r="BR39" s="2">
        <f t="shared" ca="1" si="23"/>
        <v>0</v>
      </c>
      <c r="BS39" s="2">
        <f t="shared" ca="1" si="24"/>
        <v>0</v>
      </c>
      <c r="BT39" s="2">
        <f t="shared" ca="1" si="25"/>
        <v>0</v>
      </c>
      <c r="BU39" s="2">
        <f t="shared" ca="1" si="26"/>
        <v>0</v>
      </c>
      <c r="BV39" s="3">
        <f t="shared" ca="1" si="27"/>
        <v>0</v>
      </c>
      <c r="BX39" s="1">
        <f t="shared" ca="1" si="28"/>
        <v>1</v>
      </c>
      <c r="BY39" s="3"/>
      <c r="BZ39" s="1">
        <f t="shared" ca="1" si="29"/>
        <v>0</v>
      </c>
      <c r="CA39" s="2"/>
      <c r="CB39" s="3"/>
    </row>
    <row r="40" spans="2:80" ht="15" thickBot="1" x14ac:dyDescent="0.35">
      <c r="B40">
        <f t="shared" ca="1" si="30"/>
        <v>1</v>
      </c>
      <c r="C40" t="str">
        <f t="shared" ca="1" si="31"/>
        <v>men</v>
      </c>
      <c r="D40">
        <f t="shared" ca="1" si="32"/>
        <v>45</v>
      </c>
      <c r="E40">
        <f t="shared" ca="1" si="33"/>
        <v>1</v>
      </c>
      <c r="F40" t="str">
        <f t="shared" ca="1" si="34"/>
        <v>health</v>
      </c>
      <c r="G40">
        <f t="shared" ca="1" si="35"/>
        <v>2</v>
      </c>
      <c r="H40" t="str">
        <f t="shared" ca="1" si="36"/>
        <v>college</v>
      </c>
      <c r="I40">
        <f t="shared" ca="1" si="37"/>
        <v>3</v>
      </c>
      <c r="J40">
        <f t="shared" ca="1" si="38"/>
        <v>3</v>
      </c>
      <c r="K40">
        <f t="shared" ca="1" si="39"/>
        <v>47752</v>
      </c>
      <c r="L40">
        <f t="shared" ca="1" si="40"/>
        <v>7</v>
      </c>
      <c r="M40" t="str">
        <f t="shared" ca="1" si="41"/>
        <v>karwar</v>
      </c>
      <c r="N40">
        <f t="shared" ca="1" si="42"/>
        <v>286512</v>
      </c>
      <c r="O40">
        <f t="shared" ca="1" si="43"/>
        <v>241304.77773839261</v>
      </c>
      <c r="P40">
        <f t="shared" ca="1" si="44"/>
        <v>26711.743963715897</v>
      </c>
      <c r="Q40">
        <f t="shared" ca="1" si="45"/>
        <v>23896</v>
      </c>
      <c r="R40">
        <f t="shared" ca="1" si="46"/>
        <v>77570.01121713499</v>
      </c>
      <c r="S40">
        <f t="shared" ca="1" si="47"/>
        <v>16590.453353348625</v>
      </c>
      <c r="T40">
        <f t="shared" ca="1" si="48"/>
        <v>329814.19731706451</v>
      </c>
      <c r="U40">
        <f t="shared" ca="1" si="49"/>
        <v>342770.78895552759</v>
      </c>
      <c r="V40">
        <f t="shared" ca="1" si="50"/>
        <v>-12956.591638463084</v>
      </c>
      <c r="X40" s="1">
        <f ca="1">IF(Table1[[#This Row],[gender]]="men",0,1)</f>
        <v>0</v>
      </c>
      <c r="Y40" s="13">
        <f ca="1">IF(Table1[[#This Row],[gender]]="women",0,1)</f>
        <v>1</v>
      </c>
      <c r="Z40" s="2"/>
      <c r="AA40" s="2"/>
      <c r="AB40" s="2"/>
      <c r="AC40" s="2"/>
      <c r="AD40" s="2"/>
      <c r="AE40" s="2"/>
      <c r="AF40" s="2"/>
      <c r="AG40" s="2"/>
      <c r="AH40" s="2"/>
      <c r="AI40" s="3"/>
      <c r="AK40" s="1">
        <f t="shared" ca="1" si="57"/>
        <v>0</v>
      </c>
      <c r="AL40" s="2">
        <f t="shared" ca="1" si="58"/>
        <v>0</v>
      </c>
      <c r="AM40" s="2">
        <f t="shared" ca="1" si="59"/>
        <v>0</v>
      </c>
      <c r="AN40" s="2">
        <f t="shared" ca="1" si="60"/>
        <v>0</v>
      </c>
      <c r="AO40" s="2">
        <f t="shared" ca="1" si="61"/>
        <v>1</v>
      </c>
      <c r="AP40" s="3">
        <f t="shared" ca="1" si="62"/>
        <v>0</v>
      </c>
      <c r="AQ40" s="1"/>
      <c r="AR40" s="2"/>
      <c r="AS40" s="2"/>
      <c r="AT40" s="2"/>
      <c r="AU40" s="2"/>
      <c r="AV40" s="3"/>
      <c r="AW40" s="2"/>
      <c r="AX40" s="23">
        <f t="shared" ca="1" si="7"/>
        <v>56136.65742226749</v>
      </c>
      <c r="AY40" s="2"/>
      <c r="AZ40" s="1">
        <f t="shared" ca="1" si="8"/>
        <v>1</v>
      </c>
      <c r="BA40" s="2"/>
      <c r="BB40" s="3"/>
      <c r="BC40" s="31">
        <f t="shared" ca="1" si="9"/>
        <v>0.23750147390777784</v>
      </c>
      <c r="BD40" s="2">
        <f t="shared" ca="1" si="10"/>
        <v>1</v>
      </c>
      <c r="BE40" s="1"/>
      <c r="BF40" s="1">
        <f t="shared" ca="1" si="11"/>
        <v>0</v>
      </c>
      <c r="BG40" s="2">
        <f t="shared" ca="1" si="12"/>
        <v>0</v>
      </c>
      <c r="BH40" s="2">
        <f t="shared" ca="1" si="13"/>
        <v>0</v>
      </c>
      <c r="BI40" s="2">
        <f t="shared" ca="1" si="14"/>
        <v>0</v>
      </c>
      <c r="BJ40" s="2">
        <f t="shared" ca="1" si="15"/>
        <v>0</v>
      </c>
      <c r="BK40" s="2">
        <f t="shared" ca="1" si="16"/>
        <v>0</v>
      </c>
      <c r="BL40" s="2">
        <f t="shared" ca="1" si="17"/>
        <v>0</v>
      </c>
      <c r="BM40" s="2">
        <f t="shared" ca="1" si="18"/>
        <v>0</v>
      </c>
      <c r="BN40" s="2">
        <f t="shared" ca="1" si="19"/>
        <v>0</v>
      </c>
      <c r="BO40" s="2">
        <f t="shared" ca="1" si="20"/>
        <v>0</v>
      </c>
      <c r="BP40" s="3">
        <f t="shared" ca="1" si="21"/>
        <v>65985</v>
      </c>
      <c r="BQ40" s="1">
        <f t="shared" ca="1" si="22"/>
        <v>0</v>
      </c>
      <c r="BR40" s="2">
        <f t="shared" ca="1" si="23"/>
        <v>65985</v>
      </c>
      <c r="BS40" s="2">
        <f t="shared" ca="1" si="24"/>
        <v>0</v>
      </c>
      <c r="BT40" s="2">
        <f t="shared" ca="1" si="25"/>
        <v>0</v>
      </c>
      <c r="BU40" s="2">
        <f t="shared" ca="1" si="26"/>
        <v>0</v>
      </c>
      <c r="BV40" s="3">
        <f t="shared" ca="1" si="27"/>
        <v>0</v>
      </c>
      <c r="BX40" s="1">
        <f t="shared" ca="1" si="28"/>
        <v>1</v>
      </c>
      <c r="BY40" s="3"/>
      <c r="BZ40" s="1">
        <f t="shared" ca="1" si="29"/>
        <v>39</v>
      </c>
      <c r="CA40" s="2"/>
      <c r="CB40" s="3"/>
    </row>
    <row r="41" spans="2:80" ht="15" thickBot="1" x14ac:dyDescent="0.35">
      <c r="B41">
        <f t="shared" ca="1" si="30"/>
        <v>1</v>
      </c>
      <c r="C41" t="str">
        <f t="shared" ca="1" si="31"/>
        <v>men</v>
      </c>
      <c r="D41">
        <f t="shared" ca="1" si="32"/>
        <v>39</v>
      </c>
      <c r="E41">
        <f t="shared" ca="1" si="33"/>
        <v>2</v>
      </c>
      <c r="F41" t="str">
        <f t="shared" ca="1" si="34"/>
        <v>construction</v>
      </c>
      <c r="G41">
        <f t="shared" ca="1" si="35"/>
        <v>3</v>
      </c>
      <c r="H41" t="str">
        <f t="shared" ca="1" si="36"/>
        <v>university</v>
      </c>
      <c r="I41">
        <f t="shared" ca="1" si="37"/>
        <v>2</v>
      </c>
      <c r="J41">
        <f t="shared" ca="1" si="38"/>
        <v>2</v>
      </c>
      <c r="K41">
        <f t="shared" ca="1" si="39"/>
        <v>65985</v>
      </c>
      <c r="L41">
        <f t="shared" ca="1" si="40"/>
        <v>11</v>
      </c>
      <c r="M41" t="str">
        <f t="shared" ca="1" si="41"/>
        <v>kolar</v>
      </c>
      <c r="N41">
        <f t="shared" ca="1" si="42"/>
        <v>329925</v>
      </c>
      <c r="O41">
        <f t="shared" ca="1" si="43"/>
        <v>78357.673779023607</v>
      </c>
      <c r="P41">
        <f t="shared" ca="1" si="44"/>
        <v>112273.31484453498</v>
      </c>
      <c r="Q41">
        <f t="shared" ca="1" si="45"/>
        <v>94044</v>
      </c>
      <c r="R41">
        <f t="shared" ca="1" si="46"/>
        <v>30757.600396260466</v>
      </c>
      <c r="S41">
        <f t="shared" ca="1" si="47"/>
        <v>28917.634652285764</v>
      </c>
      <c r="T41">
        <f t="shared" ca="1" si="48"/>
        <v>471115.94949682074</v>
      </c>
      <c r="U41">
        <f t="shared" ca="1" si="49"/>
        <v>203159.27417528408</v>
      </c>
      <c r="V41">
        <f t="shared" ca="1" si="50"/>
        <v>267956.67532153666</v>
      </c>
      <c r="X41" s="1">
        <f ca="1">IF(Table1[[#This Row],[gender]]="men",0,1)</f>
        <v>0</v>
      </c>
      <c r="Y41" s="13">
        <f ca="1">IF(Table1[[#This Row],[gender]]="women",0,1)</f>
        <v>1</v>
      </c>
      <c r="Z41" s="2"/>
      <c r="AA41" s="2"/>
      <c r="AB41" s="2"/>
      <c r="AC41" s="2"/>
      <c r="AD41" s="2"/>
      <c r="AE41" s="2"/>
      <c r="AF41" s="2"/>
      <c r="AG41" s="2"/>
      <c r="AH41" s="2"/>
      <c r="AI41" s="3"/>
      <c r="AK41" s="1">
        <f t="shared" ca="1" si="57"/>
        <v>0</v>
      </c>
      <c r="AL41" s="2">
        <f t="shared" ca="1" si="58"/>
        <v>0</v>
      </c>
      <c r="AM41" s="2">
        <f t="shared" ca="1" si="59"/>
        <v>0</v>
      </c>
      <c r="AN41" s="2">
        <f t="shared" ca="1" si="60"/>
        <v>1</v>
      </c>
      <c r="AO41" s="2">
        <f t="shared" ca="1" si="61"/>
        <v>0</v>
      </c>
      <c r="AP41" s="3">
        <f t="shared" ca="1" si="62"/>
        <v>0</v>
      </c>
      <c r="AQ41" s="1"/>
      <c r="AR41" s="2"/>
      <c r="AS41" s="2"/>
      <c r="AT41" s="2"/>
      <c r="AU41" s="2"/>
      <c r="AV41" s="3"/>
      <c r="AW41" s="2"/>
      <c r="AX41" s="23">
        <f t="shared" ca="1" si="7"/>
        <v>16628.60101890461</v>
      </c>
      <c r="AY41" s="2"/>
      <c r="AZ41" s="1">
        <f t="shared" ca="1" si="8"/>
        <v>1</v>
      </c>
      <c r="BA41" s="2"/>
      <c r="BB41" s="3"/>
      <c r="BC41" s="31">
        <f t="shared" ca="1" si="9"/>
        <v>0.81728750772095882</v>
      </c>
      <c r="BD41" s="2">
        <f t="shared" ca="1" si="10"/>
        <v>0</v>
      </c>
      <c r="BE41" s="1"/>
      <c r="BF41" s="1">
        <f t="shared" ca="1" si="11"/>
        <v>0</v>
      </c>
      <c r="BG41" s="2">
        <f t="shared" ca="1" si="12"/>
        <v>82653</v>
      </c>
      <c r="BH41" s="2">
        <f t="shared" ca="1" si="13"/>
        <v>0</v>
      </c>
      <c r="BI41" s="2">
        <f t="shared" ca="1" si="14"/>
        <v>0</v>
      </c>
      <c r="BJ41" s="2">
        <f t="shared" ca="1" si="15"/>
        <v>0</v>
      </c>
      <c r="BK41" s="2">
        <f t="shared" ca="1" si="16"/>
        <v>0</v>
      </c>
      <c r="BL41" s="2">
        <f t="shared" ca="1" si="17"/>
        <v>0</v>
      </c>
      <c r="BM41" s="2">
        <f t="shared" ca="1" si="18"/>
        <v>0</v>
      </c>
      <c r="BN41" s="2">
        <f t="shared" ca="1" si="19"/>
        <v>0</v>
      </c>
      <c r="BO41" s="2">
        <f t="shared" ca="1" si="20"/>
        <v>0</v>
      </c>
      <c r="BP41" s="3">
        <f t="shared" ca="1" si="21"/>
        <v>0</v>
      </c>
      <c r="BQ41" s="1">
        <f t="shared" ca="1" si="22"/>
        <v>0</v>
      </c>
      <c r="BR41" s="2">
        <f t="shared" ca="1" si="23"/>
        <v>0</v>
      </c>
      <c r="BS41" s="2">
        <f t="shared" ca="1" si="24"/>
        <v>0</v>
      </c>
      <c r="BT41" s="2">
        <f t="shared" ca="1" si="25"/>
        <v>82653</v>
      </c>
      <c r="BU41" s="2">
        <f t="shared" ca="1" si="26"/>
        <v>0</v>
      </c>
      <c r="BV41" s="3">
        <f t="shared" ca="1" si="27"/>
        <v>0</v>
      </c>
      <c r="BX41" s="1">
        <f t="shared" ca="1" si="28"/>
        <v>1</v>
      </c>
      <c r="BY41" s="3"/>
      <c r="BZ41" s="1">
        <f t="shared" ca="1" si="29"/>
        <v>0</v>
      </c>
      <c r="CA41" s="2"/>
      <c r="CB41" s="3"/>
    </row>
    <row r="42" spans="2:80" ht="15" thickBot="1" x14ac:dyDescent="0.35">
      <c r="B42">
        <f t="shared" ca="1" si="30"/>
        <v>1</v>
      </c>
      <c r="C42" t="str">
        <f t="shared" ca="1" si="31"/>
        <v>men</v>
      </c>
      <c r="D42">
        <f t="shared" ca="1" si="32"/>
        <v>34</v>
      </c>
      <c r="E42">
        <f t="shared" ca="1" si="33"/>
        <v>4</v>
      </c>
      <c r="F42" t="str">
        <f t="shared" ca="1" si="34"/>
        <v>IT</v>
      </c>
      <c r="G42">
        <f t="shared" ca="1" si="35"/>
        <v>3</v>
      </c>
      <c r="H42" t="str">
        <f t="shared" ca="1" si="36"/>
        <v>university</v>
      </c>
      <c r="I42">
        <f t="shared" ca="1" si="37"/>
        <v>2</v>
      </c>
      <c r="J42">
        <f t="shared" ca="1" si="38"/>
        <v>4</v>
      </c>
      <c r="K42">
        <f t="shared" ca="1" si="39"/>
        <v>82653</v>
      </c>
      <c r="L42">
        <f t="shared" ca="1" si="40"/>
        <v>2</v>
      </c>
      <c r="M42" t="str">
        <f t="shared" ca="1" si="41"/>
        <v>tumkur</v>
      </c>
      <c r="N42">
        <f t="shared" ca="1" si="42"/>
        <v>247959</v>
      </c>
      <c r="O42">
        <f t="shared" ca="1" si="43"/>
        <v>202653.79312698124</v>
      </c>
      <c r="P42">
        <f t="shared" ca="1" si="44"/>
        <v>66514.40407561844</v>
      </c>
      <c r="Q42">
        <f t="shared" ca="1" si="45"/>
        <v>65492</v>
      </c>
      <c r="R42">
        <f t="shared" ca="1" si="46"/>
        <v>88054.593631408599</v>
      </c>
      <c r="S42">
        <f t="shared" ca="1" si="47"/>
        <v>14249.770241839284</v>
      </c>
      <c r="T42">
        <f t="shared" ca="1" si="48"/>
        <v>328723.17431745771</v>
      </c>
      <c r="U42">
        <f t="shared" ca="1" si="49"/>
        <v>356200.38675838982</v>
      </c>
      <c r="V42">
        <f t="shared" ca="1" si="50"/>
        <v>-27477.212440932111</v>
      </c>
      <c r="X42" s="1">
        <f ca="1">IF(Table1[[#This Row],[gender]]="men",0,1)</f>
        <v>0</v>
      </c>
      <c r="Y42" s="13">
        <f ca="1">IF(Table1[[#This Row],[gender]]="women",0,1)</f>
        <v>1</v>
      </c>
      <c r="Z42" s="2"/>
      <c r="AA42" s="2"/>
      <c r="AB42" s="2"/>
      <c r="AC42" s="2"/>
      <c r="AD42" s="2"/>
      <c r="AE42" s="2"/>
      <c r="AF42" s="2"/>
      <c r="AG42" s="2"/>
      <c r="AH42" s="2"/>
      <c r="AI42" s="3"/>
      <c r="AK42" s="1">
        <f t="shared" ca="1" si="57"/>
        <v>0</v>
      </c>
      <c r="AL42" s="2">
        <f t="shared" ca="1" si="58"/>
        <v>0</v>
      </c>
      <c r="AM42" s="2">
        <f t="shared" ca="1" si="59"/>
        <v>0</v>
      </c>
      <c r="AN42" s="2">
        <f t="shared" ca="1" si="60"/>
        <v>1</v>
      </c>
      <c r="AO42" s="2">
        <f t="shared" ca="1" si="61"/>
        <v>0</v>
      </c>
      <c r="AP42" s="3">
        <f t="shared" ca="1" si="62"/>
        <v>0</v>
      </c>
      <c r="AQ42" s="1"/>
      <c r="AR42" s="2"/>
      <c r="AS42" s="2"/>
      <c r="AT42" s="2"/>
      <c r="AU42" s="2"/>
      <c r="AV42" s="3"/>
      <c r="AW42" s="2"/>
      <c r="AX42" s="23">
        <f t="shared" ca="1" si="7"/>
        <v>20783.279134076613</v>
      </c>
      <c r="AY42" s="2"/>
      <c r="AZ42" s="1">
        <f t="shared" ca="1" si="8"/>
        <v>1</v>
      </c>
      <c r="BA42" s="2"/>
      <c r="BB42" s="3"/>
      <c r="BC42" s="31">
        <f t="shared" ca="1" si="9"/>
        <v>0.90201679235176346</v>
      </c>
      <c r="BD42" s="2">
        <f t="shared" ca="1" si="10"/>
        <v>0</v>
      </c>
      <c r="BE42" s="1"/>
      <c r="BF42" s="1">
        <f t="shared" ca="1" si="11"/>
        <v>0</v>
      </c>
      <c r="BG42" s="2">
        <f t="shared" ca="1" si="12"/>
        <v>27487</v>
      </c>
      <c r="BH42" s="2">
        <f t="shared" ca="1" si="13"/>
        <v>0</v>
      </c>
      <c r="BI42" s="2">
        <f t="shared" ca="1" si="14"/>
        <v>0</v>
      </c>
      <c r="BJ42" s="2">
        <f t="shared" ca="1" si="15"/>
        <v>0</v>
      </c>
      <c r="BK42" s="2">
        <f t="shared" ca="1" si="16"/>
        <v>0</v>
      </c>
      <c r="BL42" s="2">
        <f t="shared" ca="1" si="17"/>
        <v>0</v>
      </c>
      <c r="BM42" s="2">
        <f t="shared" ca="1" si="18"/>
        <v>0</v>
      </c>
      <c r="BN42" s="2">
        <f t="shared" ca="1" si="19"/>
        <v>0</v>
      </c>
      <c r="BO42" s="2">
        <f t="shared" ca="1" si="20"/>
        <v>0</v>
      </c>
      <c r="BP42" s="3">
        <f t="shared" ca="1" si="21"/>
        <v>0</v>
      </c>
      <c r="BQ42" s="1">
        <f t="shared" ca="1" si="22"/>
        <v>0</v>
      </c>
      <c r="BR42" s="2">
        <f t="shared" ca="1" si="23"/>
        <v>0</v>
      </c>
      <c r="BS42" s="2">
        <f t="shared" ca="1" si="24"/>
        <v>0</v>
      </c>
      <c r="BT42" s="2">
        <f t="shared" ca="1" si="25"/>
        <v>27487</v>
      </c>
      <c r="BU42" s="2">
        <f t="shared" ca="1" si="26"/>
        <v>0</v>
      </c>
      <c r="BV42" s="3">
        <f t="shared" ca="1" si="27"/>
        <v>0</v>
      </c>
      <c r="BX42" s="1">
        <f t="shared" ca="1" si="28"/>
        <v>1</v>
      </c>
      <c r="BY42" s="3"/>
      <c r="BZ42" s="1">
        <f t="shared" ca="1" si="29"/>
        <v>0</v>
      </c>
      <c r="CA42" s="2"/>
      <c r="CB42" s="3"/>
    </row>
    <row r="43" spans="2:80" ht="15" thickBot="1" x14ac:dyDescent="0.35">
      <c r="B43">
        <f t="shared" ca="1" si="30"/>
        <v>1</v>
      </c>
      <c r="C43" t="str">
        <f t="shared" ca="1" si="31"/>
        <v>men</v>
      </c>
      <c r="D43">
        <f t="shared" ca="1" si="32"/>
        <v>38</v>
      </c>
      <c r="E43">
        <f t="shared" ca="1" si="33"/>
        <v>4</v>
      </c>
      <c r="F43" t="str">
        <f t="shared" ca="1" si="34"/>
        <v>IT</v>
      </c>
      <c r="G43">
        <f t="shared" ca="1" si="35"/>
        <v>1</v>
      </c>
      <c r="H43" t="str">
        <f t="shared" ca="1" si="36"/>
        <v>high skool</v>
      </c>
      <c r="I43">
        <f t="shared" ca="1" si="37"/>
        <v>1</v>
      </c>
      <c r="J43">
        <f t="shared" ca="1" si="38"/>
        <v>1</v>
      </c>
      <c r="K43">
        <f t="shared" ca="1" si="39"/>
        <v>27487</v>
      </c>
      <c r="L43">
        <f t="shared" ca="1" si="40"/>
        <v>2</v>
      </c>
      <c r="M43" t="str">
        <f t="shared" ca="1" si="41"/>
        <v>tumkur</v>
      </c>
      <c r="N43">
        <f t="shared" ca="1" si="42"/>
        <v>137435</v>
      </c>
      <c r="O43">
        <f t="shared" ca="1" si="43"/>
        <v>123968.67785686461</v>
      </c>
      <c r="P43">
        <f t="shared" ca="1" si="44"/>
        <v>20783.279134076613</v>
      </c>
      <c r="Q43">
        <f t="shared" ca="1" si="45"/>
        <v>7281</v>
      </c>
      <c r="R43">
        <f t="shared" ca="1" si="46"/>
        <v>30573.968086571149</v>
      </c>
      <c r="S43">
        <f t="shared" ca="1" si="47"/>
        <v>37644.288152578316</v>
      </c>
      <c r="T43">
        <f t="shared" ca="1" si="48"/>
        <v>195862.56728665493</v>
      </c>
      <c r="U43">
        <f t="shared" ca="1" si="49"/>
        <v>161823.64594343575</v>
      </c>
      <c r="V43">
        <f t="shared" ca="1" si="50"/>
        <v>34038.921343219175</v>
      </c>
      <c r="X43" s="1">
        <f ca="1">IF(Table1[[#This Row],[gender]]="men",0,1)</f>
        <v>0</v>
      </c>
      <c r="Y43" s="13">
        <f ca="1">IF(Table1[[#This Row],[gender]]="women",0,1)</f>
        <v>1</v>
      </c>
      <c r="Z43" s="2"/>
      <c r="AA43" s="2"/>
      <c r="AB43" s="2"/>
      <c r="AC43" s="2"/>
      <c r="AD43" s="2"/>
      <c r="AE43" s="2"/>
      <c r="AF43" s="2"/>
      <c r="AG43" s="2"/>
      <c r="AH43" s="2"/>
      <c r="AI43" s="3"/>
      <c r="AK43" s="1">
        <f t="shared" ca="1" si="57"/>
        <v>0</v>
      </c>
      <c r="AL43" s="2">
        <f t="shared" ca="1" si="58"/>
        <v>0</v>
      </c>
      <c r="AM43" s="2">
        <f t="shared" ca="1" si="59"/>
        <v>0</v>
      </c>
      <c r="AN43" s="2">
        <f t="shared" ca="1" si="60"/>
        <v>1</v>
      </c>
      <c r="AO43" s="2">
        <f t="shared" ca="1" si="61"/>
        <v>0</v>
      </c>
      <c r="AP43" s="3">
        <f t="shared" ca="1" si="62"/>
        <v>0</v>
      </c>
      <c r="AQ43" s="1"/>
      <c r="AR43" s="2"/>
      <c r="AS43" s="2"/>
      <c r="AT43" s="2"/>
      <c r="AU43" s="2"/>
      <c r="AV43" s="3"/>
      <c r="AW43" s="2"/>
      <c r="AX43" s="23">
        <f t="shared" ca="1" si="7"/>
        <v>35308.231690448345</v>
      </c>
      <c r="AY43" s="2"/>
      <c r="AZ43" s="1">
        <f t="shared" ca="1" si="8"/>
        <v>1</v>
      </c>
      <c r="BA43" s="2"/>
      <c r="BB43" s="3"/>
      <c r="BC43" s="31">
        <f t="shared" ca="1" si="9"/>
        <v>0.56836443263857006</v>
      </c>
      <c r="BD43" s="2">
        <f t="shared" ca="1" si="10"/>
        <v>0</v>
      </c>
      <c r="BE43" s="1"/>
      <c r="BF43" s="1">
        <f t="shared" ca="1" si="11"/>
        <v>0</v>
      </c>
      <c r="BG43" s="2">
        <f t="shared" ca="1" si="12"/>
        <v>0</v>
      </c>
      <c r="BH43" s="2">
        <f t="shared" ca="1" si="13"/>
        <v>0</v>
      </c>
      <c r="BI43" s="2">
        <f t="shared" ca="1" si="14"/>
        <v>0</v>
      </c>
      <c r="BJ43" s="2">
        <f t="shared" ca="1" si="15"/>
        <v>0</v>
      </c>
      <c r="BK43" s="2">
        <f t="shared" ca="1" si="16"/>
        <v>0</v>
      </c>
      <c r="BL43" s="2">
        <f t="shared" ca="1" si="17"/>
        <v>0</v>
      </c>
      <c r="BM43" s="2">
        <f t="shared" ca="1" si="18"/>
        <v>40779</v>
      </c>
      <c r="BN43" s="2">
        <f t="shared" ca="1" si="19"/>
        <v>0</v>
      </c>
      <c r="BO43" s="2">
        <f t="shared" ca="1" si="20"/>
        <v>0</v>
      </c>
      <c r="BP43" s="3">
        <f t="shared" ca="1" si="21"/>
        <v>0</v>
      </c>
      <c r="BQ43" s="1">
        <f t="shared" ca="1" si="22"/>
        <v>0</v>
      </c>
      <c r="BR43" s="2">
        <f t="shared" ca="1" si="23"/>
        <v>0</v>
      </c>
      <c r="BS43" s="2">
        <f t="shared" ca="1" si="24"/>
        <v>0</v>
      </c>
      <c r="BT43" s="2">
        <f t="shared" ca="1" si="25"/>
        <v>40779</v>
      </c>
      <c r="BU43" s="2">
        <f t="shared" ca="1" si="26"/>
        <v>0</v>
      </c>
      <c r="BV43" s="3">
        <f t="shared" ca="1" si="27"/>
        <v>0</v>
      </c>
      <c r="BX43" s="1">
        <f t="shared" ca="1" si="28"/>
        <v>1</v>
      </c>
      <c r="BY43" s="3"/>
      <c r="BZ43" s="1">
        <f t="shared" ca="1" si="29"/>
        <v>38</v>
      </c>
      <c r="CA43" s="2"/>
      <c r="CB43" s="3"/>
    </row>
    <row r="44" spans="2:80" ht="15" thickBot="1" x14ac:dyDescent="0.35">
      <c r="B44">
        <f t="shared" ca="1" si="30"/>
        <v>2</v>
      </c>
      <c r="C44" t="str">
        <f t="shared" ca="1" si="31"/>
        <v>women</v>
      </c>
      <c r="D44">
        <f t="shared" ca="1" si="32"/>
        <v>38</v>
      </c>
      <c r="E44">
        <f t="shared" ca="1" si="33"/>
        <v>4</v>
      </c>
      <c r="F44" t="str">
        <f t="shared" ca="1" si="34"/>
        <v>IT</v>
      </c>
      <c r="G44">
        <f t="shared" ca="1" si="35"/>
        <v>4</v>
      </c>
      <c r="H44" t="str">
        <f t="shared" ca="1" si="36"/>
        <v>technical</v>
      </c>
      <c r="I44">
        <f t="shared" ca="1" si="37"/>
        <v>1</v>
      </c>
      <c r="J44">
        <f t="shared" ca="1" si="38"/>
        <v>4</v>
      </c>
      <c r="K44">
        <f t="shared" ca="1" si="39"/>
        <v>40779</v>
      </c>
      <c r="L44">
        <f t="shared" ca="1" si="40"/>
        <v>8</v>
      </c>
      <c r="M44" t="str">
        <f t="shared" ca="1" si="41"/>
        <v>bidar</v>
      </c>
      <c r="N44">
        <f t="shared" ca="1" si="42"/>
        <v>122337</v>
      </c>
      <c r="O44">
        <f t="shared" ca="1" si="43"/>
        <v>69531.99959570475</v>
      </c>
      <c r="P44">
        <f t="shared" ca="1" si="44"/>
        <v>141232.92676179338</v>
      </c>
      <c r="Q44">
        <f t="shared" ca="1" si="45"/>
        <v>98501</v>
      </c>
      <c r="R44">
        <f t="shared" ca="1" si="46"/>
        <v>18850.102490463585</v>
      </c>
      <c r="S44">
        <f t="shared" ca="1" si="47"/>
        <v>58096.004064529945</v>
      </c>
      <c r="T44">
        <f t="shared" ca="1" si="48"/>
        <v>321665.93082632334</v>
      </c>
      <c r="U44">
        <f t="shared" ca="1" si="49"/>
        <v>186883.10208616834</v>
      </c>
      <c r="V44">
        <f t="shared" ca="1" si="50"/>
        <v>134782.828740155</v>
      </c>
      <c r="X44" s="1">
        <f ca="1">IF(Table1[[#This Row],[gender]]="men",0,1)</f>
        <v>1</v>
      </c>
      <c r="Y44" s="13">
        <f ca="1">IF(Table1[[#This Row],[gender]]="women",0,1)</f>
        <v>0</v>
      </c>
      <c r="Z44" s="2"/>
      <c r="AA44" s="2"/>
      <c r="AB44" s="2"/>
      <c r="AC44" s="2"/>
      <c r="AD44" s="2"/>
      <c r="AE44" s="2"/>
      <c r="AF44" s="2"/>
      <c r="AG44" s="2"/>
      <c r="AH44" s="2"/>
      <c r="AI44" s="3"/>
      <c r="AK44" s="1">
        <f t="shared" ca="1" si="57"/>
        <v>0</v>
      </c>
      <c r="AL44" s="2">
        <f t="shared" ca="1" si="58"/>
        <v>0</v>
      </c>
      <c r="AM44" s="2">
        <f t="shared" ca="1" si="59"/>
        <v>0</v>
      </c>
      <c r="AN44" s="2">
        <f t="shared" ca="1" si="60"/>
        <v>1</v>
      </c>
      <c r="AO44" s="2">
        <f t="shared" ca="1" si="61"/>
        <v>0</v>
      </c>
      <c r="AP44" s="3">
        <f t="shared" ca="1" si="62"/>
        <v>0</v>
      </c>
      <c r="AQ44" s="1"/>
      <c r="AR44" s="2"/>
      <c r="AS44" s="2"/>
      <c r="AT44" s="2"/>
      <c r="AU44" s="2"/>
      <c r="AV44" s="3"/>
      <c r="AW44" s="2"/>
      <c r="AX44" s="23">
        <f t="shared" ca="1" si="7"/>
        <v>28952.72500541477</v>
      </c>
      <c r="AY44" s="2"/>
      <c r="AZ44" s="1">
        <f t="shared" ca="1" si="8"/>
        <v>1</v>
      </c>
      <c r="BA44" s="2"/>
      <c r="BB44" s="3"/>
      <c r="BC44" s="31">
        <f t="shared" ca="1" si="9"/>
        <v>0.65922378376802382</v>
      </c>
      <c r="BD44" s="2">
        <f t="shared" ca="1" si="10"/>
        <v>0</v>
      </c>
      <c r="BE44" s="1"/>
      <c r="BF44" s="1">
        <f t="shared" ca="1" si="11"/>
        <v>0</v>
      </c>
      <c r="BG44" s="2">
        <f t="shared" ca="1" si="12"/>
        <v>0</v>
      </c>
      <c r="BH44" s="2">
        <f t="shared" ca="1" si="13"/>
        <v>36733</v>
      </c>
      <c r="BI44" s="2">
        <f t="shared" ca="1" si="14"/>
        <v>0</v>
      </c>
      <c r="BJ44" s="2">
        <f t="shared" ca="1" si="15"/>
        <v>0</v>
      </c>
      <c r="BK44" s="2">
        <f t="shared" ca="1" si="16"/>
        <v>0</v>
      </c>
      <c r="BL44" s="2">
        <f t="shared" ca="1" si="17"/>
        <v>0</v>
      </c>
      <c r="BM44" s="2">
        <f t="shared" ca="1" si="18"/>
        <v>0</v>
      </c>
      <c r="BN44" s="2">
        <f t="shared" ca="1" si="19"/>
        <v>0</v>
      </c>
      <c r="BO44" s="2">
        <f t="shared" ca="1" si="20"/>
        <v>0</v>
      </c>
      <c r="BP44" s="3">
        <f t="shared" ca="1" si="21"/>
        <v>0</v>
      </c>
      <c r="BQ44" s="1">
        <f t="shared" ca="1" si="22"/>
        <v>0</v>
      </c>
      <c r="BR44" s="2">
        <f t="shared" ca="1" si="23"/>
        <v>0</v>
      </c>
      <c r="BS44" s="2">
        <f t="shared" ca="1" si="24"/>
        <v>0</v>
      </c>
      <c r="BT44" s="2">
        <f t="shared" ca="1" si="25"/>
        <v>36733</v>
      </c>
      <c r="BU44" s="2">
        <f t="shared" ca="1" si="26"/>
        <v>0</v>
      </c>
      <c r="BV44" s="3">
        <f t="shared" ca="1" si="27"/>
        <v>0</v>
      </c>
      <c r="BX44" s="1">
        <f t="shared" ca="1" si="28"/>
        <v>1</v>
      </c>
      <c r="BY44" s="3"/>
      <c r="BZ44" s="1">
        <f t="shared" ca="1" si="29"/>
        <v>43</v>
      </c>
      <c r="CA44" s="2"/>
      <c r="CB44" s="3"/>
    </row>
    <row r="45" spans="2:80" ht="15" thickBot="1" x14ac:dyDescent="0.35">
      <c r="B45">
        <f t="shared" ca="1" si="30"/>
        <v>2</v>
      </c>
      <c r="C45" t="str">
        <f t="shared" ca="1" si="31"/>
        <v>women</v>
      </c>
      <c r="D45">
        <f t="shared" ca="1" si="32"/>
        <v>43</v>
      </c>
      <c r="E45">
        <f t="shared" ca="1" si="33"/>
        <v>4</v>
      </c>
      <c r="F45" t="str">
        <f t="shared" ca="1" si="34"/>
        <v>IT</v>
      </c>
      <c r="G45">
        <f t="shared" ca="1" si="35"/>
        <v>3</v>
      </c>
      <c r="H45" t="str">
        <f t="shared" ca="1" si="36"/>
        <v>university</v>
      </c>
      <c r="I45">
        <f t="shared" ca="1" si="37"/>
        <v>2</v>
      </c>
      <c r="J45">
        <f t="shared" ca="1" si="38"/>
        <v>3</v>
      </c>
      <c r="K45">
        <f t="shared" ca="1" si="39"/>
        <v>36733</v>
      </c>
      <c r="L45">
        <f t="shared" ca="1" si="40"/>
        <v>3</v>
      </c>
      <c r="M45" t="str">
        <f t="shared" ca="1" si="41"/>
        <v>manglore</v>
      </c>
      <c r="N45">
        <f t="shared" ca="1" si="42"/>
        <v>183665</v>
      </c>
      <c r="O45">
        <f t="shared" ca="1" si="43"/>
        <v>121076.33624575409</v>
      </c>
      <c r="P45">
        <f t="shared" ca="1" si="44"/>
        <v>86858.175016244306</v>
      </c>
      <c r="Q45">
        <f t="shared" ca="1" si="45"/>
        <v>3165</v>
      </c>
      <c r="R45">
        <f t="shared" ca="1" si="46"/>
        <v>61832.219602342724</v>
      </c>
      <c r="S45">
        <f t="shared" ca="1" si="47"/>
        <v>50640.421348533608</v>
      </c>
      <c r="T45">
        <f t="shared" ca="1" si="48"/>
        <v>321163.59636477788</v>
      </c>
      <c r="U45">
        <f t="shared" ca="1" si="49"/>
        <v>186073.55584809682</v>
      </c>
      <c r="V45">
        <f t="shared" ca="1" si="50"/>
        <v>135090.04051668107</v>
      </c>
      <c r="X45" s="1">
        <f ca="1">IF(Table1[[#This Row],[gender]]="men",0,1)</f>
        <v>1</v>
      </c>
      <c r="Y45" s="13">
        <f ca="1">IF(Table1[[#This Row],[gender]]="women",0,1)</f>
        <v>0</v>
      </c>
      <c r="Z45" s="2"/>
      <c r="AA45" s="2"/>
      <c r="AB45" s="2"/>
      <c r="AC45" s="2"/>
      <c r="AD45" s="2"/>
      <c r="AE45" s="2"/>
      <c r="AF45" s="2"/>
      <c r="AG45" s="2"/>
      <c r="AH45" s="2"/>
      <c r="AI45" s="3"/>
      <c r="AK45" s="1">
        <f t="shared" ca="1" si="57"/>
        <v>1</v>
      </c>
      <c r="AL45" s="2">
        <f t="shared" ca="1" si="58"/>
        <v>0</v>
      </c>
      <c r="AM45" s="2">
        <f t="shared" ca="1" si="59"/>
        <v>0</v>
      </c>
      <c r="AN45" s="2">
        <f t="shared" ca="1" si="60"/>
        <v>0</v>
      </c>
      <c r="AO45" s="2">
        <f t="shared" ca="1" si="61"/>
        <v>0</v>
      </c>
      <c r="AP45" s="3">
        <f t="shared" ca="1" si="62"/>
        <v>0</v>
      </c>
      <c r="AQ45" s="1"/>
      <c r="AR45" s="2"/>
      <c r="AS45" s="2"/>
      <c r="AT45" s="2"/>
      <c r="AU45" s="2"/>
      <c r="AV45" s="3"/>
      <c r="AW45" s="2"/>
      <c r="AX45" s="23">
        <f t="shared" ca="1" si="7"/>
        <v>12493.923157500116</v>
      </c>
      <c r="AY45" s="2"/>
      <c r="AZ45" s="1">
        <f t="shared" ca="1" si="8"/>
        <v>1</v>
      </c>
      <c r="BA45" s="2"/>
      <c r="BB45" s="3"/>
      <c r="BC45" s="31">
        <f t="shared" ca="1" si="9"/>
        <v>0.59307868504900818</v>
      </c>
      <c r="BD45" s="2">
        <f t="shared" ca="1" si="10"/>
        <v>0</v>
      </c>
      <c r="BE45" s="1"/>
      <c r="BF45" s="1">
        <f t="shared" ca="1" si="11"/>
        <v>0</v>
      </c>
      <c r="BG45" s="2">
        <f t="shared" ca="1" si="12"/>
        <v>0</v>
      </c>
      <c r="BH45" s="2">
        <f t="shared" ca="1" si="13"/>
        <v>0</v>
      </c>
      <c r="BI45" s="2">
        <f t="shared" ca="1" si="14"/>
        <v>0</v>
      </c>
      <c r="BJ45" s="2">
        <f t="shared" ca="1" si="15"/>
        <v>26152</v>
      </c>
      <c r="BK45" s="2">
        <f t="shared" ca="1" si="16"/>
        <v>0</v>
      </c>
      <c r="BL45" s="2">
        <f t="shared" ca="1" si="17"/>
        <v>0</v>
      </c>
      <c r="BM45" s="2">
        <f t="shared" ca="1" si="18"/>
        <v>0</v>
      </c>
      <c r="BN45" s="2">
        <f t="shared" ca="1" si="19"/>
        <v>0</v>
      </c>
      <c r="BO45" s="2">
        <f t="shared" ca="1" si="20"/>
        <v>0</v>
      </c>
      <c r="BP45" s="3">
        <f t="shared" ca="1" si="21"/>
        <v>0</v>
      </c>
      <c r="BQ45" s="1">
        <f t="shared" ca="1" si="22"/>
        <v>0</v>
      </c>
      <c r="BR45" s="2">
        <f t="shared" ca="1" si="23"/>
        <v>0</v>
      </c>
      <c r="BS45" s="2">
        <f t="shared" ca="1" si="24"/>
        <v>26152</v>
      </c>
      <c r="BT45" s="2">
        <f t="shared" ca="1" si="25"/>
        <v>0</v>
      </c>
      <c r="BU45" s="2">
        <f t="shared" ca="1" si="26"/>
        <v>0</v>
      </c>
      <c r="BV45" s="3">
        <f t="shared" ca="1" si="27"/>
        <v>0</v>
      </c>
      <c r="BX45" s="1">
        <f t="shared" ca="1" si="28"/>
        <v>1</v>
      </c>
      <c r="BY45" s="3"/>
      <c r="BZ45" s="1">
        <f t="shared" ca="1" si="29"/>
        <v>39</v>
      </c>
      <c r="CA45" s="2"/>
      <c r="CB45" s="3"/>
    </row>
    <row r="46" spans="2:80" ht="15" thickBot="1" x14ac:dyDescent="0.35">
      <c r="B46">
        <f t="shared" ca="1" si="30"/>
        <v>1</v>
      </c>
      <c r="C46" t="str">
        <f t="shared" ca="1" si="31"/>
        <v>men</v>
      </c>
      <c r="D46">
        <f t="shared" ca="1" si="32"/>
        <v>39</v>
      </c>
      <c r="E46">
        <f t="shared" ca="1" si="33"/>
        <v>3</v>
      </c>
      <c r="F46" t="str">
        <f t="shared" ca="1" si="34"/>
        <v>teaching</v>
      </c>
      <c r="G46">
        <f t="shared" ca="1" si="35"/>
        <v>1</v>
      </c>
      <c r="H46" t="str">
        <f t="shared" ca="1" si="36"/>
        <v>high skool</v>
      </c>
      <c r="I46">
        <f t="shared" ca="1" si="37"/>
        <v>4</v>
      </c>
      <c r="J46">
        <f t="shared" ca="1" si="38"/>
        <v>4</v>
      </c>
      <c r="K46">
        <f t="shared" ca="1" si="39"/>
        <v>26152</v>
      </c>
      <c r="L46">
        <f t="shared" ca="1" si="40"/>
        <v>5</v>
      </c>
      <c r="M46" t="str">
        <f t="shared" ca="1" si="41"/>
        <v>UK</v>
      </c>
      <c r="N46">
        <f t="shared" ca="1" si="42"/>
        <v>78456</v>
      </c>
      <c r="O46">
        <f t="shared" ca="1" si="43"/>
        <v>46530.581314204988</v>
      </c>
      <c r="P46">
        <f t="shared" ca="1" si="44"/>
        <v>49975.692630000463</v>
      </c>
      <c r="Q46">
        <f t="shared" ca="1" si="45"/>
        <v>19400</v>
      </c>
      <c r="R46">
        <f t="shared" ca="1" si="46"/>
        <v>34346.13313312237</v>
      </c>
      <c r="S46">
        <f t="shared" ca="1" si="47"/>
        <v>27143.794756524097</v>
      </c>
      <c r="T46">
        <f t="shared" ca="1" si="48"/>
        <v>155575.48738652456</v>
      </c>
      <c r="U46">
        <f t="shared" ca="1" si="49"/>
        <v>100276.71444732737</v>
      </c>
      <c r="V46">
        <f t="shared" ca="1" si="50"/>
        <v>55298.772939197195</v>
      </c>
      <c r="X46" s="1">
        <f ca="1">IF(Table1[[#This Row],[gender]]="men",0,1)</f>
        <v>0</v>
      </c>
      <c r="Y46" s="13">
        <f ca="1">IF(Table1[[#This Row],[gender]]="women",0,1)</f>
        <v>1</v>
      </c>
      <c r="Z46" s="2"/>
      <c r="AA46" s="2"/>
      <c r="AB46" s="2"/>
      <c r="AC46" s="2"/>
      <c r="AD46" s="2"/>
      <c r="AE46" s="2"/>
      <c r="AF46" s="2"/>
      <c r="AG46" s="2"/>
      <c r="AH46" s="2"/>
      <c r="AI46" s="3"/>
      <c r="AK46" s="1">
        <f t="shared" ca="1" si="57"/>
        <v>0</v>
      </c>
      <c r="AL46" s="2">
        <f t="shared" ca="1" si="58"/>
        <v>0</v>
      </c>
      <c r="AM46" s="2">
        <f t="shared" ca="1" si="59"/>
        <v>1</v>
      </c>
      <c r="AN46" s="2">
        <f t="shared" ca="1" si="60"/>
        <v>0</v>
      </c>
      <c r="AO46" s="2">
        <f t="shared" ca="1" si="61"/>
        <v>0</v>
      </c>
      <c r="AP46" s="3">
        <f t="shared" ca="1" si="62"/>
        <v>0</v>
      </c>
      <c r="AQ46" s="1"/>
      <c r="AR46" s="2"/>
      <c r="AS46" s="2"/>
      <c r="AT46" s="2"/>
      <c r="AU46" s="2"/>
      <c r="AV46" s="3"/>
      <c r="AW46" s="2"/>
      <c r="AX46" s="23">
        <f t="shared" ca="1" si="7"/>
        <v>33910.11339548602</v>
      </c>
      <c r="AY46" s="2"/>
      <c r="AZ46" s="1">
        <f t="shared" ca="1" si="8"/>
        <v>1</v>
      </c>
      <c r="BA46" s="2"/>
      <c r="BB46" s="3"/>
      <c r="BC46" s="31">
        <f t="shared" ca="1" si="9"/>
        <v>0.21098458050696053</v>
      </c>
      <c r="BD46" s="2">
        <f t="shared" ca="1" si="10"/>
        <v>1</v>
      </c>
      <c r="BE46" s="1"/>
      <c r="BF46" s="1">
        <f t="shared" ca="1" si="11"/>
        <v>0</v>
      </c>
      <c r="BG46" s="2">
        <f t="shared" ca="1" si="12"/>
        <v>0</v>
      </c>
      <c r="BH46" s="2">
        <f t="shared" ca="1" si="13"/>
        <v>0</v>
      </c>
      <c r="BI46" s="2">
        <f t="shared" ca="1" si="14"/>
        <v>0</v>
      </c>
      <c r="BJ46" s="2">
        <f t="shared" ca="1" si="15"/>
        <v>0</v>
      </c>
      <c r="BK46" s="2">
        <f t="shared" ca="1" si="16"/>
        <v>64489</v>
      </c>
      <c r="BL46" s="2">
        <f t="shared" ca="1" si="17"/>
        <v>0</v>
      </c>
      <c r="BM46" s="2">
        <f t="shared" ca="1" si="18"/>
        <v>0</v>
      </c>
      <c r="BN46" s="2">
        <f t="shared" ca="1" si="19"/>
        <v>0</v>
      </c>
      <c r="BO46" s="2">
        <f t="shared" ca="1" si="20"/>
        <v>0</v>
      </c>
      <c r="BP46" s="3">
        <f t="shared" ca="1" si="21"/>
        <v>0</v>
      </c>
      <c r="BQ46" s="1">
        <f t="shared" ca="1" si="22"/>
        <v>0</v>
      </c>
      <c r="BR46" s="2">
        <f t="shared" ca="1" si="23"/>
        <v>0</v>
      </c>
      <c r="BS46" s="2">
        <f t="shared" ca="1" si="24"/>
        <v>0</v>
      </c>
      <c r="BT46" s="2">
        <f t="shared" ca="1" si="25"/>
        <v>0</v>
      </c>
      <c r="BU46" s="2">
        <f t="shared" ca="1" si="26"/>
        <v>0</v>
      </c>
      <c r="BV46" s="3">
        <f t="shared" ca="1" si="27"/>
        <v>64489</v>
      </c>
      <c r="BX46" s="1">
        <f t="shared" ca="1" si="28"/>
        <v>1</v>
      </c>
      <c r="BY46" s="3"/>
      <c r="BZ46" s="1">
        <f t="shared" ca="1" si="29"/>
        <v>33</v>
      </c>
      <c r="CA46" s="2"/>
      <c r="CB46" s="3"/>
    </row>
    <row r="47" spans="2:80" ht="15" thickBot="1" x14ac:dyDescent="0.35">
      <c r="B47">
        <f t="shared" ca="1" si="30"/>
        <v>1</v>
      </c>
      <c r="C47" t="str">
        <f t="shared" ca="1" si="31"/>
        <v>men</v>
      </c>
      <c r="D47">
        <f t="shared" ca="1" si="32"/>
        <v>33</v>
      </c>
      <c r="E47">
        <f t="shared" ca="1" si="33"/>
        <v>6</v>
      </c>
      <c r="F47" t="str">
        <f t="shared" ca="1" si="34"/>
        <v>agriculture</v>
      </c>
      <c r="G47">
        <f t="shared" ca="1" si="35"/>
        <v>4</v>
      </c>
      <c r="H47" t="str">
        <f t="shared" ca="1" si="36"/>
        <v>technical</v>
      </c>
      <c r="I47">
        <f t="shared" ca="1" si="37"/>
        <v>3</v>
      </c>
      <c r="J47">
        <f t="shared" ca="1" si="38"/>
        <v>1</v>
      </c>
      <c r="K47">
        <f t="shared" ca="1" si="39"/>
        <v>64489</v>
      </c>
      <c r="L47">
        <f t="shared" ca="1" si="40"/>
        <v>6</v>
      </c>
      <c r="M47" t="str">
        <f t="shared" ca="1" si="41"/>
        <v>bellari</v>
      </c>
      <c r="N47">
        <f t="shared" ca="1" si="42"/>
        <v>322445</v>
      </c>
      <c r="O47">
        <f t="shared" ca="1" si="43"/>
        <v>68030.923061566893</v>
      </c>
      <c r="P47">
        <f t="shared" ca="1" si="44"/>
        <v>33910.11339548602</v>
      </c>
      <c r="Q47">
        <f t="shared" ca="1" si="45"/>
        <v>24998</v>
      </c>
      <c r="R47">
        <f t="shared" ca="1" si="46"/>
        <v>94220.24595705932</v>
      </c>
      <c r="S47">
        <f t="shared" ca="1" si="47"/>
        <v>2272.0574759156689</v>
      </c>
      <c r="T47">
        <f t="shared" ca="1" si="48"/>
        <v>358627.17087140167</v>
      </c>
      <c r="U47">
        <f t="shared" ca="1" si="49"/>
        <v>187249.16901862621</v>
      </c>
      <c r="V47">
        <f t="shared" ca="1" si="50"/>
        <v>171378.00185277546</v>
      </c>
      <c r="X47" s="1">
        <f ca="1">IF(Table1[[#This Row],[gender]]="men",0,1)</f>
        <v>0</v>
      </c>
      <c r="Y47" s="13">
        <f ca="1">IF(Table1[[#This Row],[gender]]="women",0,1)</f>
        <v>1</v>
      </c>
      <c r="Z47" s="2"/>
      <c r="AA47" s="2"/>
      <c r="AB47" s="2"/>
      <c r="AC47" s="2"/>
      <c r="AD47" s="2"/>
      <c r="AE47" s="2"/>
      <c r="AF47" s="2"/>
      <c r="AG47" s="2"/>
      <c r="AH47" s="2"/>
      <c r="AI47" s="3"/>
      <c r="AK47" s="1">
        <f t="shared" ca="1" si="57"/>
        <v>0</v>
      </c>
      <c r="AL47" s="2">
        <f t="shared" ca="1" si="58"/>
        <v>0</v>
      </c>
      <c r="AM47" s="2">
        <f t="shared" ca="1" si="59"/>
        <v>1</v>
      </c>
      <c r="AN47" s="2">
        <f t="shared" ca="1" si="60"/>
        <v>0</v>
      </c>
      <c r="AO47" s="2">
        <f t="shared" ca="1" si="61"/>
        <v>0</v>
      </c>
      <c r="AP47" s="3">
        <f t="shared" ca="1" si="62"/>
        <v>0</v>
      </c>
      <c r="AQ47" s="1"/>
      <c r="AR47" s="2"/>
      <c r="AS47" s="2"/>
      <c r="AT47" s="2"/>
      <c r="AU47" s="2"/>
      <c r="AV47" s="3"/>
      <c r="AW47" s="2"/>
      <c r="AX47" s="23">
        <f t="shared" ca="1" si="7"/>
        <v>21718.244428933824</v>
      </c>
      <c r="AY47" s="2"/>
      <c r="AZ47" s="1">
        <f t="shared" ca="1" si="8"/>
        <v>1</v>
      </c>
      <c r="BA47" s="2"/>
      <c r="BB47" s="3"/>
      <c r="BC47" s="31">
        <f t="shared" ca="1" si="9"/>
        <v>8.121652336219598E-2</v>
      </c>
      <c r="BD47" s="2">
        <f t="shared" ca="1" si="10"/>
        <v>1</v>
      </c>
      <c r="BE47" s="1"/>
      <c r="BF47" s="1">
        <f t="shared" ca="1" si="11"/>
        <v>0</v>
      </c>
      <c r="BG47" s="2">
        <f t="shared" ca="1" si="12"/>
        <v>0</v>
      </c>
      <c r="BH47" s="2">
        <f t="shared" ca="1" si="13"/>
        <v>0</v>
      </c>
      <c r="BI47" s="2">
        <f t="shared" ca="1" si="14"/>
        <v>0</v>
      </c>
      <c r="BJ47" s="2">
        <f t="shared" ca="1" si="15"/>
        <v>0</v>
      </c>
      <c r="BK47" s="2">
        <f t="shared" ca="1" si="16"/>
        <v>0</v>
      </c>
      <c r="BL47" s="2">
        <f t="shared" ca="1" si="17"/>
        <v>0</v>
      </c>
      <c r="BM47" s="2">
        <f t="shared" ca="1" si="18"/>
        <v>0</v>
      </c>
      <c r="BN47" s="2">
        <f t="shared" ca="1" si="19"/>
        <v>0</v>
      </c>
      <c r="BO47" s="2">
        <f t="shared" ca="1" si="20"/>
        <v>80358</v>
      </c>
      <c r="BP47" s="3">
        <f t="shared" ca="1" si="21"/>
        <v>0</v>
      </c>
      <c r="BQ47" s="1">
        <f t="shared" ca="1" si="22"/>
        <v>0</v>
      </c>
      <c r="BR47" s="2">
        <f t="shared" ca="1" si="23"/>
        <v>0</v>
      </c>
      <c r="BS47" s="2">
        <f t="shared" ca="1" si="24"/>
        <v>0</v>
      </c>
      <c r="BT47" s="2">
        <f t="shared" ca="1" si="25"/>
        <v>0</v>
      </c>
      <c r="BU47" s="2">
        <f t="shared" ca="1" si="26"/>
        <v>0</v>
      </c>
      <c r="BV47" s="3">
        <f t="shared" ca="1" si="27"/>
        <v>80358</v>
      </c>
      <c r="BX47" s="1">
        <f t="shared" ca="1" si="28"/>
        <v>1</v>
      </c>
      <c r="BY47" s="3"/>
      <c r="BZ47" s="1">
        <f t="shared" ca="1" si="29"/>
        <v>38</v>
      </c>
      <c r="CA47" s="2"/>
      <c r="CB47" s="3"/>
    </row>
    <row r="48" spans="2:80" ht="15" thickBot="1" x14ac:dyDescent="0.35">
      <c r="B48">
        <f t="shared" ca="1" si="30"/>
        <v>1</v>
      </c>
      <c r="C48" t="str">
        <f t="shared" ca="1" si="31"/>
        <v>men</v>
      </c>
      <c r="D48">
        <f t="shared" ca="1" si="32"/>
        <v>38</v>
      </c>
      <c r="E48">
        <f t="shared" ca="1" si="33"/>
        <v>6</v>
      </c>
      <c r="F48" t="str">
        <f t="shared" ca="1" si="34"/>
        <v>agriculture</v>
      </c>
      <c r="G48">
        <f t="shared" ca="1" si="35"/>
        <v>2</v>
      </c>
      <c r="H48" t="str">
        <f t="shared" ca="1" si="36"/>
        <v>college</v>
      </c>
      <c r="I48">
        <f t="shared" ca="1" si="37"/>
        <v>0</v>
      </c>
      <c r="J48">
        <f t="shared" ca="1" si="38"/>
        <v>1</v>
      </c>
      <c r="K48">
        <f t="shared" ca="1" si="39"/>
        <v>80358</v>
      </c>
      <c r="L48">
        <f t="shared" ca="1" si="40"/>
        <v>10</v>
      </c>
      <c r="M48" t="str">
        <f t="shared" ca="1" si="41"/>
        <v>chitrdurga</v>
      </c>
      <c r="N48">
        <f t="shared" ca="1" si="42"/>
        <v>321432</v>
      </c>
      <c r="O48">
        <f t="shared" ca="1" si="43"/>
        <v>26105.589537357377</v>
      </c>
      <c r="P48">
        <f t="shared" ca="1" si="44"/>
        <v>21718.244428933824</v>
      </c>
      <c r="Q48">
        <f t="shared" ca="1" si="45"/>
        <v>12895</v>
      </c>
      <c r="R48">
        <f t="shared" ca="1" si="46"/>
        <v>152130.16413397336</v>
      </c>
      <c r="S48">
        <f t="shared" ca="1" si="47"/>
        <v>48625.397249464128</v>
      </c>
      <c r="T48">
        <f t="shared" ca="1" si="48"/>
        <v>391775.64167839795</v>
      </c>
      <c r="U48">
        <f t="shared" ca="1" si="49"/>
        <v>191130.75367133075</v>
      </c>
      <c r="V48">
        <f t="shared" ca="1" si="50"/>
        <v>200644.8880070672</v>
      </c>
      <c r="X48" s="1">
        <f ca="1">IF(Table1[[#This Row],[gender]]="men",0,1)</f>
        <v>0</v>
      </c>
      <c r="Y48" s="13">
        <f ca="1">IF(Table1[[#This Row],[gender]]="women",0,1)</f>
        <v>1</v>
      </c>
      <c r="Z48" s="2"/>
      <c r="AA48" s="2"/>
      <c r="AB48" s="2"/>
      <c r="AC48" s="2"/>
      <c r="AD48" s="2"/>
      <c r="AE48" s="2"/>
      <c r="AF48" s="2"/>
      <c r="AG48" s="2"/>
      <c r="AH48" s="2"/>
      <c r="AI48" s="3"/>
      <c r="AK48" s="1">
        <f t="shared" ca="1" si="57"/>
        <v>1</v>
      </c>
      <c r="AL48" s="2">
        <f t="shared" ca="1" si="58"/>
        <v>0</v>
      </c>
      <c r="AM48" s="2">
        <f t="shared" ca="1" si="59"/>
        <v>0</v>
      </c>
      <c r="AN48" s="2">
        <f t="shared" ca="1" si="60"/>
        <v>0</v>
      </c>
      <c r="AO48" s="2">
        <f t="shared" ca="1" si="61"/>
        <v>0</v>
      </c>
      <c r="AP48" s="3">
        <f t="shared" ca="1" si="62"/>
        <v>0</v>
      </c>
      <c r="AQ48" s="1"/>
      <c r="AR48" s="2"/>
      <c r="AS48" s="2"/>
      <c r="AT48" s="2"/>
      <c r="AU48" s="2"/>
      <c r="AV48" s="3"/>
      <c r="AW48" s="2"/>
      <c r="AX48" s="23">
        <f t="shared" ca="1" si="7"/>
        <v>63732.783048883393</v>
      </c>
      <c r="AY48" s="2"/>
      <c r="AZ48" s="1">
        <f t="shared" ca="1" si="8"/>
        <v>1</v>
      </c>
      <c r="BA48" s="2"/>
      <c r="BB48" s="3"/>
      <c r="BC48" s="31">
        <f t="shared" ca="1" si="9"/>
        <v>0.26367395664691329</v>
      </c>
      <c r="BD48" s="2">
        <f t="shared" ca="1" si="10"/>
        <v>1</v>
      </c>
      <c r="BE48" s="1"/>
      <c r="BF48" s="1">
        <f t="shared" ca="1" si="11"/>
        <v>0</v>
      </c>
      <c r="BG48" s="2">
        <f t="shared" ca="1" si="12"/>
        <v>0</v>
      </c>
      <c r="BH48" s="2">
        <f t="shared" ca="1" si="13"/>
        <v>0</v>
      </c>
      <c r="BI48" s="2">
        <f t="shared" ca="1" si="14"/>
        <v>0</v>
      </c>
      <c r="BJ48" s="2">
        <f t="shared" ca="1" si="15"/>
        <v>87580</v>
      </c>
      <c r="BK48" s="2">
        <f t="shared" ca="1" si="16"/>
        <v>0</v>
      </c>
      <c r="BL48" s="2">
        <f t="shared" ca="1" si="17"/>
        <v>0</v>
      </c>
      <c r="BM48" s="2">
        <f t="shared" ca="1" si="18"/>
        <v>0</v>
      </c>
      <c r="BN48" s="2">
        <f t="shared" ca="1" si="19"/>
        <v>0</v>
      </c>
      <c r="BO48" s="2">
        <f t="shared" ca="1" si="20"/>
        <v>0</v>
      </c>
      <c r="BP48" s="3">
        <f t="shared" ca="1" si="21"/>
        <v>0</v>
      </c>
      <c r="BQ48" s="1">
        <f t="shared" ca="1" si="22"/>
        <v>0</v>
      </c>
      <c r="BR48" s="2">
        <f t="shared" ca="1" si="23"/>
        <v>0</v>
      </c>
      <c r="BS48" s="2">
        <f t="shared" ca="1" si="24"/>
        <v>87580</v>
      </c>
      <c r="BT48" s="2">
        <f t="shared" ca="1" si="25"/>
        <v>0</v>
      </c>
      <c r="BU48" s="2">
        <f t="shared" ca="1" si="26"/>
        <v>0</v>
      </c>
      <c r="BV48" s="3">
        <f t="shared" ca="1" si="27"/>
        <v>0</v>
      </c>
      <c r="BX48" s="1">
        <f t="shared" ca="1" si="28"/>
        <v>1</v>
      </c>
      <c r="BY48" s="3"/>
      <c r="BZ48" s="1">
        <f t="shared" ca="1" si="29"/>
        <v>39</v>
      </c>
      <c r="CA48" s="2"/>
      <c r="CB48" s="3"/>
    </row>
    <row r="49" spans="2:80" ht="15" thickBot="1" x14ac:dyDescent="0.35">
      <c r="B49">
        <f t="shared" ca="1" si="30"/>
        <v>2</v>
      </c>
      <c r="C49" t="str">
        <f t="shared" ca="1" si="31"/>
        <v>women</v>
      </c>
      <c r="D49">
        <f t="shared" ca="1" si="32"/>
        <v>39</v>
      </c>
      <c r="E49">
        <f t="shared" ca="1" si="33"/>
        <v>3</v>
      </c>
      <c r="F49" t="str">
        <f t="shared" ca="1" si="34"/>
        <v>teaching</v>
      </c>
      <c r="G49">
        <f t="shared" ca="1" si="35"/>
        <v>1</v>
      </c>
      <c r="H49" t="str">
        <f t="shared" ca="1" si="36"/>
        <v>high skool</v>
      </c>
      <c r="I49">
        <f t="shared" ca="1" si="37"/>
        <v>2</v>
      </c>
      <c r="J49">
        <f t="shared" ca="1" si="38"/>
        <v>2</v>
      </c>
      <c r="K49">
        <f t="shared" ca="1" si="39"/>
        <v>87580</v>
      </c>
      <c r="L49">
        <f t="shared" ca="1" si="40"/>
        <v>5</v>
      </c>
      <c r="M49" t="str">
        <f t="shared" ca="1" si="41"/>
        <v>UK</v>
      </c>
      <c r="N49">
        <f t="shared" ca="1" si="42"/>
        <v>350320</v>
      </c>
      <c r="O49">
        <f t="shared" ca="1" si="43"/>
        <v>92370.260492546658</v>
      </c>
      <c r="P49">
        <f t="shared" ca="1" si="44"/>
        <v>127465.56609776679</v>
      </c>
      <c r="Q49">
        <f t="shared" ca="1" si="45"/>
        <v>48430</v>
      </c>
      <c r="R49">
        <f t="shared" ca="1" si="46"/>
        <v>69219.601068419681</v>
      </c>
      <c r="S49">
        <f t="shared" ca="1" si="47"/>
        <v>77458.093198673538</v>
      </c>
      <c r="T49">
        <f t="shared" ca="1" si="48"/>
        <v>555243.65929644031</v>
      </c>
      <c r="U49">
        <f t="shared" ca="1" si="49"/>
        <v>210019.86156096635</v>
      </c>
      <c r="V49">
        <f t="shared" ca="1" si="50"/>
        <v>345223.79773547396</v>
      </c>
      <c r="X49" s="1">
        <f ca="1">IF(Table1[[#This Row],[gender]]="men",0,1)</f>
        <v>1</v>
      </c>
      <c r="Y49" s="13">
        <f ca="1">IF(Table1[[#This Row],[gender]]="women",0,1)</f>
        <v>0</v>
      </c>
      <c r="Z49" s="2"/>
      <c r="AA49" s="2"/>
      <c r="AB49" s="2"/>
      <c r="AC49" s="2"/>
      <c r="AD49" s="2"/>
      <c r="AE49" s="2"/>
      <c r="AF49" s="2"/>
      <c r="AG49" s="2"/>
      <c r="AH49" s="2"/>
      <c r="AI49" s="3"/>
      <c r="AK49" s="1">
        <f t="shared" ca="1" si="57"/>
        <v>0</v>
      </c>
      <c r="AL49" s="2">
        <f t="shared" ca="1" si="58"/>
        <v>0</v>
      </c>
      <c r="AM49" s="2">
        <f t="shared" ca="1" si="59"/>
        <v>0</v>
      </c>
      <c r="AN49" s="2">
        <f t="shared" ca="1" si="60"/>
        <v>0</v>
      </c>
      <c r="AO49" s="2">
        <f t="shared" ca="1" si="61"/>
        <v>1</v>
      </c>
      <c r="AP49" s="3">
        <f t="shared" ca="1" si="62"/>
        <v>0</v>
      </c>
      <c r="AQ49" s="1"/>
      <c r="AR49" s="2"/>
      <c r="AS49" s="2"/>
      <c r="AT49" s="2"/>
      <c r="AU49" s="2"/>
      <c r="AV49" s="3"/>
      <c r="AW49" s="2"/>
      <c r="AX49" s="23">
        <f t="shared" ca="1" si="7"/>
        <v>42113.364409068949</v>
      </c>
      <c r="AY49" s="2"/>
      <c r="AZ49" s="1">
        <f t="shared" ca="1" si="8"/>
        <v>1</v>
      </c>
      <c r="BA49" s="2"/>
      <c r="BB49" s="3"/>
      <c r="BC49" s="31">
        <f t="shared" ca="1" si="9"/>
        <v>0.86324092760139681</v>
      </c>
      <c r="BD49" s="2">
        <f t="shared" ca="1" si="10"/>
        <v>0</v>
      </c>
      <c r="BE49" s="1"/>
      <c r="BF49" s="1">
        <f t="shared" ca="1" si="11"/>
        <v>0</v>
      </c>
      <c r="BG49" s="2">
        <f t="shared" ca="1" si="12"/>
        <v>76464</v>
      </c>
      <c r="BH49" s="2">
        <f t="shared" ca="1" si="13"/>
        <v>0</v>
      </c>
      <c r="BI49" s="2">
        <f t="shared" ca="1" si="14"/>
        <v>0</v>
      </c>
      <c r="BJ49" s="2">
        <f t="shared" ca="1" si="15"/>
        <v>0</v>
      </c>
      <c r="BK49" s="2">
        <f t="shared" ca="1" si="16"/>
        <v>0</v>
      </c>
      <c r="BL49" s="2">
        <f t="shared" ca="1" si="17"/>
        <v>0</v>
      </c>
      <c r="BM49" s="2">
        <f t="shared" ca="1" si="18"/>
        <v>0</v>
      </c>
      <c r="BN49" s="2">
        <f t="shared" ca="1" si="19"/>
        <v>0</v>
      </c>
      <c r="BO49" s="2">
        <f t="shared" ca="1" si="20"/>
        <v>0</v>
      </c>
      <c r="BP49" s="3">
        <f t="shared" ca="1" si="21"/>
        <v>0</v>
      </c>
      <c r="BQ49" s="1">
        <f t="shared" ca="1" si="22"/>
        <v>0</v>
      </c>
      <c r="BR49" s="2">
        <f t="shared" ca="1" si="23"/>
        <v>76464</v>
      </c>
      <c r="BS49" s="2">
        <f t="shared" ca="1" si="24"/>
        <v>0</v>
      </c>
      <c r="BT49" s="2">
        <f t="shared" ca="1" si="25"/>
        <v>0</v>
      </c>
      <c r="BU49" s="2">
        <f t="shared" ca="1" si="26"/>
        <v>0</v>
      </c>
      <c r="BV49" s="3">
        <f t="shared" ca="1" si="27"/>
        <v>0</v>
      </c>
      <c r="BX49" s="1">
        <f t="shared" ca="1" si="28"/>
        <v>1</v>
      </c>
      <c r="BY49" s="3"/>
      <c r="BZ49" s="1">
        <f t="shared" ca="1" si="29"/>
        <v>41</v>
      </c>
      <c r="CA49" s="2"/>
      <c r="CB49" s="3"/>
    </row>
    <row r="50" spans="2:80" ht="15" thickBot="1" x14ac:dyDescent="0.35">
      <c r="B50">
        <f t="shared" ca="1" si="30"/>
        <v>1</v>
      </c>
      <c r="C50" t="str">
        <f t="shared" ca="1" si="31"/>
        <v>men</v>
      </c>
      <c r="D50">
        <f t="shared" ca="1" si="32"/>
        <v>41</v>
      </c>
      <c r="E50">
        <f t="shared" ca="1" si="33"/>
        <v>2</v>
      </c>
      <c r="F50" t="str">
        <f t="shared" ca="1" si="34"/>
        <v>construction</v>
      </c>
      <c r="G50">
        <f t="shared" ca="1" si="35"/>
        <v>3</v>
      </c>
      <c r="H50" t="str">
        <f t="shared" ca="1" si="36"/>
        <v>university</v>
      </c>
      <c r="I50">
        <f t="shared" ca="1" si="37"/>
        <v>4</v>
      </c>
      <c r="J50">
        <f t="shared" ca="1" si="38"/>
        <v>2</v>
      </c>
      <c r="K50">
        <f t="shared" ca="1" si="39"/>
        <v>76464</v>
      </c>
      <c r="L50">
        <f t="shared" ca="1" si="40"/>
        <v>2</v>
      </c>
      <c r="M50" t="str">
        <f t="shared" ca="1" si="41"/>
        <v>tumkur</v>
      </c>
      <c r="N50">
        <f t="shared" ca="1" si="42"/>
        <v>458784</v>
      </c>
      <c r="O50">
        <f t="shared" ca="1" si="43"/>
        <v>396041.12572867924</v>
      </c>
      <c r="P50">
        <f t="shared" ca="1" si="44"/>
        <v>84226.728818137897</v>
      </c>
      <c r="Q50">
        <f t="shared" ca="1" si="45"/>
        <v>51864</v>
      </c>
      <c r="R50">
        <f t="shared" ca="1" si="46"/>
        <v>103465.99321290776</v>
      </c>
      <c r="S50">
        <f t="shared" ca="1" si="47"/>
        <v>62910.594996579064</v>
      </c>
      <c r="T50">
        <f t="shared" ca="1" si="48"/>
        <v>605921.32381471701</v>
      </c>
      <c r="U50">
        <f t="shared" ca="1" si="49"/>
        <v>551371.11894158705</v>
      </c>
      <c r="V50">
        <f t="shared" ca="1" si="50"/>
        <v>54550.204873129958</v>
      </c>
      <c r="X50" s="1">
        <f ca="1">IF(Table1[[#This Row],[gender]]="men",0,1)</f>
        <v>0</v>
      </c>
      <c r="Y50" s="13">
        <f ca="1">IF(Table1[[#This Row],[gender]]="women",0,1)</f>
        <v>1</v>
      </c>
      <c r="Z50" s="2"/>
      <c r="AA50" s="2"/>
      <c r="AB50" s="2"/>
      <c r="AC50" s="2"/>
      <c r="AD50" s="2"/>
      <c r="AE50" s="2"/>
      <c r="AF50" s="2"/>
      <c r="AG50" s="2"/>
      <c r="AH50" s="2"/>
      <c r="AI50" s="3"/>
      <c r="AK50" s="1">
        <f t="shared" ca="1" si="57"/>
        <v>0</v>
      </c>
      <c r="AL50" s="2">
        <f t="shared" ca="1" si="58"/>
        <v>1</v>
      </c>
      <c r="AM50" s="2">
        <f t="shared" ca="1" si="59"/>
        <v>0</v>
      </c>
      <c r="AN50" s="2">
        <f t="shared" ca="1" si="60"/>
        <v>0</v>
      </c>
      <c r="AO50" s="2">
        <f t="shared" ca="1" si="61"/>
        <v>0</v>
      </c>
      <c r="AP50" s="3">
        <f t="shared" ca="1" si="62"/>
        <v>0</v>
      </c>
      <c r="AQ50" s="1"/>
      <c r="AR50" s="2"/>
      <c r="AS50" s="2"/>
      <c r="AT50" s="2"/>
      <c r="AU50" s="2"/>
      <c r="AV50" s="3"/>
      <c r="AW50" s="2"/>
      <c r="AX50" s="23">
        <f t="shared" ca="1" si="7"/>
        <v>74035.063878311863</v>
      </c>
      <c r="AY50" s="2"/>
      <c r="AZ50" s="1">
        <f t="shared" ca="1" si="8"/>
        <v>1</v>
      </c>
      <c r="BA50" s="2"/>
      <c r="BB50" s="3"/>
      <c r="BC50" s="31">
        <f t="shared" ca="1" si="9"/>
        <v>0.81773766907151724</v>
      </c>
      <c r="BD50" s="2">
        <f t="shared" ca="1" si="10"/>
        <v>0</v>
      </c>
      <c r="BE50" s="1"/>
      <c r="BF50" s="1">
        <f t="shared" ca="1" si="11"/>
        <v>0</v>
      </c>
      <c r="BG50" s="2">
        <f t="shared" ca="1" si="12"/>
        <v>0</v>
      </c>
      <c r="BH50" s="2">
        <f t="shared" ca="1" si="13"/>
        <v>78592</v>
      </c>
      <c r="BI50" s="2">
        <f t="shared" ca="1" si="14"/>
        <v>0</v>
      </c>
      <c r="BJ50" s="2">
        <f t="shared" ca="1" si="15"/>
        <v>0</v>
      </c>
      <c r="BK50" s="2">
        <f t="shared" ca="1" si="16"/>
        <v>0</v>
      </c>
      <c r="BL50" s="2">
        <f t="shared" ca="1" si="17"/>
        <v>0</v>
      </c>
      <c r="BM50" s="2">
        <f t="shared" ca="1" si="18"/>
        <v>0</v>
      </c>
      <c r="BN50" s="2">
        <f t="shared" ca="1" si="19"/>
        <v>0</v>
      </c>
      <c r="BO50" s="2">
        <f t="shared" ca="1" si="20"/>
        <v>0</v>
      </c>
      <c r="BP50" s="3">
        <f t="shared" ca="1" si="21"/>
        <v>0</v>
      </c>
      <c r="BQ50" s="1">
        <f t="shared" ca="1" si="22"/>
        <v>78592</v>
      </c>
      <c r="BR50" s="2">
        <f t="shared" ca="1" si="23"/>
        <v>0</v>
      </c>
      <c r="BS50" s="2">
        <f t="shared" ca="1" si="24"/>
        <v>0</v>
      </c>
      <c r="BT50" s="2">
        <f t="shared" ca="1" si="25"/>
        <v>0</v>
      </c>
      <c r="BU50" s="2">
        <f t="shared" ca="1" si="26"/>
        <v>0</v>
      </c>
      <c r="BV50" s="3">
        <f t="shared" ca="1" si="27"/>
        <v>0</v>
      </c>
      <c r="BX50" s="1">
        <f t="shared" ca="1" si="28"/>
        <v>1</v>
      </c>
      <c r="BY50" s="3"/>
      <c r="BZ50" s="1">
        <f t="shared" ca="1" si="29"/>
        <v>28</v>
      </c>
      <c r="CA50" s="2"/>
      <c r="CB50" s="3"/>
    </row>
    <row r="51" spans="2:80" ht="15" thickBot="1" x14ac:dyDescent="0.35">
      <c r="B51">
        <f t="shared" ca="1" si="30"/>
        <v>2</v>
      </c>
      <c r="C51" t="str">
        <f t="shared" ca="1" si="31"/>
        <v>women</v>
      </c>
      <c r="D51">
        <f t="shared" ca="1" si="32"/>
        <v>28</v>
      </c>
      <c r="E51">
        <f t="shared" ca="1" si="33"/>
        <v>1</v>
      </c>
      <c r="F51" t="str">
        <f t="shared" ca="1" si="34"/>
        <v>health</v>
      </c>
      <c r="G51">
        <f t="shared" ca="1" si="35"/>
        <v>1</v>
      </c>
      <c r="H51" t="str">
        <f t="shared" ca="1" si="36"/>
        <v>high skool</v>
      </c>
      <c r="I51">
        <f t="shared" ca="1" si="37"/>
        <v>1</v>
      </c>
      <c r="J51">
        <f t="shared" ca="1" si="38"/>
        <v>3</v>
      </c>
      <c r="K51">
        <f t="shared" ca="1" si="39"/>
        <v>78592</v>
      </c>
      <c r="L51">
        <f t="shared" ca="1" si="40"/>
        <v>3</v>
      </c>
      <c r="M51" t="str">
        <f t="shared" ca="1" si="41"/>
        <v>manglore</v>
      </c>
      <c r="N51">
        <f t="shared" ca="1" si="42"/>
        <v>235776</v>
      </c>
      <c r="O51">
        <f t="shared" ca="1" si="43"/>
        <v>192802.91666300604</v>
      </c>
      <c r="P51">
        <f t="shared" ca="1" si="44"/>
        <v>222105.19163493559</v>
      </c>
      <c r="Q51">
        <f t="shared" ca="1" si="45"/>
        <v>58874</v>
      </c>
      <c r="R51">
        <f t="shared" ca="1" si="46"/>
        <v>23881.796636342697</v>
      </c>
      <c r="S51">
        <f t="shared" ca="1" si="47"/>
        <v>78134.013604762731</v>
      </c>
      <c r="T51">
        <f t="shared" ca="1" si="48"/>
        <v>536015.20523969829</v>
      </c>
      <c r="U51">
        <f t="shared" ca="1" si="49"/>
        <v>275558.71329934872</v>
      </c>
      <c r="V51">
        <f t="shared" ca="1" si="50"/>
        <v>260456.49194034957</v>
      </c>
      <c r="X51" s="1">
        <f ca="1">IF(Table1[[#This Row],[gender]]="men",0,1)</f>
        <v>1</v>
      </c>
      <c r="Y51" s="13">
        <f ca="1">IF(Table1[[#This Row],[gender]]="women",0,1)</f>
        <v>0</v>
      </c>
      <c r="Z51" s="2"/>
      <c r="AA51" s="2"/>
      <c r="AB51" s="2"/>
      <c r="AC51" s="2"/>
      <c r="AD51" s="2"/>
      <c r="AE51" s="2"/>
      <c r="AF51" s="2"/>
      <c r="AG51" s="2"/>
      <c r="AH51" s="2"/>
      <c r="AI51" s="3"/>
      <c r="AK51" s="1">
        <f t="shared" ca="1" si="57"/>
        <v>0</v>
      </c>
      <c r="AL51" s="2">
        <f t="shared" ca="1" si="58"/>
        <v>0</v>
      </c>
      <c r="AM51" s="2">
        <f t="shared" ca="1" si="59"/>
        <v>0</v>
      </c>
      <c r="AN51" s="2">
        <f t="shared" ca="1" si="60"/>
        <v>0</v>
      </c>
      <c r="AO51" s="2">
        <f t="shared" ca="1" si="61"/>
        <v>1</v>
      </c>
      <c r="AP51" s="3">
        <f t="shared" ca="1" si="62"/>
        <v>0</v>
      </c>
      <c r="AQ51" s="1"/>
      <c r="AR51" s="2"/>
      <c r="AS51" s="2"/>
      <c r="AT51" s="2"/>
      <c r="AU51" s="2"/>
      <c r="AV51" s="3"/>
      <c r="AW51" s="2"/>
      <c r="AX51" s="23">
        <f t="shared" ca="1" si="7"/>
        <v>47915.385690389056</v>
      </c>
      <c r="AY51" s="2"/>
      <c r="AZ51" s="1">
        <f t="shared" ca="1" si="8"/>
        <v>1</v>
      </c>
      <c r="BA51" s="2"/>
      <c r="BB51" s="3"/>
      <c r="BC51" s="31">
        <f t="shared" ca="1" si="9"/>
        <v>0.88786823972491646</v>
      </c>
      <c r="BD51" s="2">
        <f t="shared" ca="1" si="10"/>
        <v>0</v>
      </c>
      <c r="BE51" s="1"/>
      <c r="BF51" s="1">
        <f t="shared" ca="1" si="11"/>
        <v>0</v>
      </c>
      <c r="BG51" s="2">
        <f t="shared" ca="1" si="12"/>
        <v>0</v>
      </c>
      <c r="BH51" s="2">
        <f t="shared" ca="1" si="13"/>
        <v>0</v>
      </c>
      <c r="BI51" s="2">
        <f t="shared" ca="1" si="14"/>
        <v>0</v>
      </c>
      <c r="BJ51" s="2">
        <f t="shared" ca="1" si="15"/>
        <v>85637</v>
      </c>
      <c r="BK51" s="2">
        <f t="shared" ca="1" si="16"/>
        <v>0</v>
      </c>
      <c r="BL51" s="2">
        <f t="shared" ca="1" si="17"/>
        <v>0</v>
      </c>
      <c r="BM51" s="2">
        <f t="shared" ca="1" si="18"/>
        <v>0</v>
      </c>
      <c r="BN51" s="2">
        <f t="shared" ca="1" si="19"/>
        <v>0</v>
      </c>
      <c r="BO51" s="2">
        <f t="shared" ca="1" si="20"/>
        <v>0</v>
      </c>
      <c r="BP51" s="3">
        <f t="shared" ca="1" si="21"/>
        <v>0</v>
      </c>
      <c r="BQ51" s="1">
        <f t="shared" ca="1" si="22"/>
        <v>0</v>
      </c>
      <c r="BR51" s="2">
        <f t="shared" ca="1" si="23"/>
        <v>85637</v>
      </c>
      <c r="BS51" s="2">
        <f t="shared" ca="1" si="24"/>
        <v>0</v>
      </c>
      <c r="BT51" s="2">
        <f t="shared" ca="1" si="25"/>
        <v>0</v>
      </c>
      <c r="BU51" s="2">
        <f t="shared" ca="1" si="26"/>
        <v>0</v>
      </c>
      <c r="BV51" s="3">
        <f t="shared" ca="1" si="27"/>
        <v>0</v>
      </c>
      <c r="BX51" s="1">
        <f t="shared" ca="1" si="28"/>
        <v>1</v>
      </c>
      <c r="BY51" s="3"/>
      <c r="BZ51" s="1">
        <f t="shared" ca="1" si="29"/>
        <v>0</v>
      </c>
      <c r="CA51" s="2"/>
      <c r="CB51" s="3"/>
    </row>
    <row r="52" spans="2:80" ht="15" thickBot="1" x14ac:dyDescent="0.35">
      <c r="B52">
        <f t="shared" ca="1" si="30"/>
        <v>1</v>
      </c>
      <c r="C52" t="str">
        <f t="shared" ca="1" si="31"/>
        <v>men</v>
      </c>
      <c r="D52">
        <f t="shared" ca="1" si="32"/>
        <v>35</v>
      </c>
      <c r="E52">
        <f t="shared" ca="1" si="33"/>
        <v>2</v>
      </c>
      <c r="F52" t="str">
        <f t="shared" ca="1" si="34"/>
        <v>construction</v>
      </c>
      <c r="G52">
        <f t="shared" ca="1" si="35"/>
        <v>4</v>
      </c>
      <c r="H52" t="str">
        <f t="shared" ca="1" si="36"/>
        <v>technical</v>
      </c>
      <c r="I52">
        <f t="shared" ca="1" si="37"/>
        <v>4</v>
      </c>
      <c r="J52">
        <f t="shared" ca="1" si="38"/>
        <v>4</v>
      </c>
      <c r="K52">
        <f t="shared" ca="1" si="39"/>
        <v>85637</v>
      </c>
      <c r="L52">
        <f t="shared" ca="1" si="40"/>
        <v>5</v>
      </c>
      <c r="M52" t="str">
        <f t="shared" ca="1" si="41"/>
        <v>UK</v>
      </c>
      <c r="N52">
        <f t="shared" ca="1" si="42"/>
        <v>513822</v>
      </c>
      <c r="O52">
        <f t="shared" ca="1" si="43"/>
        <v>456206.23467193602</v>
      </c>
      <c r="P52">
        <f t="shared" ca="1" si="44"/>
        <v>191661.54276155622</v>
      </c>
      <c r="Q52">
        <f t="shared" ca="1" si="45"/>
        <v>138208</v>
      </c>
      <c r="R52">
        <f t="shared" ca="1" si="46"/>
        <v>98288.991451668844</v>
      </c>
      <c r="S52">
        <f t="shared" ca="1" si="47"/>
        <v>8191.3733179621977</v>
      </c>
      <c r="T52">
        <f t="shared" ca="1" si="48"/>
        <v>713674.91607951839</v>
      </c>
      <c r="U52">
        <f t="shared" ca="1" si="49"/>
        <v>692703.22612360492</v>
      </c>
      <c r="V52">
        <f t="shared" ca="1" si="50"/>
        <v>20971.689955913462</v>
      </c>
      <c r="X52" s="1">
        <f ca="1">IF(Table1[[#This Row],[gender]]="men",0,1)</f>
        <v>0</v>
      </c>
      <c r="Y52" s="13">
        <f ca="1">IF(Table1[[#This Row],[gender]]="women",0,1)</f>
        <v>1</v>
      </c>
      <c r="Z52" s="2"/>
      <c r="AA52" s="2"/>
      <c r="AB52" s="2"/>
      <c r="AC52" s="2"/>
      <c r="AD52" s="2"/>
      <c r="AE52" s="2"/>
      <c r="AF52" s="2"/>
      <c r="AG52" s="2"/>
      <c r="AH52" s="2"/>
      <c r="AI52" s="3"/>
      <c r="AK52" s="1">
        <f t="shared" ca="1" si="57"/>
        <v>0</v>
      </c>
      <c r="AL52" s="2">
        <f t="shared" ca="1" si="58"/>
        <v>0</v>
      </c>
      <c r="AM52" s="2">
        <f t="shared" ca="1" si="59"/>
        <v>0</v>
      </c>
      <c r="AN52" s="2">
        <f t="shared" ca="1" si="60"/>
        <v>1</v>
      </c>
      <c r="AO52" s="2">
        <f t="shared" ca="1" si="61"/>
        <v>0</v>
      </c>
      <c r="AP52" s="3">
        <f t="shared" ca="1" si="62"/>
        <v>0</v>
      </c>
      <c r="AQ52" s="1"/>
      <c r="AR52" s="2"/>
      <c r="AS52" s="2"/>
      <c r="AT52" s="2"/>
      <c r="AU52" s="2"/>
      <c r="AV52" s="3"/>
      <c r="AW52" s="2"/>
      <c r="AX52" s="23">
        <f t="shared" ca="1" si="7"/>
        <v>63111.900415410106</v>
      </c>
      <c r="AY52" s="2"/>
      <c r="AZ52" s="1">
        <f t="shared" ca="1" si="8"/>
        <v>1</v>
      </c>
      <c r="BA52" s="2"/>
      <c r="BB52" s="3"/>
      <c r="BC52" s="31">
        <f t="shared" ca="1" si="9"/>
        <v>0.58208915617223855</v>
      </c>
      <c r="BD52" s="2">
        <f t="shared" ca="1" si="10"/>
        <v>0</v>
      </c>
      <c r="BE52" s="1"/>
      <c r="BF52" s="1">
        <f t="shared" ca="1" si="11"/>
        <v>0</v>
      </c>
      <c r="BG52" s="2">
        <f t="shared" ca="1" si="12"/>
        <v>0</v>
      </c>
      <c r="BH52" s="2">
        <f t="shared" ca="1" si="13"/>
        <v>0</v>
      </c>
      <c r="BI52" s="2">
        <f t="shared" ca="1" si="14"/>
        <v>0</v>
      </c>
      <c r="BJ52" s="2">
        <f t="shared" ca="1" si="15"/>
        <v>0</v>
      </c>
      <c r="BK52" s="2">
        <f t="shared" ca="1" si="16"/>
        <v>0</v>
      </c>
      <c r="BL52" s="2">
        <f t="shared" ca="1" si="17"/>
        <v>0</v>
      </c>
      <c r="BM52" s="2">
        <f t="shared" ca="1" si="18"/>
        <v>0</v>
      </c>
      <c r="BN52" s="2">
        <f t="shared" ca="1" si="19"/>
        <v>0</v>
      </c>
      <c r="BO52" s="2">
        <f t="shared" ca="1" si="20"/>
        <v>0</v>
      </c>
      <c r="BP52" s="3">
        <f t="shared" ca="1" si="21"/>
        <v>76591</v>
      </c>
      <c r="BQ52" s="1">
        <f t="shared" ca="1" si="22"/>
        <v>0</v>
      </c>
      <c r="BR52" s="2">
        <f t="shared" ca="1" si="23"/>
        <v>0</v>
      </c>
      <c r="BS52" s="2">
        <f t="shared" ca="1" si="24"/>
        <v>0</v>
      </c>
      <c r="BT52" s="2">
        <f t="shared" ca="1" si="25"/>
        <v>76591</v>
      </c>
      <c r="BU52" s="2">
        <f t="shared" ca="1" si="26"/>
        <v>0</v>
      </c>
      <c r="BV52" s="3">
        <f t="shared" ca="1" si="27"/>
        <v>0</v>
      </c>
      <c r="BX52" s="1">
        <f t="shared" ca="1" si="28"/>
        <v>1</v>
      </c>
      <c r="BY52" s="3"/>
      <c r="BZ52" s="1">
        <f t="shared" ca="1" si="29"/>
        <v>35</v>
      </c>
      <c r="CA52" s="2"/>
      <c r="CB52" s="3"/>
    </row>
    <row r="53" spans="2:80" ht="15" thickBot="1" x14ac:dyDescent="0.35">
      <c r="B53">
        <f t="shared" ca="1" si="30"/>
        <v>1</v>
      </c>
      <c r="C53" t="str">
        <f t="shared" ca="1" si="31"/>
        <v>men</v>
      </c>
      <c r="D53">
        <f t="shared" ca="1" si="32"/>
        <v>35</v>
      </c>
      <c r="E53">
        <f t="shared" ca="1" si="33"/>
        <v>4</v>
      </c>
      <c r="F53" t="str">
        <f t="shared" ca="1" si="34"/>
        <v>IT</v>
      </c>
      <c r="G53">
        <f t="shared" ca="1" si="35"/>
        <v>3</v>
      </c>
      <c r="H53" t="str">
        <f t="shared" ca="1" si="36"/>
        <v>university</v>
      </c>
      <c r="I53">
        <f t="shared" ca="1" si="37"/>
        <v>3</v>
      </c>
      <c r="J53">
        <f t="shared" ca="1" si="38"/>
        <v>2</v>
      </c>
      <c r="K53">
        <f t="shared" ca="1" si="39"/>
        <v>76591</v>
      </c>
      <c r="L53">
        <f t="shared" ca="1" si="40"/>
        <v>11</v>
      </c>
      <c r="M53" t="str">
        <f t="shared" ca="1" si="41"/>
        <v>kolar</v>
      </c>
      <c r="N53">
        <f t="shared" ca="1" si="42"/>
        <v>459546</v>
      </c>
      <c r="O53">
        <f t="shared" ca="1" si="43"/>
        <v>267496.74336232751</v>
      </c>
      <c r="P53">
        <f t="shared" ca="1" si="44"/>
        <v>126223.80083082021</v>
      </c>
      <c r="Q53">
        <f t="shared" ca="1" si="45"/>
        <v>42248</v>
      </c>
      <c r="R53">
        <f t="shared" ca="1" si="46"/>
        <v>101187.12282324259</v>
      </c>
      <c r="S53">
        <f t="shared" ca="1" si="47"/>
        <v>4133.1149558922498</v>
      </c>
      <c r="T53">
        <f t="shared" ca="1" si="48"/>
        <v>589902.91578671243</v>
      </c>
      <c r="U53">
        <f t="shared" ca="1" si="49"/>
        <v>410931.86618557014</v>
      </c>
      <c r="V53">
        <f t="shared" ca="1" si="50"/>
        <v>178971.04960114229</v>
      </c>
      <c r="X53" s="1">
        <f ca="1">IF(Table1[[#This Row],[gender]]="men",0,1)</f>
        <v>0</v>
      </c>
      <c r="Y53" s="13">
        <f ca="1">IF(Table1[[#This Row],[gender]]="women",0,1)</f>
        <v>1</v>
      </c>
      <c r="Z53" s="2"/>
      <c r="AA53" s="2"/>
      <c r="AB53" s="2"/>
      <c r="AC53" s="2"/>
      <c r="AD53" s="2"/>
      <c r="AE53" s="2"/>
      <c r="AF53" s="2"/>
      <c r="AG53" s="2"/>
      <c r="AH53" s="2"/>
      <c r="AI53" s="3"/>
      <c r="AK53" s="1">
        <f t="shared" ca="1" si="57"/>
        <v>1</v>
      </c>
      <c r="AL53" s="2">
        <f t="shared" ca="1" si="58"/>
        <v>0</v>
      </c>
      <c r="AM53" s="2">
        <f t="shared" ca="1" si="59"/>
        <v>0</v>
      </c>
      <c r="AN53" s="2">
        <f t="shared" ca="1" si="60"/>
        <v>0</v>
      </c>
      <c r="AO53" s="2">
        <f t="shared" ca="1" si="61"/>
        <v>0</v>
      </c>
      <c r="AP53" s="3">
        <f t="shared" ca="1" si="62"/>
        <v>0</v>
      </c>
      <c r="AQ53" s="1"/>
      <c r="AR53" s="2"/>
      <c r="AS53" s="2"/>
      <c r="AT53" s="2"/>
      <c r="AU53" s="2"/>
      <c r="AV53" s="3"/>
      <c r="AW53" s="2"/>
      <c r="AX53" s="23">
        <f t="shared" ca="1" si="7"/>
        <v>61483.572132320645</v>
      </c>
      <c r="AY53" s="2"/>
      <c r="AZ53" s="1">
        <f t="shared" ca="1" si="8"/>
        <v>1</v>
      </c>
      <c r="BA53" s="2"/>
      <c r="BB53" s="3"/>
      <c r="BC53" s="31">
        <f t="shared" ca="1" si="9"/>
        <v>0.13387979760177726</v>
      </c>
      <c r="BD53" s="2">
        <f t="shared" ca="1" si="10"/>
        <v>1</v>
      </c>
      <c r="BE53" s="1"/>
      <c r="BF53" s="1">
        <f t="shared" ca="1" si="11"/>
        <v>0</v>
      </c>
      <c r="BG53" s="2">
        <f t="shared" ca="1" si="12"/>
        <v>0</v>
      </c>
      <c r="BH53" s="2">
        <f t="shared" ca="1" si="13"/>
        <v>0</v>
      </c>
      <c r="BI53" s="2">
        <f t="shared" ca="1" si="14"/>
        <v>77788</v>
      </c>
      <c r="BJ53" s="2">
        <f t="shared" ca="1" si="15"/>
        <v>0</v>
      </c>
      <c r="BK53" s="2">
        <f t="shared" ca="1" si="16"/>
        <v>0</v>
      </c>
      <c r="BL53" s="2">
        <f t="shared" ca="1" si="17"/>
        <v>0</v>
      </c>
      <c r="BM53" s="2">
        <f t="shared" ca="1" si="18"/>
        <v>0</v>
      </c>
      <c r="BN53" s="2">
        <f t="shared" ca="1" si="19"/>
        <v>0</v>
      </c>
      <c r="BO53" s="2">
        <f t="shared" ca="1" si="20"/>
        <v>0</v>
      </c>
      <c r="BP53" s="3">
        <f t="shared" ca="1" si="21"/>
        <v>0</v>
      </c>
      <c r="BQ53" s="1">
        <f t="shared" ca="1" si="22"/>
        <v>0</v>
      </c>
      <c r="BR53" s="2">
        <f t="shared" ca="1" si="23"/>
        <v>0</v>
      </c>
      <c r="BS53" s="2">
        <f t="shared" ca="1" si="24"/>
        <v>77788</v>
      </c>
      <c r="BT53" s="2">
        <f t="shared" ca="1" si="25"/>
        <v>0</v>
      </c>
      <c r="BU53" s="2">
        <f t="shared" ca="1" si="26"/>
        <v>0</v>
      </c>
      <c r="BV53" s="3">
        <f t="shared" ca="1" si="27"/>
        <v>0</v>
      </c>
      <c r="BX53" s="1">
        <f t="shared" ca="1" si="28"/>
        <v>1</v>
      </c>
      <c r="BY53" s="3"/>
      <c r="BZ53" s="1">
        <f t="shared" ca="1" si="29"/>
        <v>43</v>
      </c>
      <c r="CA53" s="2"/>
      <c r="CB53" s="3"/>
    </row>
    <row r="54" spans="2:80" ht="15" thickBot="1" x14ac:dyDescent="0.35">
      <c r="B54">
        <f t="shared" ca="1" si="30"/>
        <v>1</v>
      </c>
      <c r="C54" t="str">
        <f t="shared" ca="1" si="31"/>
        <v>men</v>
      </c>
      <c r="D54">
        <f t="shared" ca="1" si="32"/>
        <v>43</v>
      </c>
      <c r="E54">
        <f t="shared" ca="1" si="33"/>
        <v>3</v>
      </c>
      <c r="F54" t="str">
        <f t="shared" ca="1" si="34"/>
        <v>teaching</v>
      </c>
      <c r="G54">
        <f t="shared" ca="1" si="35"/>
        <v>4</v>
      </c>
      <c r="H54" t="str">
        <f t="shared" ca="1" si="36"/>
        <v>technical</v>
      </c>
      <c r="I54">
        <f t="shared" ca="1" si="37"/>
        <v>0</v>
      </c>
      <c r="J54">
        <f t="shared" ca="1" si="38"/>
        <v>3</v>
      </c>
      <c r="K54">
        <f t="shared" ca="1" si="39"/>
        <v>77788</v>
      </c>
      <c r="L54">
        <f t="shared" ca="1" si="40"/>
        <v>4</v>
      </c>
      <c r="M54" t="str">
        <f t="shared" ca="1" si="41"/>
        <v>mysore</v>
      </c>
      <c r="N54">
        <f t="shared" ca="1" si="42"/>
        <v>233364</v>
      </c>
      <c r="O54">
        <f t="shared" ca="1" si="43"/>
        <v>31242.725087541148</v>
      </c>
      <c r="P54">
        <f t="shared" ca="1" si="44"/>
        <v>184450.71639696194</v>
      </c>
      <c r="Q54">
        <f t="shared" ca="1" si="45"/>
        <v>54513</v>
      </c>
      <c r="R54">
        <f t="shared" ca="1" si="46"/>
        <v>72969.249755625802</v>
      </c>
      <c r="S54">
        <f t="shared" ca="1" si="47"/>
        <v>114267.14801427389</v>
      </c>
      <c r="T54">
        <f t="shared" ca="1" si="48"/>
        <v>532081.86441123579</v>
      </c>
      <c r="U54">
        <f t="shared" ca="1" si="49"/>
        <v>158724.97484316694</v>
      </c>
      <c r="V54">
        <f t="shared" ca="1" si="50"/>
        <v>373356.88956806884</v>
      </c>
      <c r="X54" s="1">
        <f ca="1">IF(Table1[[#This Row],[gender]]="men",0,1)</f>
        <v>0</v>
      </c>
      <c r="Y54" s="13">
        <f ca="1">IF(Table1[[#This Row],[gender]]="women",0,1)</f>
        <v>1</v>
      </c>
      <c r="Z54" s="2"/>
      <c r="AA54" s="2"/>
      <c r="AB54" s="2"/>
      <c r="AC54" s="2"/>
      <c r="AD54" s="2"/>
      <c r="AE54" s="2"/>
      <c r="AF54" s="2"/>
      <c r="AG54" s="2"/>
      <c r="AH54" s="2"/>
      <c r="AI54" s="3"/>
      <c r="AK54" s="1">
        <f t="shared" ca="1" si="57"/>
        <v>0</v>
      </c>
      <c r="AL54" s="2">
        <f t="shared" ca="1" si="58"/>
        <v>1</v>
      </c>
      <c r="AM54" s="2">
        <f t="shared" ca="1" si="59"/>
        <v>0</v>
      </c>
      <c r="AN54" s="2">
        <f t="shared" ca="1" si="60"/>
        <v>0</v>
      </c>
      <c r="AO54" s="2">
        <f t="shared" ca="1" si="61"/>
        <v>0</v>
      </c>
      <c r="AP54" s="3">
        <f t="shared" ca="1" si="62"/>
        <v>0</v>
      </c>
      <c r="AQ54" s="1"/>
      <c r="AR54" s="2"/>
      <c r="AS54" s="2"/>
      <c r="AT54" s="2"/>
      <c r="AU54" s="2"/>
      <c r="AV54" s="3"/>
      <c r="AW54" s="2"/>
      <c r="AX54" s="23">
        <f t="shared" ca="1" si="7"/>
        <v>21043.524922610788</v>
      </c>
      <c r="AY54" s="2"/>
      <c r="AZ54" s="1">
        <f t="shared" ca="1" si="8"/>
        <v>0</v>
      </c>
      <c r="BA54" s="2"/>
      <c r="BB54" s="3"/>
      <c r="BC54" s="31">
        <f t="shared" ca="1" si="9"/>
        <v>0.23599065909219755</v>
      </c>
      <c r="BD54" s="2">
        <f t="shared" ca="1" si="10"/>
        <v>1</v>
      </c>
      <c r="BE54" s="1"/>
      <c r="BF54" s="1">
        <f t="shared" ca="1" si="11"/>
        <v>0</v>
      </c>
      <c r="BG54" s="2">
        <f t="shared" ca="1" si="12"/>
        <v>0</v>
      </c>
      <c r="BH54" s="2">
        <f t="shared" ca="1" si="13"/>
        <v>0</v>
      </c>
      <c r="BI54" s="2">
        <f t="shared" ca="1" si="14"/>
        <v>0</v>
      </c>
      <c r="BJ54" s="2">
        <f t="shared" ca="1" si="15"/>
        <v>81148</v>
      </c>
      <c r="BK54" s="2">
        <f t="shared" ca="1" si="16"/>
        <v>0</v>
      </c>
      <c r="BL54" s="2">
        <f t="shared" ca="1" si="17"/>
        <v>0</v>
      </c>
      <c r="BM54" s="2">
        <f t="shared" ca="1" si="18"/>
        <v>0</v>
      </c>
      <c r="BN54" s="2">
        <f t="shared" ca="1" si="19"/>
        <v>0</v>
      </c>
      <c r="BO54" s="2">
        <f t="shared" ca="1" si="20"/>
        <v>0</v>
      </c>
      <c r="BP54" s="3">
        <f t="shared" ca="1" si="21"/>
        <v>0</v>
      </c>
      <c r="BQ54" s="1">
        <f t="shared" ca="1" si="22"/>
        <v>81148</v>
      </c>
      <c r="BR54" s="2">
        <f t="shared" ca="1" si="23"/>
        <v>0</v>
      </c>
      <c r="BS54" s="2">
        <f t="shared" ca="1" si="24"/>
        <v>0</v>
      </c>
      <c r="BT54" s="2">
        <f t="shared" ca="1" si="25"/>
        <v>0</v>
      </c>
      <c r="BU54" s="2">
        <f t="shared" ca="1" si="26"/>
        <v>0</v>
      </c>
      <c r="BV54" s="3">
        <f t="shared" ca="1" si="27"/>
        <v>0</v>
      </c>
      <c r="BX54" s="1">
        <f t="shared" ca="1" si="28"/>
        <v>1</v>
      </c>
      <c r="BY54" s="3"/>
      <c r="BZ54" s="1">
        <f t="shared" ca="1" si="29"/>
        <v>39</v>
      </c>
      <c r="CA54" s="2"/>
      <c r="CB54" s="3"/>
    </row>
    <row r="55" spans="2:80" ht="15" thickBot="1" x14ac:dyDescent="0.35">
      <c r="B55">
        <f t="shared" ca="1" si="30"/>
        <v>1</v>
      </c>
      <c r="C55" t="str">
        <f t="shared" ca="1" si="31"/>
        <v>men</v>
      </c>
      <c r="D55">
        <f t="shared" ca="1" si="32"/>
        <v>39</v>
      </c>
      <c r="E55">
        <f t="shared" ca="1" si="33"/>
        <v>1</v>
      </c>
      <c r="F55" t="str">
        <f t="shared" ca="1" si="34"/>
        <v>health</v>
      </c>
      <c r="G55">
        <f t="shared" ca="1" si="35"/>
        <v>2</v>
      </c>
      <c r="H55" t="str">
        <f t="shared" ca="1" si="36"/>
        <v>college</v>
      </c>
      <c r="I55">
        <f t="shared" ca="1" si="37"/>
        <v>4</v>
      </c>
      <c r="J55">
        <f t="shared" ca="1" si="38"/>
        <v>1</v>
      </c>
      <c r="K55">
        <f t="shared" ca="1" si="39"/>
        <v>81148</v>
      </c>
      <c r="L55">
        <f t="shared" ca="1" si="40"/>
        <v>5</v>
      </c>
      <c r="M55" t="str">
        <f t="shared" ca="1" si="41"/>
        <v>UK</v>
      </c>
      <c r="N55">
        <f t="shared" ca="1" si="42"/>
        <v>324592</v>
      </c>
      <c r="O55">
        <f t="shared" ca="1" si="43"/>
        <v>76600.680016054583</v>
      </c>
      <c r="P55">
        <f t="shared" ca="1" si="44"/>
        <v>21043.524922610788</v>
      </c>
      <c r="Q55">
        <f t="shared" ca="1" si="45"/>
        <v>4933</v>
      </c>
      <c r="R55">
        <f t="shared" ca="1" si="46"/>
        <v>3376.3212135556792</v>
      </c>
      <c r="S55">
        <f t="shared" ca="1" si="47"/>
        <v>38220.43698657745</v>
      </c>
      <c r="T55">
        <f t="shared" ca="1" si="48"/>
        <v>383855.96190918825</v>
      </c>
      <c r="U55">
        <f t="shared" ca="1" si="49"/>
        <v>84910.001229610265</v>
      </c>
      <c r="V55">
        <f t="shared" ca="1" si="50"/>
        <v>298945.96067957801</v>
      </c>
      <c r="X55" s="1">
        <f ca="1">IF(Table1[[#This Row],[gender]]="men",0,1)</f>
        <v>0</v>
      </c>
      <c r="Y55" s="13">
        <f ca="1">IF(Table1[[#This Row],[gender]]="women",0,1)</f>
        <v>1</v>
      </c>
      <c r="Z55" s="2"/>
      <c r="AA55" s="2"/>
      <c r="AB55" s="2"/>
      <c r="AC55" s="2"/>
      <c r="AD55" s="2"/>
      <c r="AE55" s="2"/>
      <c r="AF55" s="2"/>
      <c r="AG55" s="2"/>
      <c r="AH55" s="2"/>
      <c r="AI55" s="3"/>
      <c r="AK55" s="1">
        <f t="shared" ca="1" si="57"/>
        <v>1</v>
      </c>
      <c r="AL55" s="2">
        <f t="shared" ca="1" si="58"/>
        <v>0</v>
      </c>
      <c r="AM55" s="2">
        <f t="shared" ca="1" si="59"/>
        <v>0</v>
      </c>
      <c r="AN55" s="2">
        <f t="shared" ca="1" si="60"/>
        <v>0</v>
      </c>
      <c r="AO55" s="2">
        <f t="shared" ca="1" si="61"/>
        <v>0</v>
      </c>
      <c r="AP55" s="3">
        <f t="shared" ca="1" si="62"/>
        <v>0</v>
      </c>
      <c r="AQ55" s="1"/>
      <c r="AR55" s="2"/>
      <c r="AS55" s="2"/>
      <c r="AT55" s="2"/>
      <c r="AU55" s="2"/>
      <c r="AV55" s="3"/>
      <c r="AW55" s="2"/>
      <c r="AX55" s="23">
        <f t="shared" ca="1" si="7"/>
        <v>25836.729764322892</v>
      </c>
      <c r="AY55" s="2"/>
      <c r="AZ55" s="1">
        <f t="shared" ca="1" si="8"/>
        <v>1</v>
      </c>
      <c r="BA55" s="2"/>
      <c r="BB55" s="3"/>
      <c r="BC55" s="31">
        <f t="shared" ca="1" si="9"/>
        <v>3.8904135256409456E-2</v>
      </c>
      <c r="BD55" s="2">
        <f t="shared" ca="1" si="10"/>
        <v>1</v>
      </c>
      <c r="BE55" s="1"/>
      <c r="BF55" s="1">
        <f t="shared" ca="1" si="11"/>
        <v>0</v>
      </c>
      <c r="BG55" s="2">
        <f t="shared" ca="1" si="12"/>
        <v>0</v>
      </c>
      <c r="BH55" s="2">
        <f t="shared" ca="1" si="13"/>
        <v>86052</v>
      </c>
      <c r="BI55" s="2">
        <f t="shared" ca="1" si="14"/>
        <v>0</v>
      </c>
      <c r="BJ55" s="2">
        <f t="shared" ca="1" si="15"/>
        <v>0</v>
      </c>
      <c r="BK55" s="2">
        <f t="shared" ca="1" si="16"/>
        <v>0</v>
      </c>
      <c r="BL55" s="2">
        <f t="shared" ca="1" si="17"/>
        <v>0</v>
      </c>
      <c r="BM55" s="2">
        <f t="shared" ca="1" si="18"/>
        <v>0</v>
      </c>
      <c r="BN55" s="2">
        <f t="shared" ca="1" si="19"/>
        <v>0</v>
      </c>
      <c r="BO55" s="2">
        <f t="shared" ca="1" si="20"/>
        <v>0</v>
      </c>
      <c r="BP55" s="3">
        <f t="shared" ca="1" si="21"/>
        <v>0</v>
      </c>
      <c r="BQ55" s="1">
        <f t="shared" ca="1" si="22"/>
        <v>0</v>
      </c>
      <c r="BR55" s="2">
        <f t="shared" ca="1" si="23"/>
        <v>0</v>
      </c>
      <c r="BS55" s="2">
        <f t="shared" ca="1" si="24"/>
        <v>86052</v>
      </c>
      <c r="BT55" s="2">
        <f t="shared" ca="1" si="25"/>
        <v>0</v>
      </c>
      <c r="BU55" s="2">
        <f t="shared" ca="1" si="26"/>
        <v>0</v>
      </c>
      <c r="BV55" s="3">
        <f t="shared" ca="1" si="27"/>
        <v>0</v>
      </c>
      <c r="BX55" s="1">
        <f t="shared" ca="1" si="28"/>
        <v>1</v>
      </c>
      <c r="BY55" s="3"/>
      <c r="BZ55" s="1">
        <f t="shared" ca="1" si="29"/>
        <v>41</v>
      </c>
      <c r="CA55" s="2"/>
      <c r="CB55" s="3"/>
    </row>
    <row r="56" spans="2:80" ht="15" thickBot="1" x14ac:dyDescent="0.35">
      <c r="B56">
        <f t="shared" ca="1" si="30"/>
        <v>1</v>
      </c>
      <c r="C56" t="str">
        <f t="shared" ca="1" si="31"/>
        <v>men</v>
      </c>
      <c r="D56">
        <f t="shared" ca="1" si="32"/>
        <v>41</v>
      </c>
      <c r="E56">
        <f t="shared" ca="1" si="33"/>
        <v>3</v>
      </c>
      <c r="F56" t="str">
        <f t="shared" ca="1" si="34"/>
        <v>teaching</v>
      </c>
      <c r="G56">
        <f t="shared" ca="1" si="35"/>
        <v>3</v>
      </c>
      <c r="H56" t="str">
        <f t="shared" ca="1" si="36"/>
        <v>university</v>
      </c>
      <c r="I56">
        <f t="shared" ca="1" si="37"/>
        <v>3</v>
      </c>
      <c r="J56">
        <f t="shared" ca="1" si="38"/>
        <v>2</v>
      </c>
      <c r="K56">
        <f t="shared" ca="1" si="39"/>
        <v>86052</v>
      </c>
      <c r="L56">
        <f t="shared" ca="1" si="40"/>
        <v>3</v>
      </c>
      <c r="M56" t="str">
        <f t="shared" ca="1" si="41"/>
        <v>manglore</v>
      </c>
      <c r="N56">
        <f t="shared" ca="1" si="42"/>
        <v>516312</v>
      </c>
      <c r="O56">
        <f t="shared" ca="1" si="43"/>
        <v>20086.671882507278</v>
      </c>
      <c r="P56">
        <f t="shared" ca="1" si="44"/>
        <v>51673.459528645784</v>
      </c>
      <c r="Q56">
        <f t="shared" ca="1" si="45"/>
        <v>27275</v>
      </c>
      <c r="R56">
        <f t="shared" ca="1" si="46"/>
        <v>62280.66395948307</v>
      </c>
      <c r="S56">
        <f t="shared" ca="1" si="47"/>
        <v>100479.36821376554</v>
      </c>
      <c r="T56">
        <f t="shared" ca="1" si="48"/>
        <v>668464.82774241129</v>
      </c>
      <c r="U56">
        <f t="shared" ca="1" si="49"/>
        <v>109642.33584199034</v>
      </c>
      <c r="V56">
        <f t="shared" ca="1" si="50"/>
        <v>558822.49190042098</v>
      </c>
      <c r="X56" s="1">
        <f ca="1">IF(Table1[[#This Row],[gender]]="men",0,1)</f>
        <v>0</v>
      </c>
      <c r="Y56" s="13">
        <f ca="1">IF(Table1[[#This Row],[gender]]="women",0,1)</f>
        <v>1</v>
      </c>
      <c r="Z56" s="2"/>
      <c r="AA56" s="2"/>
      <c r="AB56" s="2"/>
      <c r="AC56" s="2"/>
      <c r="AD56" s="2"/>
      <c r="AE56" s="2"/>
      <c r="AF56" s="2"/>
      <c r="AG56" s="2"/>
      <c r="AH56" s="2"/>
      <c r="AI56" s="3"/>
      <c r="AK56" s="1">
        <f t="shared" ca="1" si="57"/>
        <v>0</v>
      </c>
      <c r="AL56" s="2">
        <f t="shared" ca="1" si="58"/>
        <v>0</v>
      </c>
      <c r="AM56" s="2">
        <f t="shared" ca="1" si="59"/>
        <v>0</v>
      </c>
      <c r="AN56" s="2">
        <f t="shared" ca="1" si="60"/>
        <v>0</v>
      </c>
      <c r="AO56" s="2">
        <f t="shared" ca="1" si="61"/>
        <v>0</v>
      </c>
      <c r="AP56" s="3">
        <f t="shared" ca="1" si="62"/>
        <v>1</v>
      </c>
      <c r="AQ56" s="1"/>
      <c r="AR56" s="2"/>
      <c r="AS56" s="2"/>
      <c r="AT56" s="2"/>
      <c r="AU56" s="2"/>
      <c r="AV56" s="3"/>
      <c r="AW56" s="2"/>
      <c r="AX56" s="23">
        <f t="shared" ca="1" si="7"/>
        <v>23088.51257728392</v>
      </c>
      <c r="AY56" s="2"/>
      <c r="AZ56" s="1">
        <f t="shared" ca="1" si="8"/>
        <v>1</v>
      </c>
      <c r="BA56" s="2"/>
      <c r="BB56" s="3"/>
      <c r="BC56" s="31">
        <f t="shared" ca="1" si="9"/>
        <v>0.50597363763453074</v>
      </c>
      <c r="BD56" s="2">
        <f t="shared" ca="1" si="10"/>
        <v>0</v>
      </c>
      <c r="BE56" s="1"/>
      <c r="BF56" s="1">
        <f t="shared" ca="1" si="11"/>
        <v>0</v>
      </c>
      <c r="BG56" s="2">
        <f t="shared" ca="1" si="12"/>
        <v>0</v>
      </c>
      <c r="BH56" s="2">
        <f t="shared" ca="1" si="13"/>
        <v>0</v>
      </c>
      <c r="BI56" s="2">
        <f t="shared" ca="1" si="14"/>
        <v>0</v>
      </c>
      <c r="BJ56" s="2">
        <f t="shared" ca="1" si="15"/>
        <v>0</v>
      </c>
      <c r="BK56" s="2">
        <f t="shared" ca="1" si="16"/>
        <v>0</v>
      </c>
      <c r="BL56" s="2">
        <f t="shared" ca="1" si="17"/>
        <v>63346</v>
      </c>
      <c r="BM56" s="2">
        <f t="shared" ca="1" si="18"/>
        <v>0</v>
      </c>
      <c r="BN56" s="2">
        <f t="shared" ca="1" si="19"/>
        <v>0</v>
      </c>
      <c r="BO56" s="2">
        <f t="shared" ca="1" si="20"/>
        <v>0</v>
      </c>
      <c r="BP56" s="3">
        <f t="shared" ca="1" si="21"/>
        <v>0</v>
      </c>
      <c r="BQ56" s="1">
        <f t="shared" ca="1" si="22"/>
        <v>0</v>
      </c>
      <c r="BR56" s="2">
        <f t="shared" ca="1" si="23"/>
        <v>0</v>
      </c>
      <c r="BS56" s="2">
        <f t="shared" ca="1" si="24"/>
        <v>0</v>
      </c>
      <c r="BT56" s="2">
        <f t="shared" ca="1" si="25"/>
        <v>0</v>
      </c>
      <c r="BU56" s="2">
        <f t="shared" ca="1" si="26"/>
        <v>63346</v>
      </c>
      <c r="BV56" s="3">
        <f t="shared" ca="1" si="27"/>
        <v>0</v>
      </c>
      <c r="BX56" s="1">
        <f t="shared" ca="1" si="28"/>
        <v>1</v>
      </c>
      <c r="BY56" s="3"/>
      <c r="BZ56" s="1">
        <f t="shared" ca="1" si="29"/>
        <v>0</v>
      </c>
      <c r="CA56" s="2"/>
      <c r="CB56" s="3"/>
    </row>
    <row r="57" spans="2:80" ht="15" thickBot="1" x14ac:dyDescent="0.35">
      <c r="B57">
        <f t="shared" ca="1" si="30"/>
        <v>2</v>
      </c>
      <c r="C57" t="str">
        <f t="shared" ca="1" si="31"/>
        <v>women</v>
      </c>
      <c r="D57">
        <f t="shared" ca="1" si="32"/>
        <v>26</v>
      </c>
      <c r="E57">
        <f t="shared" ca="1" si="33"/>
        <v>5</v>
      </c>
      <c r="F57" t="str">
        <f t="shared" ca="1" si="34"/>
        <v>general work</v>
      </c>
      <c r="G57">
        <f t="shared" ca="1" si="35"/>
        <v>4</v>
      </c>
      <c r="H57" t="str">
        <f t="shared" ca="1" si="36"/>
        <v>technical</v>
      </c>
      <c r="I57">
        <f t="shared" ca="1" si="37"/>
        <v>3</v>
      </c>
      <c r="J57">
        <f t="shared" ca="1" si="38"/>
        <v>2</v>
      </c>
      <c r="K57">
        <f t="shared" ca="1" si="39"/>
        <v>63346</v>
      </c>
      <c r="L57">
        <f t="shared" ca="1" si="40"/>
        <v>7</v>
      </c>
      <c r="M57" t="str">
        <f t="shared" ca="1" si="41"/>
        <v>karwar</v>
      </c>
      <c r="N57">
        <f t="shared" ca="1" si="42"/>
        <v>253384</v>
      </c>
      <c r="O57">
        <f t="shared" ca="1" si="43"/>
        <v>128205.62419838793</v>
      </c>
      <c r="P57">
        <f t="shared" ca="1" si="44"/>
        <v>46177.02515456784</v>
      </c>
      <c r="Q57">
        <f t="shared" ca="1" si="45"/>
        <v>24561</v>
      </c>
      <c r="R57">
        <f t="shared" ca="1" si="46"/>
        <v>126596.52252026291</v>
      </c>
      <c r="S57">
        <f t="shared" ca="1" si="47"/>
        <v>16256.055337105487</v>
      </c>
      <c r="T57">
        <f t="shared" ca="1" si="48"/>
        <v>315817.08049167332</v>
      </c>
      <c r="U57">
        <f t="shared" ca="1" si="49"/>
        <v>279363.14671865082</v>
      </c>
      <c r="V57">
        <f t="shared" ca="1" si="50"/>
        <v>36453.933773022494</v>
      </c>
      <c r="X57" s="1">
        <f ca="1">IF(Table1[[#This Row],[gender]]="men",0,1)</f>
        <v>1</v>
      </c>
      <c r="Y57" s="13">
        <f ca="1">IF(Table1[[#This Row],[gender]]="women",0,1)</f>
        <v>0</v>
      </c>
      <c r="Z57" s="2"/>
      <c r="AA57" s="2"/>
      <c r="AB57" s="2"/>
      <c r="AC57" s="2"/>
      <c r="AD57" s="2"/>
      <c r="AE57" s="2"/>
      <c r="AF57" s="2"/>
      <c r="AG57" s="2"/>
      <c r="AH57" s="2"/>
      <c r="AI57" s="3"/>
      <c r="AK57" s="1">
        <f t="shared" ca="1" si="57"/>
        <v>0</v>
      </c>
      <c r="AL57" s="2">
        <f t="shared" ca="1" si="58"/>
        <v>0</v>
      </c>
      <c r="AM57" s="2">
        <f t="shared" ca="1" si="59"/>
        <v>0</v>
      </c>
      <c r="AN57" s="2">
        <f t="shared" ca="1" si="60"/>
        <v>0</v>
      </c>
      <c r="AO57" s="2">
        <f t="shared" ca="1" si="61"/>
        <v>1</v>
      </c>
      <c r="AP57" s="3">
        <f t="shared" ca="1" si="62"/>
        <v>0</v>
      </c>
      <c r="AQ57" s="1"/>
      <c r="AR57" s="2"/>
      <c r="AS57" s="2"/>
      <c r="AT57" s="2"/>
      <c r="AU57" s="2"/>
      <c r="AV57" s="3"/>
      <c r="AW57" s="2"/>
      <c r="AX57" s="23">
        <f t="shared" ca="1" si="7"/>
        <v>36434.288350398514</v>
      </c>
      <c r="AY57" s="2"/>
      <c r="AZ57" s="1">
        <f t="shared" ca="1" si="8"/>
        <v>1</v>
      </c>
      <c r="BA57" s="2"/>
      <c r="BB57" s="3"/>
      <c r="BC57" s="31">
        <f t="shared" ca="1" si="9"/>
        <v>0.73198589292010297</v>
      </c>
      <c r="BD57" s="2">
        <f t="shared" ca="1" si="10"/>
        <v>0</v>
      </c>
      <c r="BE57" s="1"/>
      <c r="BF57" s="1">
        <f t="shared" ca="1" si="11"/>
        <v>0</v>
      </c>
      <c r="BG57" s="2">
        <f t="shared" ca="1" si="12"/>
        <v>0</v>
      </c>
      <c r="BH57" s="2">
        <f t="shared" ca="1" si="13"/>
        <v>0</v>
      </c>
      <c r="BI57" s="2">
        <f t="shared" ca="1" si="14"/>
        <v>83552</v>
      </c>
      <c r="BJ57" s="2">
        <f t="shared" ca="1" si="15"/>
        <v>0</v>
      </c>
      <c r="BK57" s="2">
        <f t="shared" ca="1" si="16"/>
        <v>0</v>
      </c>
      <c r="BL57" s="2">
        <f t="shared" ca="1" si="17"/>
        <v>0</v>
      </c>
      <c r="BM57" s="2">
        <f t="shared" ca="1" si="18"/>
        <v>0</v>
      </c>
      <c r="BN57" s="2">
        <f t="shared" ca="1" si="19"/>
        <v>0</v>
      </c>
      <c r="BO57" s="2">
        <f t="shared" ca="1" si="20"/>
        <v>0</v>
      </c>
      <c r="BP57" s="3">
        <f t="shared" ca="1" si="21"/>
        <v>0</v>
      </c>
      <c r="BQ57" s="1">
        <f t="shared" ca="1" si="22"/>
        <v>0</v>
      </c>
      <c r="BR57" s="2">
        <f t="shared" ca="1" si="23"/>
        <v>83552</v>
      </c>
      <c r="BS57" s="2">
        <f t="shared" ca="1" si="24"/>
        <v>0</v>
      </c>
      <c r="BT57" s="2">
        <f t="shared" ca="1" si="25"/>
        <v>0</v>
      </c>
      <c r="BU57" s="2">
        <f t="shared" ca="1" si="26"/>
        <v>0</v>
      </c>
      <c r="BV57" s="3">
        <f t="shared" ca="1" si="27"/>
        <v>0</v>
      </c>
      <c r="BX57" s="1">
        <f t="shared" ca="1" si="28"/>
        <v>1</v>
      </c>
      <c r="BY57" s="3"/>
      <c r="BZ57" s="1">
        <f t="shared" ca="1" si="29"/>
        <v>25</v>
      </c>
      <c r="CA57" s="2"/>
      <c r="CB57" s="3"/>
    </row>
    <row r="58" spans="2:80" ht="15" thickBot="1" x14ac:dyDescent="0.35">
      <c r="B58">
        <f t="shared" ca="1" si="30"/>
        <v>2</v>
      </c>
      <c r="C58" t="str">
        <f t="shared" ca="1" si="31"/>
        <v>women</v>
      </c>
      <c r="D58">
        <f t="shared" ca="1" si="32"/>
        <v>25</v>
      </c>
      <c r="E58">
        <f t="shared" ca="1" si="33"/>
        <v>2</v>
      </c>
      <c r="F58" t="str">
        <f t="shared" ca="1" si="34"/>
        <v>construction</v>
      </c>
      <c r="G58">
        <f t="shared" ca="1" si="35"/>
        <v>1</v>
      </c>
      <c r="H58" t="str">
        <f t="shared" ca="1" si="36"/>
        <v>high skool</v>
      </c>
      <c r="I58">
        <f t="shared" ca="1" si="37"/>
        <v>4</v>
      </c>
      <c r="J58">
        <f t="shared" ca="1" si="38"/>
        <v>4</v>
      </c>
      <c r="K58">
        <f t="shared" ca="1" si="39"/>
        <v>83552</v>
      </c>
      <c r="L58">
        <f t="shared" ca="1" si="40"/>
        <v>4</v>
      </c>
      <c r="M58" t="str">
        <f t="shared" ca="1" si="41"/>
        <v>mysore</v>
      </c>
      <c r="N58">
        <f t="shared" ca="1" si="42"/>
        <v>334208</v>
      </c>
      <c r="O58">
        <f t="shared" ca="1" si="43"/>
        <v>244635.54130104178</v>
      </c>
      <c r="P58">
        <f t="shared" ca="1" si="44"/>
        <v>145737.15340159406</v>
      </c>
      <c r="Q58">
        <f t="shared" ca="1" si="45"/>
        <v>17364</v>
      </c>
      <c r="R58">
        <f t="shared" ca="1" si="46"/>
        <v>38982.5366761607</v>
      </c>
      <c r="S58">
        <f t="shared" ca="1" si="47"/>
        <v>82811.628982634254</v>
      </c>
      <c r="T58">
        <f t="shared" ca="1" si="48"/>
        <v>562756.78238422831</v>
      </c>
      <c r="U58">
        <f t="shared" ca="1" si="49"/>
        <v>300982.07797720248</v>
      </c>
      <c r="V58">
        <f t="shared" ca="1" si="50"/>
        <v>261774.70440702583</v>
      </c>
      <c r="X58" s="1">
        <f ca="1">IF(Table1[[#This Row],[gender]]="men",0,1)</f>
        <v>1</v>
      </c>
      <c r="Y58" s="13">
        <f ca="1">IF(Table1[[#This Row],[gender]]="women",0,1)</f>
        <v>0</v>
      </c>
      <c r="Z58" s="2"/>
      <c r="AA58" s="2"/>
      <c r="AB58" s="2"/>
      <c r="AC58" s="2"/>
      <c r="AD58" s="2"/>
      <c r="AE58" s="2"/>
      <c r="AF58" s="2"/>
      <c r="AG58" s="2"/>
      <c r="AH58" s="2"/>
      <c r="AI58" s="3"/>
      <c r="AK58" s="1">
        <f t="shared" ca="1" si="57"/>
        <v>0</v>
      </c>
      <c r="AL58" s="2">
        <f t="shared" ca="1" si="58"/>
        <v>0</v>
      </c>
      <c r="AM58" s="2">
        <f t="shared" ca="1" si="59"/>
        <v>0</v>
      </c>
      <c r="AN58" s="2">
        <f t="shared" ca="1" si="60"/>
        <v>0</v>
      </c>
      <c r="AO58" s="2">
        <f t="shared" ca="1" si="61"/>
        <v>0</v>
      </c>
      <c r="AP58" s="3">
        <f t="shared" ca="1" si="62"/>
        <v>1</v>
      </c>
      <c r="AQ58" s="1"/>
      <c r="AR58" s="2"/>
      <c r="AS58" s="2"/>
      <c r="AT58" s="2"/>
      <c r="AU58" s="2"/>
      <c r="AV58" s="3"/>
      <c r="AW58" s="2"/>
      <c r="AX58" s="23">
        <f t="shared" ca="1" si="7"/>
        <v>16504.465611325963</v>
      </c>
      <c r="AY58" s="2"/>
      <c r="AZ58" s="1">
        <f t="shared" ca="1" si="8"/>
        <v>0</v>
      </c>
      <c r="BA58" s="2"/>
      <c r="BB58" s="3"/>
      <c r="BC58" s="31">
        <f t="shared" ca="1" si="9"/>
        <v>0.16635490750647897</v>
      </c>
      <c r="BD58" s="2">
        <f t="shared" ca="1" si="10"/>
        <v>1</v>
      </c>
      <c r="BE58" s="1"/>
      <c r="BF58" s="1">
        <f t="shared" ca="1" si="11"/>
        <v>0</v>
      </c>
      <c r="BG58" s="2">
        <f t="shared" ca="1" si="12"/>
        <v>0</v>
      </c>
      <c r="BH58" s="2">
        <f t="shared" ca="1" si="13"/>
        <v>0</v>
      </c>
      <c r="BI58" s="2">
        <f t="shared" ca="1" si="14"/>
        <v>0</v>
      </c>
      <c r="BJ58" s="2">
        <f t="shared" ca="1" si="15"/>
        <v>0</v>
      </c>
      <c r="BK58" s="2">
        <f t="shared" ca="1" si="16"/>
        <v>0</v>
      </c>
      <c r="BL58" s="2">
        <f t="shared" ca="1" si="17"/>
        <v>0</v>
      </c>
      <c r="BM58" s="2">
        <f t="shared" ca="1" si="18"/>
        <v>0</v>
      </c>
      <c r="BN58" s="2">
        <f t="shared" ca="1" si="19"/>
        <v>0</v>
      </c>
      <c r="BO58" s="2">
        <f t="shared" ca="1" si="20"/>
        <v>28767</v>
      </c>
      <c r="BP58" s="3">
        <f t="shared" ca="1" si="21"/>
        <v>0</v>
      </c>
      <c r="BQ58" s="1">
        <f t="shared" ca="1" si="22"/>
        <v>0</v>
      </c>
      <c r="BR58" s="2">
        <f t="shared" ca="1" si="23"/>
        <v>0</v>
      </c>
      <c r="BS58" s="2">
        <f t="shared" ca="1" si="24"/>
        <v>0</v>
      </c>
      <c r="BT58" s="2">
        <f t="shared" ca="1" si="25"/>
        <v>0</v>
      </c>
      <c r="BU58" s="2">
        <f t="shared" ca="1" si="26"/>
        <v>28767</v>
      </c>
      <c r="BV58" s="3">
        <f t="shared" ca="1" si="27"/>
        <v>0</v>
      </c>
      <c r="BX58" s="1">
        <f t="shared" ca="1" si="28"/>
        <v>1</v>
      </c>
      <c r="BY58" s="3"/>
      <c r="BZ58" s="1">
        <f t="shared" ca="1" si="29"/>
        <v>32</v>
      </c>
      <c r="CA58" s="2"/>
      <c r="CB58" s="3"/>
    </row>
    <row r="59" spans="2:80" ht="15" thickBot="1" x14ac:dyDescent="0.35">
      <c r="B59">
        <f t="shared" ca="1" si="30"/>
        <v>2</v>
      </c>
      <c r="C59" t="str">
        <f t="shared" ca="1" si="31"/>
        <v>women</v>
      </c>
      <c r="D59">
        <f t="shared" ca="1" si="32"/>
        <v>32</v>
      </c>
      <c r="E59">
        <f t="shared" ca="1" si="33"/>
        <v>5</v>
      </c>
      <c r="F59" t="str">
        <f t="shared" ca="1" si="34"/>
        <v>general work</v>
      </c>
      <c r="G59">
        <f t="shared" ca="1" si="35"/>
        <v>2</v>
      </c>
      <c r="H59" t="str">
        <f t="shared" ca="1" si="36"/>
        <v>college</v>
      </c>
      <c r="I59">
        <f t="shared" ca="1" si="37"/>
        <v>2</v>
      </c>
      <c r="J59">
        <f t="shared" ca="1" si="38"/>
        <v>2</v>
      </c>
      <c r="K59">
        <f t="shared" ca="1" si="39"/>
        <v>28767</v>
      </c>
      <c r="L59">
        <f t="shared" ca="1" si="40"/>
        <v>10</v>
      </c>
      <c r="M59" t="str">
        <f t="shared" ca="1" si="41"/>
        <v>chitrdurga</v>
      </c>
      <c r="N59">
        <f t="shared" ca="1" si="42"/>
        <v>143835</v>
      </c>
      <c r="O59">
        <f t="shared" ca="1" si="43"/>
        <v>23927.658121194403</v>
      </c>
      <c r="P59">
        <f t="shared" ca="1" si="44"/>
        <v>33008.931222651925</v>
      </c>
      <c r="Q59">
        <f t="shared" ca="1" si="45"/>
        <v>15294</v>
      </c>
      <c r="R59">
        <f t="shared" ca="1" si="46"/>
        <v>11503.493376894728</v>
      </c>
      <c r="S59">
        <f t="shared" ca="1" si="47"/>
        <v>10488.512684765201</v>
      </c>
      <c r="T59">
        <f t="shared" ca="1" si="48"/>
        <v>187332.44390741712</v>
      </c>
      <c r="U59">
        <f t="shared" ca="1" si="49"/>
        <v>50725.15149808913</v>
      </c>
      <c r="V59">
        <f t="shared" ca="1" si="50"/>
        <v>136607.29240932799</v>
      </c>
      <c r="X59" s="1">
        <f ca="1">IF(Table1[[#This Row],[gender]]="men",0,1)</f>
        <v>1</v>
      </c>
      <c r="Y59" s="13">
        <f ca="1">IF(Table1[[#This Row],[gender]]="women",0,1)</f>
        <v>0</v>
      </c>
      <c r="Z59" s="2"/>
      <c r="AA59" s="2"/>
      <c r="AB59" s="2"/>
      <c r="AC59" s="2"/>
      <c r="AD59" s="2"/>
      <c r="AE59" s="2"/>
      <c r="AF59" s="2"/>
      <c r="AG59" s="2"/>
      <c r="AH59" s="2"/>
      <c r="AI59" s="3"/>
      <c r="AK59" s="1">
        <f t="shared" ca="1" si="57"/>
        <v>1</v>
      </c>
      <c r="AL59" s="2">
        <f t="shared" ca="1" si="58"/>
        <v>0</v>
      </c>
      <c r="AM59" s="2">
        <f t="shared" ca="1" si="59"/>
        <v>0</v>
      </c>
      <c r="AN59" s="2">
        <f t="shared" ca="1" si="60"/>
        <v>0</v>
      </c>
      <c r="AO59" s="2">
        <f t="shared" ca="1" si="61"/>
        <v>0</v>
      </c>
      <c r="AP59" s="3">
        <f t="shared" ca="1" si="62"/>
        <v>0</v>
      </c>
      <c r="AQ59" s="1"/>
      <c r="AR59" s="2"/>
      <c r="AS59" s="2"/>
      <c r="AT59" s="2"/>
      <c r="AU59" s="2"/>
      <c r="AV59" s="3"/>
      <c r="AW59" s="2"/>
      <c r="AX59" s="23">
        <f t="shared" ca="1" si="7"/>
        <v>19607.166674212098</v>
      </c>
      <c r="AY59" s="2"/>
      <c r="AZ59" s="1">
        <f t="shared" ca="1" si="8"/>
        <v>0</v>
      </c>
      <c r="BA59" s="2"/>
      <c r="BB59" s="3"/>
      <c r="BC59" s="31">
        <f t="shared" ca="1" si="9"/>
        <v>0.14215167922012528</v>
      </c>
      <c r="BD59" s="2">
        <f t="shared" ca="1" si="10"/>
        <v>1</v>
      </c>
      <c r="BE59" s="1"/>
      <c r="BF59" s="1">
        <f t="shared" ca="1" si="11"/>
        <v>0</v>
      </c>
      <c r="BG59" s="2">
        <f t="shared" ca="1" si="12"/>
        <v>33942</v>
      </c>
      <c r="BH59" s="2">
        <f t="shared" ca="1" si="13"/>
        <v>0</v>
      </c>
      <c r="BI59" s="2">
        <f t="shared" ca="1" si="14"/>
        <v>0</v>
      </c>
      <c r="BJ59" s="2">
        <f t="shared" ca="1" si="15"/>
        <v>0</v>
      </c>
      <c r="BK59" s="2">
        <f t="shared" ca="1" si="16"/>
        <v>0</v>
      </c>
      <c r="BL59" s="2">
        <f t="shared" ca="1" si="17"/>
        <v>0</v>
      </c>
      <c r="BM59" s="2">
        <f t="shared" ca="1" si="18"/>
        <v>0</v>
      </c>
      <c r="BN59" s="2">
        <f t="shared" ca="1" si="19"/>
        <v>0</v>
      </c>
      <c r="BO59" s="2">
        <f t="shared" ca="1" si="20"/>
        <v>0</v>
      </c>
      <c r="BP59" s="3">
        <f t="shared" ca="1" si="21"/>
        <v>0</v>
      </c>
      <c r="BQ59" s="1">
        <f t="shared" ca="1" si="22"/>
        <v>0</v>
      </c>
      <c r="BR59" s="2">
        <f t="shared" ca="1" si="23"/>
        <v>0</v>
      </c>
      <c r="BS59" s="2">
        <f t="shared" ca="1" si="24"/>
        <v>33942</v>
      </c>
      <c r="BT59" s="2">
        <f t="shared" ca="1" si="25"/>
        <v>0</v>
      </c>
      <c r="BU59" s="2">
        <f t="shared" ca="1" si="26"/>
        <v>0</v>
      </c>
      <c r="BV59" s="3">
        <f t="shared" ca="1" si="27"/>
        <v>0</v>
      </c>
      <c r="BX59" s="1">
        <f t="shared" ca="1" si="28"/>
        <v>1</v>
      </c>
      <c r="BY59" s="3"/>
      <c r="BZ59" s="1">
        <f t="shared" ca="1" si="29"/>
        <v>30</v>
      </c>
      <c r="CA59" s="2"/>
      <c r="CB59" s="3"/>
    </row>
    <row r="60" spans="2:80" ht="15" thickBot="1" x14ac:dyDescent="0.35">
      <c r="B60">
        <f t="shared" ca="1" si="30"/>
        <v>1</v>
      </c>
      <c r="C60" t="str">
        <f t="shared" ca="1" si="31"/>
        <v>men</v>
      </c>
      <c r="D60">
        <f t="shared" ca="1" si="32"/>
        <v>30</v>
      </c>
      <c r="E60">
        <f t="shared" ca="1" si="33"/>
        <v>3</v>
      </c>
      <c r="F60" t="str">
        <f t="shared" ca="1" si="34"/>
        <v>teaching</v>
      </c>
      <c r="G60">
        <f t="shared" ca="1" si="35"/>
        <v>2</v>
      </c>
      <c r="H60" t="str">
        <f t="shared" ca="1" si="36"/>
        <v>college</v>
      </c>
      <c r="I60">
        <f t="shared" ca="1" si="37"/>
        <v>0</v>
      </c>
      <c r="J60">
        <f t="shared" ca="1" si="38"/>
        <v>1</v>
      </c>
      <c r="K60">
        <f t="shared" ca="1" si="39"/>
        <v>33942</v>
      </c>
      <c r="L60">
        <f t="shared" ca="1" si="40"/>
        <v>2</v>
      </c>
      <c r="M60" t="str">
        <f t="shared" ca="1" si="41"/>
        <v>tumkur</v>
      </c>
      <c r="N60">
        <f t="shared" ca="1" si="42"/>
        <v>135768</v>
      </c>
      <c r="O60">
        <f t="shared" ca="1" si="43"/>
        <v>19299.649184357968</v>
      </c>
      <c r="P60">
        <f t="shared" ca="1" si="44"/>
        <v>19607.166674212098</v>
      </c>
      <c r="Q60">
        <f t="shared" ca="1" si="45"/>
        <v>15622</v>
      </c>
      <c r="R60">
        <f t="shared" ca="1" si="46"/>
        <v>59512.884642730824</v>
      </c>
      <c r="S60">
        <f t="shared" ca="1" si="47"/>
        <v>39479.728243495279</v>
      </c>
      <c r="T60">
        <f t="shared" ca="1" si="48"/>
        <v>194854.89491770737</v>
      </c>
      <c r="U60">
        <f t="shared" ca="1" si="49"/>
        <v>94434.533827088802</v>
      </c>
      <c r="V60">
        <f t="shared" ca="1" si="50"/>
        <v>100420.36109061856</v>
      </c>
      <c r="X60" s="1">
        <f ca="1">IF(Table1[[#This Row],[gender]]="men",0,1)</f>
        <v>0</v>
      </c>
      <c r="Y60" s="13">
        <f ca="1">IF(Table1[[#This Row],[gender]]="women",0,1)</f>
        <v>1</v>
      </c>
      <c r="Z60" s="2"/>
      <c r="AA60" s="2"/>
      <c r="AB60" s="2"/>
      <c r="AC60" s="2"/>
      <c r="AD60" s="2"/>
      <c r="AE60" s="2"/>
      <c r="AF60" s="2"/>
      <c r="AG60" s="2"/>
      <c r="AH60" s="2"/>
      <c r="AI60" s="3"/>
      <c r="AK60" s="1">
        <f t="shared" ca="1" si="57"/>
        <v>1</v>
      </c>
      <c r="AL60" s="2">
        <f t="shared" ca="1" si="58"/>
        <v>0</v>
      </c>
      <c r="AM60" s="2">
        <f t="shared" ca="1" si="59"/>
        <v>0</v>
      </c>
      <c r="AN60" s="2">
        <f t="shared" ca="1" si="60"/>
        <v>0</v>
      </c>
      <c r="AO60" s="2">
        <f t="shared" ca="1" si="61"/>
        <v>0</v>
      </c>
      <c r="AP60" s="3">
        <f t="shared" ca="1" si="62"/>
        <v>0</v>
      </c>
      <c r="AQ60" s="1"/>
      <c r="AR60" s="2"/>
      <c r="AS60" s="2"/>
      <c r="AT60" s="2"/>
      <c r="AU60" s="2"/>
      <c r="AV60" s="3"/>
      <c r="AW60" s="2"/>
      <c r="AX60" s="23">
        <f t="shared" ca="1" si="7"/>
        <v>19062.765749389968</v>
      </c>
      <c r="AY60" s="2"/>
      <c r="AZ60" s="1">
        <f t="shared" ca="1" si="8"/>
        <v>0</v>
      </c>
      <c r="BA60" s="2"/>
      <c r="BB60" s="3"/>
      <c r="BC60" s="31">
        <f t="shared" ca="1" si="9"/>
        <v>7.5820305831822865E-2</v>
      </c>
      <c r="BD60" s="2">
        <f t="shared" ca="1" si="10"/>
        <v>1</v>
      </c>
      <c r="BE60" s="1"/>
      <c r="BF60" s="1">
        <f t="shared" ca="1" si="11"/>
        <v>0</v>
      </c>
      <c r="BG60" s="2">
        <f t="shared" ca="1" si="12"/>
        <v>0</v>
      </c>
      <c r="BH60" s="2">
        <f t="shared" ca="1" si="13"/>
        <v>0</v>
      </c>
      <c r="BI60" s="2">
        <f t="shared" ca="1" si="14"/>
        <v>0</v>
      </c>
      <c r="BJ60" s="2">
        <f t="shared" ca="1" si="15"/>
        <v>0</v>
      </c>
      <c r="BK60" s="2">
        <f t="shared" ca="1" si="16"/>
        <v>0</v>
      </c>
      <c r="BL60" s="2">
        <f t="shared" ca="1" si="17"/>
        <v>0</v>
      </c>
      <c r="BM60" s="2">
        <f t="shared" ca="1" si="18"/>
        <v>0</v>
      </c>
      <c r="BN60" s="2">
        <f t="shared" ca="1" si="19"/>
        <v>79774</v>
      </c>
      <c r="BO60" s="2">
        <f t="shared" ca="1" si="20"/>
        <v>0</v>
      </c>
      <c r="BP60" s="3">
        <f t="shared" ca="1" si="21"/>
        <v>0</v>
      </c>
      <c r="BQ60" s="1">
        <f t="shared" ca="1" si="22"/>
        <v>0</v>
      </c>
      <c r="BR60" s="2">
        <f t="shared" ca="1" si="23"/>
        <v>0</v>
      </c>
      <c r="BS60" s="2">
        <f t="shared" ca="1" si="24"/>
        <v>79774</v>
      </c>
      <c r="BT60" s="2">
        <f t="shared" ca="1" si="25"/>
        <v>0</v>
      </c>
      <c r="BU60" s="2">
        <f t="shared" ca="1" si="26"/>
        <v>0</v>
      </c>
      <c r="BV60" s="3">
        <f t="shared" ca="1" si="27"/>
        <v>0</v>
      </c>
      <c r="BX60" s="1">
        <f t="shared" ca="1" si="28"/>
        <v>1</v>
      </c>
      <c r="BY60" s="3"/>
      <c r="BZ60" s="1">
        <f t="shared" ca="1" si="29"/>
        <v>36</v>
      </c>
      <c r="CA60" s="2"/>
      <c r="CB60" s="3"/>
    </row>
    <row r="61" spans="2:80" ht="15" thickBot="1" x14ac:dyDescent="0.35">
      <c r="B61">
        <f t="shared" ca="1" si="30"/>
        <v>1</v>
      </c>
      <c r="C61" t="str">
        <f t="shared" ca="1" si="31"/>
        <v>men</v>
      </c>
      <c r="D61">
        <f t="shared" ca="1" si="32"/>
        <v>36</v>
      </c>
      <c r="E61">
        <f t="shared" ca="1" si="33"/>
        <v>3</v>
      </c>
      <c r="F61" t="str">
        <f t="shared" ca="1" si="34"/>
        <v>teaching</v>
      </c>
      <c r="G61">
        <f t="shared" ca="1" si="35"/>
        <v>2</v>
      </c>
      <c r="H61" t="str">
        <f t="shared" ca="1" si="36"/>
        <v>college</v>
      </c>
      <c r="I61">
        <f t="shared" ca="1" si="37"/>
        <v>2</v>
      </c>
      <c r="J61">
        <f t="shared" ca="1" si="38"/>
        <v>4</v>
      </c>
      <c r="K61">
        <f t="shared" ca="1" si="39"/>
        <v>79774</v>
      </c>
      <c r="L61">
        <f t="shared" ca="1" si="40"/>
        <v>9</v>
      </c>
      <c r="M61" t="str">
        <f t="shared" ca="1" si="41"/>
        <v>gulbarga</v>
      </c>
      <c r="N61">
        <f t="shared" ca="1" si="42"/>
        <v>319096</v>
      </c>
      <c r="O61">
        <f t="shared" ca="1" si="43"/>
        <v>24193.95630971135</v>
      </c>
      <c r="P61">
        <f t="shared" ca="1" si="44"/>
        <v>76251.062997559871</v>
      </c>
      <c r="Q61">
        <f t="shared" ca="1" si="45"/>
        <v>40953</v>
      </c>
      <c r="R61">
        <f t="shared" ca="1" si="46"/>
        <v>27089.919712624971</v>
      </c>
      <c r="S61">
        <f t="shared" ca="1" si="47"/>
        <v>116298.99614683699</v>
      </c>
      <c r="T61">
        <f t="shared" ca="1" si="48"/>
        <v>511646.05914439692</v>
      </c>
      <c r="U61">
        <f t="shared" ca="1" si="49"/>
        <v>92236.876022336321</v>
      </c>
      <c r="V61">
        <f t="shared" ca="1" si="50"/>
        <v>419409.18312206061</v>
      </c>
      <c r="X61" s="1">
        <f ca="1">IF(Table1[[#This Row],[gender]]="men",0,1)</f>
        <v>0</v>
      </c>
      <c r="Y61" s="13">
        <f ca="1">IF(Table1[[#This Row],[gender]]="women",0,1)</f>
        <v>1</v>
      </c>
      <c r="Z61" s="2"/>
      <c r="AA61" s="2"/>
      <c r="AB61" s="2"/>
      <c r="AC61" s="2"/>
      <c r="AD61" s="2"/>
      <c r="AE61" s="2"/>
      <c r="AF61" s="2"/>
      <c r="AG61" s="2"/>
      <c r="AH61" s="2"/>
      <c r="AI61" s="3"/>
      <c r="AK61" s="1">
        <f t="shared" ca="1" si="57"/>
        <v>1</v>
      </c>
      <c r="AL61" s="2">
        <f t="shared" ca="1" si="58"/>
        <v>0</v>
      </c>
      <c r="AM61" s="2">
        <f t="shared" ca="1" si="59"/>
        <v>0</v>
      </c>
      <c r="AN61" s="2">
        <f t="shared" ca="1" si="60"/>
        <v>0</v>
      </c>
      <c r="AO61" s="2">
        <f t="shared" ca="1" si="61"/>
        <v>0</v>
      </c>
      <c r="AP61" s="3">
        <f t="shared" ca="1" si="62"/>
        <v>0</v>
      </c>
      <c r="AQ61" s="1"/>
      <c r="AR61" s="2"/>
      <c r="AS61" s="2"/>
      <c r="AT61" s="2"/>
      <c r="AU61" s="2"/>
      <c r="AV61" s="3"/>
      <c r="AW61" s="2"/>
      <c r="AX61" s="23">
        <f t="shared" ca="1" si="7"/>
        <v>23090.04553938525</v>
      </c>
      <c r="AY61" s="2"/>
      <c r="AZ61" s="1">
        <f t="shared" ca="1" si="8"/>
        <v>1</v>
      </c>
      <c r="BA61" s="2"/>
      <c r="BB61" s="3"/>
      <c r="BC61" s="31">
        <f t="shared" ca="1" si="9"/>
        <v>0.94073294132184471</v>
      </c>
      <c r="BD61" s="2">
        <f t="shared" ca="1" si="10"/>
        <v>0</v>
      </c>
      <c r="BE61" s="1"/>
      <c r="BF61" s="1">
        <f t="shared" ca="1" si="11"/>
        <v>0</v>
      </c>
      <c r="BG61" s="2">
        <f t="shared" ca="1" si="12"/>
        <v>0</v>
      </c>
      <c r="BH61" s="2">
        <f t="shared" ca="1" si="13"/>
        <v>0</v>
      </c>
      <c r="BI61" s="2">
        <f t="shared" ca="1" si="14"/>
        <v>59233</v>
      </c>
      <c r="BJ61" s="2">
        <f t="shared" ca="1" si="15"/>
        <v>0</v>
      </c>
      <c r="BK61" s="2">
        <f t="shared" ca="1" si="16"/>
        <v>0</v>
      </c>
      <c r="BL61" s="2">
        <f t="shared" ca="1" si="17"/>
        <v>0</v>
      </c>
      <c r="BM61" s="2">
        <f t="shared" ca="1" si="18"/>
        <v>0</v>
      </c>
      <c r="BN61" s="2">
        <f t="shared" ca="1" si="19"/>
        <v>0</v>
      </c>
      <c r="BO61" s="2">
        <f t="shared" ca="1" si="20"/>
        <v>0</v>
      </c>
      <c r="BP61" s="3">
        <f t="shared" ca="1" si="21"/>
        <v>0</v>
      </c>
      <c r="BQ61" s="1">
        <f t="shared" ca="1" si="22"/>
        <v>0</v>
      </c>
      <c r="BR61" s="2">
        <f t="shared" ca="1" si="23"/>
        <v>0</v>
      </c>
      <c r="BS61" s="2">
        <f t="shared" ca="1" si="24"/>
        <v>59233</v>
      </c>
      <c r="BT61" s="2">
        <f t="shared" ca="1" si="25"/>
        <v>0</v>
      </c>
      <c r="BU61" s="2">
        <f t="shared" ca="1" si="26"/>
        <v>0</v>
      </c>
      <c r="BV61" s="3">
        <f t="shared" ca="1" si="27"/>
        <v>0</v>
      </c>
      <c r="BX61" s="1">
        <f t="shared" ca="1" si="28"/>
        <v>1</v>
      </c>
      <c r="BY61" s="3"/>
      <c r="BZ61" s="1">
        <f t="shared" ca="1" si="29"/>
        <v>40</v>
      </c>
      <c r="CA61" s="2"/>
      <c r="CB61" s="3"/>
    </row>
    <row r="62" spans="2:80" ht="15" thickBot="1" x14ac:dyDescent="0.35">
      <c r="B62">
        <f t="shared" ca="1" si="30"/>
        <v>1</v>
      </c>
      <c r="C62" t="str">
        <f t="shared" ca="1" si="31"/>
        <v>men</v>
      </c>
      <c r="D62">
        <f t="shared" ca="1" si="32"/>
        <v>40</v>
      </c>
      <c r="E62">
        <f t="shared" ca="1" si="33"/>
        <v>3</v>
      </c>
      <c r="F62" t="str">
        <f t="shared" ca="1" si="34"/>
        <v>teaching</v>
      </c>
      <c r="G62">
        <f t="shared" ca="1" si="35"/>
        <v>5</v>
      </c>
      <c r="H62" t="str">
        <f t="shared" ca="1" si="36"/>
        <v>other</v>
      </c>
      <c r="I62">
        <f t="shared" ca="1" si="37"/>
        <v>0</v>
      </c>
      <c r="J62">
        <f t="shared" ca="1" si="38"/>
        <v>2</v>
      </c>
      <c r="K62">
        <f t="shared" ca="1" si="39"/>
        <v>59233</v>
      </c>
      <c r="L62">
        <f t="shared" ca="1" si="40"/>
        <v>4</v>
      </c>
      <c r="M62" t="str">
        <f t="shared" ca="1" si="41"/>
        <v>mysore</v>
      </c>
      <c r="N62">
        <f t="shared" ca="1" si="42"/>
        <v>296165</v>
      </c>
      <c r="O62">
        <f t="shared" ca="1" si="43"/>
        <v>278612.17156658415</v>
      </c>
      <c r="P62">
        <f t="shared" ca="1" si="44"/>
        <v>46180.0910787705</v>
      </c>
      <c r="Q62">
        <f t="shared" ca="1" si="45"/>
        <v>14354</v>
      </c>
      <c r="R62">
        <f t="shared" ca="1" si="46"/>
        <v>45567.618761521866</v>
      </c>
      <c r="S62">
        <f t="shared" ca="1" si="47"/>
        <v>85856.853263647572</v>
      </c>
      <c r="T62">
        <f t="shared" ca="1" si="48"/>
        <v>428201.94434241811</v>
      </c>
      <c r="U62">
        <f t="shared" ca="1" si="49"/>
        <v>338533.79032810603</v>
      </c>
      <c r="V62">
        <f t="shared" ca="1" si="50"/>
        <v>89668.15401431208</v>
      </c>
      <c r="X62" s="1">
        <f ca="1">IF(Table1[[#This Row],[gender]]="men",0,1)</f>
        <v>0</v>
      </c>
      <c r="Y62" s="13">
        <f ca="1">IF(Table1[[#This Row],[gender]]="women",0,1)</f>
        <v>1</v>
      </c>
      <c r="Z62" s="2"/>
      <c r="AA62" s="2"/>
      <c r="AB62" s="2"/>
      <c r="AC62" s="2"/>
      <c r="AD62" s="2"/>
      <c r="AE62" s="2"/>
      <c r="AF62" s="2"/>
      <c r="AG62" s="2"/>
      <c r="AH62" s="2"/>
      <c r="AI62" s="3"/>
      <c r="AK62" s="1">
        <f t="shared" ca="1" si="57"/>
        <v>0</v>
      </c>
      <c r="AL62" s="2">
        <f t="shared" ca="1" si="58"/>
        <v>0</v>
      </c>
      <c r="AM62" s="2">
        <f t="shared" ca="1" si="59"/>
        <v>0</v>
      </c>
      <c r="AN62" s="2">
        <f t="shared" ca="1" si="60"/>
        <v>0</v>
      </c>
      <c r="AO62" s="2">
        <f t="shared" ca="1" si="61"/>
        <v>1</v>
      </c>
      <c r="AP62" s="3">
        <f t="shared" ca="1" si="62"/>
        <v>0</v>
      </c>
      <c r="AQ62" s="1"/>
      <c r="AR62" s="2"/>
      <c r="AS62" s="2"/>
      <c r="AT62" s="2"/>
      <c r="AU62" s="2"/>
      <c r="AV62" s="3"/>
      <c r="AW62" s="2"/>
      <c r="AX62" s="23">
        <f t="shared" ca="1" si="7"/>
        <v>10021.453175076562</v>
      </c>
      <c r="AY62" s="2"/>
      <c r="AZ62" s="1">
        <f t="shared" ca="1" si="8"/>
        <v>1</v>
      </c>
      <c r="BA62" s="2"/>
      <c r="BB62" s="3"/>
      <c r="BC62" s="31">
        <f t="shared" ca="1" si="9"/>
        <v>0.2906320090493919</v>
      </c>
      <c r="BD62" s="2">
        <f t="shared" ca="1" si="10"/>
        <v>1</v>
      </c>
      <c r="BE62" s="1"/>
      <c r="BF62" s="1">
        <f t="shared" ca="1" si="11"/>
        <v>0</v>
      </c>
      <c r="BG62" s="2">
        <f t="shared" ca="1" si="12"/>
        <v>0</v>
      </c>
      <c r="BH62" s="2">
        <f t="shared" ca="1" si="13"/>
        <v>0</v>
      </c>
      <c r="BI62" s="2">
        <f t="shared" ca="1" si="14"/>
        <v>0</v>
      </c>
      <c r="BJ62" s="2">
        <f t="shared" ca="1" si="15"/>
        <v>66680</v>
      </c>
      <c r="BK62" s="2">
        <f t="shared" ca="1" si="16"/>
        <v>0</v>
      </c>
      <c r="BL62" s="2">
        <f t="shared" ca="1" si="17"/>
        <v>0</v>
      </c>
      <c r="BM62" s="2">
        <f t="shared" ca="1" si="18"/>
        <v>0</v>
      </c>
      <c r="BN62" s="2">
        <f t="shared" ca="1" si="19"/>
        <v>0</v>
      </c>
      <c r="BO62" s="2">
        <f t="shared" ca="1" si="20"/>
        <v>0</v>
      </c>
      <c r="BP62" s="3">
        <f t="shared" ca="1" si="21"/>
        <v>0</v>
      </c>
      <c r="BQ62" s="1">
        <f t="shared" ca="1" si="22"/>
        <v>0</v>
      </c>
      <c r="BR62" s="2">
        <f t="shared" ca="1" si="23"/>
        <v>66680</v>
      </c>
      <c r="BS62" s="2">
        <f t="shared" ca="1" si="24"/>
        <v>0</v>
      </c>
      <c r="BT62" s="2">
        <f t="shared" ca="1" si="25"/>
        <v>0</v>
      </c>
      <c r="BU62" s="2">
        <f t="shared" ca="1" si="26"/>
        <v>0</v>
      </c>
      <c r="BV62" s="3">
        <f t="shared" ca="1" si="27"/>
        <v>0</v>
      </c>
      <c r="BX62" s="1">
        <f t="shared" ca="1" si="28"/>
        <v>1</v>
      </c>
      <c r="BY62" s="3"/>
      <c r="BZ62" s="1">
        <f t="shared" ca="1" si="29"/>
        <v>32</v>
      </c>
      <c r="CA62" s="2"/>
      <c r="CB62" s="3"/>
    </row>
    <row r="63" spans="2:80" ht="15" thickBot="1" x14ac:dyDescent="0.35">
      <c r="B63">
        <f t="shared" ca="1" si="30"/>
        <v>1</v>
      </c>
      <c r="C63" t="str">
        <f t="shared" ca="1" si="31"/>
        <v>men</v>
      </c>
      <c r="D63">
        <f t="shared" ca="1" si="32"/>
        <v>32</v>
      </c>
      <c r="E63">
        <f t="shared" ca="1" si="33"/>
        <v>2</v>
      </c>
      <c r="F63" t="str">
        <f t="shared" ca="1" si="34"/>
        <v>construction</v>
      </c>
      <c r="G63">
        <f t="shared" ca="1" si="35"/>
        <v>4</v>
      </c>
      <c r="H63" t="str">
        <f t="shared" ca="1" si="36"/>
        <v>technical</v>
      </c>
      <c r="I63">
        <f t="shared" ca="1" si="37"/>
        <v>4</v>
      </c>
      <c r="J63">
        <f t="shared" ca="1" si="38"/>
        <v>3</v>
      </c>
      <c r="K63">
        <f t="shared" ca="1" si="39"/>
        <v>66680</v>
      </c>
      <c r="L63">
        <f t="shared" ca="1" si="40"/>
        <v>5</v>
      </c>
      <c r="M63" t="str">
        <f t="shared" ca="1" si="41"/>
        <v>UK</v>
      </c>
      <c r="N63">
        <f t="shared" ca="1" si="42"/>
        <v>400080</v>
      </c>
      <c r="O63">
        <f t="shared" ca="1" si="43"/>
        <v>116276.05418048071</v>
      </c>
      <c r="P63">
        <f t="shared" ca="1" si="44"/>
        <v>30064.359525229684</v>
      </c>
      <c r="Q63">
        <f t="shared" ca="1" si="45"/>
        <v>19017</v>
      </c>
      <c r="R63">
        <f t="shared" ca="1" si="46"/>
        <v>111511.43073241042</v>
      </c>
      <c r="S63">
        <f t="shared" ca="1" si="47"/>
        <v>92476.771042315959</v>
      </c>
      <c r="T63">
        <f t="shared" ca="1" si="48"/>
        <v>522621.13056754565</v>
      </c>
      <c r="U63">
        <f t="shared" ca="1" si="49"/>
        <v>246804.48491289112</v>
      </c>
      <c r="V63">
        <f t="shared" ca="1" si="50"/>
        <v>275816.64565465454</v>
      </c>
      <c r="X63" s="1">
        <f ca="1">IF(Table1[[#This Row],[gender]]="men",0,1)</f>
        <v>0</v>
      </c>
      <c r="Y63" s="13">
        <f ca="1">IF(Table1[[#This Row],[gender]]="women",0,1)</f>
        <v>1</v>
      </c>
      <c r="Z63" s="2"/>
      <c r="AA63" s="2"/>
      <c r="AB63" s="2"/>
      <c r="AC63" s="2"/>
      <c r="AD63" s="2"/>
      <c r="AE63" s="2"/>
      <c r="AF63" s="2"/>
      <c r="AG63" s="2"/>
      <c r="AH63" s="2"/>
      <c r="AI63" s="3"/>
      <c r="AK63" s="1">
        <f t="shared" ca="1" si="57"/>
        <v>0</v>
      </c>
      <c r="AL63" s="2">
        <f t="shared" ca="1" si="58"/>
        <v>0</v>
      </c>
      <c r="AM63" s="2">
        <f t="shared" ca="1" si="59"/>
        <v>0</v>
      </c>
      <c r="AN63" s="2">
        <f t="shared" ca="1" si="60"/>
        <v>1</v>
      </c>
      <c r="AO63" s="2">
        <f t="shared" ca="1" si="61"/>
        <v>0</v>
      </c>
      <c r="AP63" s="3">
        <f t="shared" ca="1" si="62"/>
        <v>0</v>
      </c>
      <c r="AQ63" s="1"/>
      <c r="AR63" s="2"/>
      <c r="AS63" s="2"/>
      <c r="AT63" s="2"/>
      <c r="AU63" s="2"/>
      <c r="AV63" s="3"/>
      <c r="AW63" s="2"/>
      <c r="AX63" s="23">
        <f t="shared" ca="1" si="7"/>
        <v>41606.548048354307</v>
      </c>
      <c r="AY63" s="2"/>
      <c r="AZ63" s="1">
        <f t="shared" ca="1" si="8"/>
        <v>1</v>
      </c>
      <c r="BA63" s="2"/>
      <c r="BB63" s="3"/>
      <c r="BC63" s="31">
        <f t="shared" ca="1" si="9"/>
        <v>0.44605689435228435</v>
      </c>
      <c r="BD63" s="2">
        <f t="shared" ca="1" si="10"/>
        <v>0</v>
      </c>
      <c r="BE63" s="1"/>
      <c r="BF63" s="1">
        <f t="shared" ca="1" si="11"/>
        <v>0</v>
      </c>
      <c r="BG63" s="2">
        <f t="shared" ca="1" si="12"/>
        <v>0</v>
      </c>
      <c r="BH63" s="2">
        <f t="shared" ca="1" si="13"/>
        <v>0</v>
      </c>
      <c r="BI63" s="2">
        <f t="shared" ca="1" si="14"/>
        <v>0</v>
      </c>
      <c r="BJ63" s="2">
        <f t="shared" ca="1" si="15"/>
        <v>0</v>
      </c>
      <c r="BK63" s="2">
        <f t="shared" ca="1" si="16"/>
        <v>0</v>
      </c>
      <c r="BL63" s="2">
        <f t="shared" ca="1" si="17"/>
        <v>55103</v>
      </c>
      <c r="BM63" s="2">
        <f t="shared" ca="1" si="18"/>
        <v>0</v>
      </c>
      <c r="BN63" s="2">
        <f t="shared" ca="1" si="19"/>
        <v>0</v>
      </c>
      <c r="BO63" s="2">
        <f t="shared" ca="1" si="20"/>
        <v>0</v>
      </c>
      <c r="BP63" s="3">
        <f t="shared" ca="1" si="21"/>
        <v>0</v>
      </c>
      <c r="BQ63" s="1">
        <f t="shared" ca="1" si="22"/>
        <v>0</v>
      </c>
      <c r="BR63" s="2">
        <f t="shared" ca="1" si="23"/>
        <v>0</v>
      </c>
      <c r="BS63" s="2">
        <f t="shared" ca="1" si="24"/>
        <v>0</v>
      </c>
      <c r="BT63" s="2">
        <f t="shared" ca="1" si="25"/>
        <v>55103</v>
      </c>
      <c r="BU63" s="2">
        <f t="shared" ca="1" si="26"/>
        <v>0</v>
      </c>
      <c r="BV63" s="3">
        <f t="shared" ca="1" si="27"/>
        <v>0</v>
      </c>
      <c r="BX63" s="1">
        <f t="shared" ca="1" si="28"/>
        <v>1</v>
      </c>
      <c r="BY63" s="3"/>
      <c r="BZ63" s="1">
        <f t="shared" ca="1" si="29"/>
        <v>38</v>
      </c>
      <c r="CA63" s="2"/>
      <c r="CB63" s="3"/>
    </row>
    <row r="64" spans="2:80" ht="15" thickBot="1" x14ac:dyDescent="0.35">
      <c r="B64">
        <f t="shared" ca="1" si="30"/>
        <v>2</v>
      </c>
      <c r="C64" t="str">
        <f t="shared" ca="1" si="31"/>
        <v>women</v>
      </c>
      <c r="D64">
        <f t="shared" ca="1" si="32"/>
        <v>38</v>
      </c>
      <c r="E64">
        <f t="shared" ca="1" si="33"/>
        <v>4</v>
      </c>
      <c r="F64" t="str">
        <f t="shared" ca="1" si="34"/>
        <v>IT</v>
      </c>
      <c r="G64">
        <f t="shared" ca="1" si="35"/>
        <v>2</v>
      </c>
      <c r="H64" t="str">
        <f t="shared" ca="1" si="36"/>
        <v>college</v>
      </c>
      <c r="I64">
        <f t="shared" ca="1" si="37"/>
        <v>3</v>
      </c>
      <c r="J64">
        <f t="shared" ca="1" si="38"/>
        <v>1</v>
      </c>
      <c r="K64">
        <f t="shared" ca="1" si="39"/>
        <v>55103</v>
      </c>
      <c r="L64">
        <f t="shared" ca="1" si="40"/>
        <v>7</v>
      </c>
      <c r="M64" t="str">
        <f t="shared" ca="1" si="41"/>
        <v>karwar</v>
      </c>
      <c r="N64">
        <f t="shared" ca="1" si="42"/>
        <v>220412</v>
      </c>
      <c r="O64">
        <f t="shared" ca="1" si="43"/>
        <v>98316.292197975694</v>
      </c>
      <c r="P64">
        <f t="shared" ca="1" si="44"/>
        <v>41606.548048354307</v>
      </c>
      <c r="Q64">
        <f t="shared" ca="1" si="45"/>
        <v>39572</v>
      </c>
      <c r="R64">
        <f t="shared" ca="1" si="46"/>
        <v>58746.213603375341</v>
      </c>
      <c r="S64">
        <f t="shared" ca="1" si="47"/>
        <v>8587.7781765421714</v>
      </c>
      <c r="T64">
        <f t="shared" ca="1" si="48"/>
        <v>270606.32622489647</v>
      </c>
      <c r="U64">
        <f t="shared" ca="1" si="49"/>
        <v>196634.50580135101</v>
      </c>
      <c r="V64">
        <f t="shared" ca="1" si="50"/>
        <v>73971.820423545461</v>
      </c>
      <c r="X64" s="1">
        <f ca="1">IF(Table1[[#This Row],[gender]]="men",0,1)</f>
        <v>1</v>
      </c>
      <c r="Y64" s="13">
        <f ca="1">IF(Table1[[#This Row],[gender]]="women",0,1)</f>
        <v>0</v>
      </c>
      <c r="Z64" s="2"/>
      <c r="AA64" s="2"/>
      <c r="AB64" s="2"/>
      <c r="AC64" s="2"/>
      <c r="AD64" s="2"/>
      <c r="AE64" s="2"/>
      <c r="AF64" s="2"/>
      <c r="AG64" s="2"/>
      <c r="AH64" s="2"/>
      <c r="AI64" s="3"/>
      <c r="AK64" s="1">
        <f t="shared" ca="1" si="57"/>
        <v>0</v>
      </c>
      <c r="AL64" s="2">
        <f t="shared" ca="1" si="58"/>
        <v>0</v>
      </c>
      <c r="AM64" s="2">
        <f t="shared" ca="1" si="59"/>
        <v>0</v>
      </c>
      <c r="AN64" s="2">
        <f t="shared" ca="1" si="60"/>
        <v>0</v>
      </c>
      <c r="AO64" s="2">
        <f t="shared" ca="1" si="61"/>
        <v>1</v>
      </c>
      <c r="AP64" s="3">
        <f t="shared" ca="1" si="62"/>
        <v>0</v>
      </c>
      <c r="AQ64" s="1"/>
      <c r="AR64" s="2"/>
      <c r="AS64" s="2"/>
      <c r="AT64" s="2"/>
      <c r="AU64" s="2"/>
      <c r="AV64" s="3"/>
      <c r="AW64" s="2"/>
      <c r="AX64" s="23">
        <f t="shared" ca="1" si="7"/>
        <v>3192.9900777119951</v>
      </c>
      <c r="AY64" s="2"/>
      <c r="AZ64" s="1">
        <f t="shared" ca="1" si="8"/>
        <v>0</v>
      </c>
      <c r="BA64" s="2"/>
      <c r="BB64" s="3"/>
      <c r="BC64" s="31">
        <f t="shared" ca="1" si="9"/>
        <v>0.30445164274759984</v>
      </c>
      <c r="BD64" s="2">
        <f t="shared" ca="1" si="10"/>
        <v>0</v>
      </c>
      <c r="BE64" s="1"/>
      <c r="BF64" s="1">
        <f t="shared" ca="1" si="11"/>
        <v>0</v>
      </c>
      <c r="BG64" s="2">
        <f t="shared" ca="1" si="12"/>
        <v>0</v>
      </c>
      <c r="BH64" s="2">
        <f t="shared" ca="1" si="13"/>
        <v>0</v>
      </c>
      <c r="BI64" s="2">
        <f t="shared" ca="1" si="14"/>
        <v>35057</v>
      </c>
      <c r="BJ64" s="2">
        <f t="shared" ca="1" si="15"/>
        <v>0</v>
      </c>
      <c r="BK64" s="2">
        <f t="shared" ca="1" si="16"/>
        <v>0</v>
      </c>
      <c r="BL64" s="2">
        <f t="shared" ca="1" si="17"/>
        <v>0</v>
      </c>
      <c r="BM64" s="2">
        <f t="shared" ca="1" si="18"/>
        <v>0</v>
      </c>
      <c r="BN64" s="2">
        <f t="shared" ca="1" si="19"/>
        <v>0</v>
      </c>
      <c r="BO64" s="2">
        <f t="shared" ca="1" si="20"/>
        <v>0</v>
      </c>
      <c r="BP64" s="3">
        <f t="shared" ca="1" si="21"/>
        <v>0</v>
      </c>
      <c r="BQ64" s="1">
        <f t="shared" ca="1" si="22"/>
        <v>0</v>
      </c>
      <c r="BR64" s="2">
        <f t="shared" ca="1" si="23"/>
        <v>35057</v>
      </c>
      <c r="BS64" s="2">
        <f t="shared" ca="1" si="24"/>
        <v>0</v>
      </c>
      <c r="BT64" s="2">
        <f t="shared" ca="1" si="25"/>
        <v>0</v>
      </c>
      <c r="BU64" s="2">
        <f t="shared" ca="1" si="26"/>
        <v>0</v>
      </c>
      <c r="BV64" s="3">
        <f t="shared" ca="1" si="27"/>
        <v>0</v>
      </c>
      <c r="BX64" s="1">
        <f t="shared" ca="1" si="28"/>
        <v>1</v>
      </c>
      <c r="BY64" s="3"/>
      <c r="BZ64" s="1">
        <f t="shared" ca="1" si="29"/>
        <v>45</v>
      </c>
      <c r="CA64" s="2"/>
      <c r="CB64" s="3"/>
    </row>
    <row r="65" spans="2:80" ht="15" thickBot="1" x14ac:dyDescent="0.35">
      <c r="B65">
        <f t="shared" ca="1" si="30"/>
        <v>2</v>
      </c>
      <c r="C65" t="str">
        <f t="shared" ca="1" si="31"/>
        <v>women</v>
      </c>
      <c r="D65">
        <f t="shared" ca="1" si="32"/>
        <v>45</v>
      </c>
      <c r="E65">
        <f t="shared" ca="1" si="33"/>
        <v>2</v>
      </c>
      <c r="F65" t="str">
        <f t="shared" ca="1" si="34"/>
        <v>construction</v>
      </c>
      <c r="G65">
        <f t="shared" ca="1" si="35"/>
        <v>3</v>
      </c>
      <c r="H65" t="str">
        <f t="shared" ca="1" si="36"/>
        <v>university</v>
      </c>
      <c r="I65">
        <f t="shared" ca="1" si="37"/>
        <v>0</v>
      </c>
      <c r="J65">
        <f t="shared" ca="1" si="38"/>
        <v>4</v>
      </c>
      <c r="K65">
        <f t="shared" ca="1" si="39"/>
        <v>35057</v>
      </c>
      <c r="L65">
        <f t="shared" ca="1" si="40"/>
        <v>4</v>
      </c>
      <c r="M65" t="str">
        <f t="shared" ca="1" si="41"/>
        <v>mysore</v>
      </c>
      <c r="N65">
        <f t="shared" ca="1" si="42"/>
        <v>140228</v>
      </c>
      <c r="O65">
        <f t="shared" ca="1" si="43"/>
        <v>42692.644959210433</v>
      </c>
      <c r="P65">
        <f t="shared" ca="1" si="44"/>
        <v>12771.960310847981</v>
      </c>
      <c r="Q65">
        <f t="shared" ca="1" si="45"/>
        <v>7692</v>
      </c>
      <c r="R65">
        <f t="shared" ca="1" si="46"/>
        <v>11319.241062598172</v>
      </c>
      <c r="S65">
        <f t="shared" ca="1" si="47"/>
        <v>14838.511298685673</v>
      </c>
      <c r="T65">
        <f t="shared" ca="1" si="48"/>
        <v>167838.47160953368</v>
      </c>
      <c r="U65">
        <f t="shared" ca="1" si="49"/>
        <v>61703.886021808605</v>
      </c>
      <c r="V65">
        <f t="shared" ca="1" si="50"/>
        <v>106134.58558772507</v>
      </c>
      <c r="X65" s="1">
        <f ca="1">IF(Table1[[#This Row],[gender]]="men",0,1)</f>
        <v>1</v>
      </c>
      <c r="Y65" s="13">
        <f ca="1">IF(Table1[[#This Row],[gender]]="women",0,1)</f>
        <v>0</v>
      </c>
      <c r="Z65" s="2"/>
      <c r="AA65" s="2"/>
      <c r="AB65" s="2"/>
      <c r="AC65" s="2"/>
      <c r="AD65" s="2"/>
      <c r="AE65" s="2"/>
      <c r="AF65" s="2"/>
      <c r="AG65" s="2"/>
      <c r="AH65" s="2"/>
      <c r="AI65" s="3"/>
      <c r="AK65" s="1">
        <f t="shared" ca="1" si="57"/>
        <v>0</v>
      </c>
      <c r="AL65" s="2">
        <f t="shared" ca="1" si="58"/>
        <v>0</v>
      </c>
      <c r="AM65" s="2">
        <f t="shared" ca="1" si="59"/>
        <v>0</v>
      </c>
      <c r="AN65" s="2">
        <f t="shared" ca="1" si="60"/>
        <v>0</v>
      </c>
      <c r="AO65" s="2">
        <f t="shared" ca="1" si="61"/>
        <v>1</v>
      </c>
      <c r="AP65" s="3">
        <f t="shared" ca="1" si="62"/>
        <v>0</v>
      </c>
      <c r="AQ65" s="1"/>
      <c r="AR65" s="2"/>
      <c r="AS65" s="2"/>
      <c r="AT65" s="2"/>
      <c r="AU65" s="2"/>
      <c r="AV65" s="3"/>
      <c r="AW65" s="2"/>
      <c r="AX65" s="23">
        <f t="shared" ca="1" si="7"/>
        <v>69724.624823250648</v>
      </c>
      <c r="AY65" s="2"/>
      <c r="AZ65" s="1">
        <f t="shared" ca="1" si="8"/>
        <v>1</v>
      </c>
      <c r="BA65" s="2"/>
      <c r="BB65" s="3"/>
      <c r="BC65" s="31">
        <f t="shared" ca="1" si="9"/>
        <v>0.98410909019089432</v>
      </c>
      <c r="BD65" s="2">
        <f t="shared" ca="1" si="10"/>
        <v>0</v>
      </c>
      <c r="BE65" s="1"/>
      <c r="BF65" s="1">
        <f t="shared" ca="1" si="11"/>
        <v>79365</v>
      </c>
      <c r="BG65" s="2">
        <f t="shared" ca="1" si="12"/>
        <v>0</v>
      </c>
      <c r="BH65" s="2">
        <f t="shared" ca="1" si="13"/>
        <v>0</v>
      </c>
      <c r="BI65" s="2">
        <f t="shared" ca="1" si="14"/>
        <v>0</v>
      </c>
      <c r="BJ65" s="2">
        <f t="shared" ca="1" si="15"/>
        <v>0</v>
      </c>
      <c r="BK65" s="2">
        <f t="shared" ca="1" si="16"/>
        <v>0</v>
      </c>
      <c r="BL65" s="2">
        <f t="shared" ca="1" si="17"/>
        <v>0</v>
      </c>
      <c r="BM65" s="2">
        <f t="shared" ca="1" si="18"/>
        <v>0</v>
      </c>
      <c r="BN65" s="2">
        <f t="shared" ca="1" si="19"/>
        <v>0</v>
      </c>
      <c r="BO65" s="2">
        <f t="shared" ca="1" si="20"/>
        <v>0</v>
      </c>
      <c r="BP65" s="3">
        <f t="shared" ca="1" si="21"/>
        <v>0</v>
      </c>
      <c r="BQ65" s="1">
        <f t="shared" ca="1" si="22"/>
        <v>0</v>
      </c>
      <c r="BR65" s="2">
        <f t="shared" ca="1" si="23"/>
        <v>79365</v>
      </c>
      <c r="BS65" s="2">
        <f t="shared" ca="1" si="24"/>
        <v>0</v>
      </c>
      <c r="BT65" s="2">
        <f t="shared" ca="1" si="25"/>
        <v>0</v>
      </c>
      <c r="BU65" s="2">
        <f t="shared" ca="1" si="26"/>
        <v>0</v>
      </c>
      <c r="BV65" s="3">
        <f t="shared" ca="1" si="27"/>
        <v>0</v>
      </c>
      <c r="BX65" s="1">
        <f t="shared" ca="1" si="28"/>
        <v>1</v>
      </c>
      <c r="BY65" s="3"/>
      <c r="BZ65" s="1">
        <f t="shared" ca="1" si="29"/>
        <v>0</v>
      </c>
      <c r="CA65" s="2"/>
      <c r="CB65" s="3"/>
    </row>
    <row r="66" spans="2:80" ht="15" thickBot="1" x14ac:dyDescent="0.35">
      <c r="B66">
        <f t="shared" ca="1" si="30"/>
        <v>2</v>
      </c>
      <c r="C66" t="str">
        <f t="shared" ca="1" si="31"/>
        <v>women</v>
      </c>
      <c r="D66">
        <f t="shared" ca="1" si="32"/>
        <v>40</v>
      </c>
      <c r="E66">
        <f t="shared" ca="1" si="33"/>
        <v>2</v>
      </c>
      <c r="F66" t="str">
        <f t="shared" ca="1" si="34"/>
        <v>construction</v>
      </c>
      <c r="G66">
        <f t="shared" ca="1" si="35"/>
        <v>1</v>
      </c>
      <c r="H66" t="str">
        <f t="shared" ca="1" si="36"/>
        <v>high skool</v>
      </c>
      <c r="I66">
        <f t="shared" ca="1" si="37"/>
        <v>1</v>
      </c>
      <c r="J66">
        <f t="shared" ca="1" si="38"/>
        <v>2</v>
      </c>
      <c r="K66">
        <f t="shared" ca="1" si="39"/>
        <v>79365</v>
      </c>
      <c r="L66">
        <f t="shared" ca="1" si="40"/>
        <v>1</v>
      </c>
      <c r="M66" t="str">
        <f t="shared" ca="1" si="41"/>
        <v>banglore</v>
      </c>
      <c r="N66">
        <f t="shared" ca="1" si="42"/>
        <v>476190</v>
      </c>
      <c r="O66">
        <f t="shared" ca="1" si="43"/>
        <v>468622.90765800199</v>
      </c>
      <c r="P66">
        <f t="shared" ca="1" si="44"/>
        <v>139449.2496465013</v>
      </c>
      <c r="Q66">
        <f t="shared" ca="1" si="45"/>
        <v>96048</v>
      </c>
      <c r="R66">
        <f t="shared" ca="1" si="46"/>
        <v>37735.69387850567</v>
      </c>
      <c r="S66">
        <f t="shared" ca="1" si="47"/>
        <v>7590.1578255912373</v>
      </c>
      <c r="T66">
        <f t="shared" ca="1" si="48"/>
        <v>623229.40747209254</v>
      </c>
      <c r="U66">
        <f t="shared" ca="1" si="49"/>
        <v>602406.60153650772</v>
      </c>
      <c r="V66">
        <f t="shared" ca="1" si="50"/>
        <v>20822.805935584824</v>
      </c>
      <c r="X66" s="1">
        <f ca="1">IF(Table1[[#This Row],[gender]]="men",0,1)</f>
        <v>1</v>
      </c>
      <c r="Y66" s="13">
        <f ca="1">IF(Table1[[#This Row],[gender]]="women",0,1)</f>
        <v>0</v>
      </c>
      <c r="Z66" s="2"/>
      <c r="AA66" s="2"/>
      <c r="AB66" s="2"/>
      <c r="AC66" s="2"/>
      <c r="AD66" s="2"/>
      <c r="AE66" s="2"/>
      <c r="AF66" s="2"/>
      <c r="AG66" s="2"/>
      <c r="AH66" s="2"/>
      <c r="AI66" s="3"/>
      <c r="AK66" s="1">
        <f t="shared" ca="1" si="57"/>
        <v>1</v>
      </c>
      <c r="AL66" s="2">
        <f t="shared" ca="1" si="58"/>
        <v>0</v>
      </c>
      <c r="AM66" s="2">
        <f t="shared" ca="1" si="59"/>
        <v>0</v>
      </c>
      <c r="AN66" s="2">
        <f t="shared" ca="1" si="60"/>
        <v>0</v>
      </c>
      <c r="AO66" s="2">
        <f t="shared" ca="1" si="61"/>
        <v>0</v>
      </c>
      <c r="AP66" s="3">
        <f t="shared" ca="1" si="62"/>
        <v>0</v>
      </c>
      <c r="AQ66" s="1"/>
      <c r="AR66" s="2"/>
      <c r="AS66" s="2"/>
      <c r="AT66" s="2"/>
      <c r="AU66" s="2"/>
      <c r="AV66" s="3"/>
      <c r="AW66" s="2"/>
      <c r="AX66" s="23">
        <f t="shared" ca="1" si="7"/>
        <v>19450.767642278599</v>
      </c>
      <c r="AY66" s="2"/>
      <c r="AZ66" s="1">
        <f t="shared" ca="1" si="8"/>
        <v>1</v>
      </c>
      <c r="BA66" s="2"/>
      <c r="BB66" s="3"/>
      <c r="BC66" s="31">
        <f t="shared" ca="1" si="9"/>
        <v>0.28524509951281374</v>
      </c>
      <c r="BD66" s="2">
        <f t="shared" ca="1" si="10"/>
        <v>1</v>
      </c>
      <c r="BE66" s="1"/>
      <c r="BF66" s="1">
        <f t="shared" ca="1" si="11"/>
        <v>0</v>
      </c>
      <c r="BG66" s="2">
        <f t="shared" ca="1" si="12"/>
        <v>0</v>
      </c>
      <c r="BH66" s="2">
        <f t="shared" ca="1" si="13"/>
        <v>73661</v>
      </c>
      <c r="BI66" s="2">
        <f t="shared" ca="1" si="14"/>
        <v>0</v>
      </c>
      <c r="BJ66" s="2">
        <f t="shared" ca="1" si="15"/>
        <v>0</v>
      </c>
      <c r="BK66" s="2">
        <f t="shared" ca="1" si="16"/>
        <v>0</v>
      </c>
      <c r="BL66" s="2">
        <f t="shared" ca="1" si="17"/>
        <v>0</v>
      </c>
      <c r="BM66" s="2">
        <f t="shared" ca="1" si="18"/>
        <v>0</v>
      </c>
      <c r="BN66" s="2">
        <f t="shared" ca="1" si="19"/>
        <v>0</v>
      </c>
      <c r="BO66" s="2">
        <f t="shared" ca="1" si="20"/>
        <v>0</v>
      </c>
      <c r="BP66" s="3">
        <f t="shared" ca="1" si="21"/>
        <v>0</v>
      </c>
      <c r="BQ66" s="1">
        <f t="shared" ca="1" si="22"/>
        <v>0</v>
      </c>
      <c r="BR66" s="2">
        <f t="shared" ca="1" si="23"/>
        <v>0</v>
      </c>
      <c r="BS66" s="2">
        <f t="shared" ca="1" si="24"/>
        <v>73661</v>
      </c>
      <c r="BT66" s="2">
        <f t="shared" ca="1" si="25"/>
        <v>0</v>
      </c>
      <c r="BU66" s="2">
        <f t="shared" ca="1" si="26"/>
        <v>0</v>
      </c>
      <c r="BV66" s="3">
        <f t="shared" ca="1" si="27"/>
        <v>0</v>
      </c>
      <c r="BX66" s="1">
        <f t="shared" ca="1" si="28"/>
        <v>1</v>
      </c>
      <c r="BY66" s="3"/>
      <c r="BZ66" s="1">
        <f t="shared" ca="1" si="29"/>
        <v>38</v>
      </c>
      <c r="CA66" s="2"/>
      <c r="CB66" s="3"/>
    </row>
    <row r="67" spans="2:80" ht="15" thickBot="1" x14ac:dyDescent="0.35">
      <c r="B67">
        <f t="shared" ca="1" si="30"/>
        <v>1</v>
      </c>
      <c r="C67" t="str">
        <f t="shared" ca="1" si="31"/>
        <v>men</v>
      </c>
      <c r="D67">
        <f t="shared" ca="1" si="32"/>
        <v>38</v>
      </c>
      <c r="E67">
        <f t="shared" ca="1" si="33"/>
        <v>3</v>
      </c>
      <c r="F67" t="str">
        <f t="shared" ca="1" si="34"/>
        <v>teaching</v>
      </c>
      <c r="G67">
        <f t="shared" ca="1" si="35"/>
        <v>3</v>
      </c>
      <c r="H67" t="str">
        <f t="shared" ca="1" si="36"/>
        <v>university</v>
      </c>
      <c r="I67">
        <f t="shared" ca="1" si="37"/>
        <v>0</v>
      </c>
      <c r="J67">
        <f t="shared" ca="1" si="38"/>
        <v>3</v>
      </c>
      <c r="K67">
        <f t="shared" ca="1" si="39"/>
        <v>73661</v>
      </c>
      <c r="L67">
        <f t="shared" ca="1" si="40"/>
        <v>3</v>
      </c>
      <c r="M67" t="str">
        <f t="shared" ca="1" si="41"/>
        <v>manglore</v>
      </c>
      <c r="N67">
        <f t="shared" ca="1" si="42"/>
        <v>294644</v>
      </c>
      <c r="O67">
        <f t="shared" ca="1" si="43"/>
        <v>84045.757100853487</v>
      </c>
      <c r="P67">
        <f t="shared" ca="1" si="44"/>
        <v>58352.3029268358</v>
      </c>
      <c r="Q67">
        <f t="shared" ca="1" si="45"/>
        <v>51407</v>
      </c>
      <c r="R67">
        <f t="shared" ca="1" si="46"/>
        <v>60051.372508895904</v>
      </c>
      <c r="S67">
        <f t="shared" ca="1" si="47"/>
        <v>18353.658137989649</v>
      </c>
      <c r="T67">
        <f t="shared" ca="1" si="48"/>
        <v>371349.96106482542</v>
      </c>
      <c r="U67">
        <f t="shared" ca="1" si="49"/>
        <v>195504.12960974939</v>
      </c>
      <c r="V67">
        <f t="shared" ca="1" si="50"/>
        <v>175845.83145507603</v>
      </c>
      <c r="X67" s="1">
        <f ca="1">IF(Table1[[#This Row],[gender]]="men",0,1)</f>
        <v>0</v>
      </c>
      <c r="Y67" s="13">
        <f ca="1">IF(Table1[[#This Row],[gender]]="women",0,1)</f>
        <v>1</v>
      </c>
      <c r="Z67" s="2"/>
      <c r="AA67" s="2"/>
      <c r="AB67" s="2"/>
      <c r="AC67" s="2"/>
      <c r="AD67" s="2"/>
      <c r="AE67" s="2"/>
      <c r="AF67" s="2"/>
      <c r="AG67" s="2"/>
      <c r="AH67" s="2"/>
      <c r="AI67" s="3"/>
      <c r="AK67" s="1">
        <f t="shared" ca="1" si="57"/>
        <v>0</v>
      </c>
      <c r="AL67" s="2">
        <f t="shared" ca="1" si="58"/>
        <v>0</v>
      </c>
      <c r="AM67" s="2">
        <f t="shared" ca="1" si="59"/>
        <v>0</v>
      </c>
      <c r="AN67" s="2">
        <f t="shared" ca="1" si="60"/>
        <v>0</v>
      </c>
      <c r="AO67" s="2">
        <f t="shared" ca="1" si="61"/>
        <v>0</v>
      </c>
      <c r="AP67" s="3">
        <f t="shared" ca="1" si="62"/>
        <v>1</v>
      </c>
      <c r="AQ67" s="1"/>
      <c r="AR67" s="2"/>
      <c r="AS67" s="2"/>
      <c r="AT67" s="2"/>
      <c r="AU67" s="2"/>
      <c r="AV67" s="3"/>
      <c r="AW67" s="2"/>
      <c r="AX67" s="23">
        <f t="shared" ca="1" si="7"/>
        <v>13707.753267457792</v>
      </c>
      <c r="AY67" s="2"/>
      <c r="AZ67" s="1">
        <f t="shared" ca="1" si="8"/>
        <v>1</v>
      </c>
      <c r="BA67" s="2"/>
      <c r="BB67" s="3"/>
      <c r="BC67" s="31">
        <f t="shared" ca="1" si="9"/>
        <v>0.99666990355152585</v>
      </c>
      <c r="BD67" s="2">
        <f t="shared" ca="1" si="10"/>
        <v>0</v>
      </c>
      <c r="BE67" s="1"/>
      <c r="BF67" s="1">
        <f t="shared" ca="1" si="11"/>
        <v>0</v>
      </c>
      <c r="BG67" s="2">
        <f t="shared" ca="1" si="12"/>
        <v>0</v>
      </c>
      <c r="BH67" s="2">
        <f t="shared" ca="1" si="13"/>
        <v>0</v>
      </c>
      <c r="BI67" s="2">
        <f t="shared" ca="1" si="14"/>
        <v>0</v>
      </c>
      <c r="BJ67" s="2">
        <f t="shared" ca="1" si="15"/>
        <v>0</v>
      </c>
      <c r="BK67" s="2">
        <f t="shared" ca="1" si="16"/>
        <v>0</v>
      </c>
      <c r="BL67" s="2">
        <f t="shared" ca="1" si="17"/>
        <v>0</v>
      </c>
      <c r="BM67" s="2">
        <f t="shared" ca="1" si="18"/>
        <v>0</v>
      </c>
      <c r="BN67" s="2">
        <f t="shared" ca="1" si="19"/>
        <v>34318</v>
      </c>
      <c r="BO67" s="2">
        <f t="shared" ca="1" si="20"/>
        <v>0</v>
      </c>
      <c r="BP67" s="3">
        <f t="shared" ca="1" si="21"/>
        <v>0</v>
      </c>
      <c r="BQ67" s="1">
        <f t="shared" ca="1" si="22"/>
        <v>0</v>
      </c>
      <c r="BR67" s="2">
        <f t="shared" ca="1" si="23"/>
        <v>0</v>
      </c>
      <c r="BS67" s="2">
        <f t="shared" ca="1" si="24"/>
        <v>0</v>
      </c>
      <c r="BT67" s="2">
        <f t="shared" ca="1" si="25"/>
        <v>0</v>
      </c>
      <c r="BU67" s="2">
        <f t="shared" ca="1" si="26"/>
        <v>34318</v>
      </c>
      <c r="BV67" s="3">
        <f t="shared" ca="1" si="27"/>
        <v>0</v>
      </c>
      <c r="BX67" s="1">
        <f t="shared" ca="1" si="28"/>
        <v>1</v>
      </c>
      <c r="BY67" s="3"/>
      <c r="BZ67" s="1">
        <f t="shared" ca="1" si="29"/>
        <v>0</v>
      </c>
      <c r="CA67" s="2"/>
      <c r="CB67" s="3"/>
    </row>
    <row r="68" spans="2:80" ht="15" thickBot="1" x14ac:dyDescent="0.35">
      <c r="B68">
        <f t="shared" ca="1" si="30"/>
        <v>1</v>
      </c>
      <c r="C68" t="str">
        <f t="shared" ca="1" si="31"/>
        <v>men</v>
      </c>
      <c r="D68">
        <f t="shared" ca="1" si="32"/>
        <v>31</v>
      </c>
      <c r="E68">
        <f t="shared" ca="1" si="33"/>
        <v>5</v>
      </c>
      <c r="F68" t="str">
        <f t="shared" ca="1" si="34"/>
        <v>general work</v>
      </c>
      <c r="G68">
        <f t="shared" ca="1" si="35"/>
        <v>1</v>
      </c>
      <c r="H68" t="str">
        <f t="shared" ca="1" si="36"/>
        <v>high skool</v>
      </c>
      <c r="I68">
        <f t="shared" ca="1" si="37"/>
        <v>3</v>
      </c>
      <c r="J68">
        <f t="shared" ca="1" si="38"/>
        <v>1</v>
      </c>
      <c r="K68">
        <f t="shared" ca="1" si="39"/>
        <v>34318</v>
      </c>
      <c r="L68">
        <f t="shared" ca="1" si="40"/>
        <v>9</v>
      </c>
      <c r="M68" t="str">
        <f t="shared" ca="1" si="41"/>
        <v>gulbarga</v>
      </c>
      <c r="N68">
        <f t="shared" ca="1" si="42"/>
        <v>171590</v>
      </c>
      <c r="O68">
        <f t="shared" ca="1" si="43"/>
        <v>171018.58875040631</v>
      </c>
      <c r="P68">
        <f t="shared" ca="1" si="44"/>
        <v>13707.753267457792</v>
      </c>
      <c r="Q68">
        <f t="shared" ca="1" si="45"/>
        <v>7053</v>
      </c>
      <c r="R68">
        <f t="shared" ca="1" si="46"/>
        <v>68204.068836981372</v>
      </c>
      <c r="S68">
        <f t="shared" ca="1" si="47"/>
        <v>30226.95963955146</v>
      </c>
      <c r="T68">
        <f t="shared" ca="1" si="48"/>
        <v>215524.71290700926</v>
      </c>
      <c r="U68">
        <f t="shared" ca="1" si="49"/>
        <v>246275.65758738769</v>
      </c>
      <c r="V68">
        <f t="shared" ca="1" si="50"/>
        <v>-30750.944680378423</v>
      </c>
      <c r="X68" s="1">
        <f ca="1">IF(Table1[[#This Row],[gender]]="men",0,1)</f>
        <v>0</v>
      </c>
      <c r="Y68" s="13">
        <f ca="1">IF(Table1[[#This Row],[gender]]="women",0,1)</f>
        <v>1</v>
      </c>
      <c r="Z68" s="2"/>
      <c r="AA68" s="2"/>
      <c r="AB68" s="2"/>
      <c r="AC68" s="2"/>
      <c r="AD68" s="2"/>
      <c r="AE68" s="2"/>
      <c r="AF68" s="2"/>
      <c r="AG68" s="2"/>
      <c r="AH68" s="2"/>
      <c r="AI68" s="3"/>
      <c r="AK68" s="1">
        <f t="shared" ca="1" si="57"/>
        <v>1</v>
      </c>
      <c r="AL68" s="2">
        <f t="shared" ca="1" si="58"/>
        <v>0</v>
      </c>
      <c r="AM68" s="2">
        <f t="shared" ca="1" si="59"/>
        <v>0</v>
      </c>
      <c r="AN68" s="2">
        <f t="shared" ca="1" si="60"/>
        <v>0</v>
      </c>
      <c r="AO68" s="2">
        <f t="shared" ca="1" si="61"/>
        <v>0</v>
      </c>
      <c r="AP68" s="3">
        <f t="shared" ca="1" si="62"/>
        <v>0</v>
      </c>
      <c r="AQ68" s="1"/>
      <c r="AR68" s="2"/>
      <c r="AS68" s="2"/>
      <c r="AT68" s="2"/>
      <c r="AU68" s="2"/>
      <c r="AV68" s="3"/>
      <c r="AW68" s="2"/>
      <c r="AX68" s="23">
        <f t="shared" ca="1" si="7"/>
        <v>34127.199442664911</v>
      </c>
      <c r="AY68" s="2"/>
      <c r="AZ68" s="1">
        <f t="shared" ca="1" si="8"/>
        <v>1</v>
      </c>
      <c r="BA68" s="2"/>
      <c r="BB68" s="3"/>
      <c r="BC68" s="31">
        <f t="shared" ca="1" si="9"/>
        <v>0.5158160179584016</v>
      </c>
      <c r="BD68" s="2">
        <f t="shared" ca="1" si="10"/>
        <v>0</v>
      </c>
      <c r="BE68" s="1"/>
      <c r="BF68" s="1">
        <f t="shared" ca="1" si="11"/>
        <v>0</v>
      </c>
      <c r="BG68" s="2">
        <f t="shared" ca="1" si="12"/>
        <v>0</v>
      </c>
      <c r="BH68" s="2">
        <f t="shared" ca="1" si="13"/>
        <v>0</v>
      </c>
      <c r="BI68" s="2">
        <f t="shared" ca="1" si="14"/>
        <v>0</v>
      </c>
      <c r="BJ68" s="2">
        <f t="shared" ca="1" si="15"/>
        <v>0</v>
      </c>
      <c r="BK68" s="2">
        <f t="shared" ca="1" si="16"/>
        <v>0</v>
      </c>
      <c r="BL68" s="2">
        <f t="shared" ca="1" si="17"/>
        <v>46183</v>
      </c>
      <c r="BM68" s="2">
        <f t="shared" ca="1" si="18"/>
        <v>0</v>
      </c>
      <c r="BN68" s="2">
        <f t="shared" ca="1" si="19"/>
        <v>0</v>
      </c>
      <c r="BO68" s="2">
        <f t="shared" ca="1" si="20"/>
        <v>0</v>
      </c>
      <c r="BP68" s="3">
        <f t="shared" ca="1" si="21"/>
        <v>0</v>
      </c>
      <c r="BQ68" s="1">
        <f t="shared" ca="1" si="22"/>
        <v>0</v>
      </c>
      <c r="BR68" s="2">
        <f t="shared" ca="1" si="23"/>
        <v>0</v>
      </c>
      <c r="BS68" s="2">
        <f t="shared" ca="1" si="24"/>
        <v>46183</v>
      </c>
      <c r="BT68" s="2">
        <f t="shared" ca="1" si="25"/>
        <v>0</v>
      </c>
      <c r="BU68" s="2">
        <f t="shared" ca="1" si="26"/>
        <v>0</v>
      </c>
      <c r="BV68" s="3">
        <f t="shared" ca="1" si="27"/>
        <v>0</v>
      </c>
      <c r="BX68" s="1">
        <f t="shared" ca="1" si="28"/>
        <v>1</v>
      </c>
      <c r="BY68" s="3"/>
      <c r="BZ68" s="1">
        <f t="shared" ca="1" si="29"/>
        <v>39</v>
      </c>
      <c r="CA68" s="2"/>
      <c r="CB68" s="3"/>
    </row>
    <row r="69" spans="2:80" ht="15" thickBot="1" x14ac:dyDescent="0.35">
      <c r="B69">
        <f t="shared" ca="1" si="30"/>
        <v>1</v>
      </c>
      <c r="C69" t="str">
        <f t="shared" ca="1" si="31"/>
        <v>men</v>
      </c>
      <c r="D69">
        <f t="shared" ca="1" si="32"/>
        <v>39</v>
      </c>
      <c r="E69">
        <f t="shared" ca="1" si="33"/>
        <v>3</v>
      </c>
      <c r="F69" t="str">
        <f t="shared" ca="1" si="34"/>
        <v>teaching</v>
      </c>
      <c r="G69">
        <f t="shared" ca="1" si="35"/>
        <v>4</v>
      </c>
      <c r="H69" t="str">
        <f t="shared" ca="1" si="36"/>
        <v>technical</v>
      </c>
      <c r="I69">
        <f t="shared" ca="1" si="37"/>
        <v>2</v>
      </c>
      <c r="J69">
        <f t="shared" ca="1" si="38"/>
        <v>3</v>
      </c>
      <c r="K69">
        <f t="shared" ca="1" si="39"/>
        <v>46183</v>
      </c>
      <c r="L69">
        <f t="shared" ca="1" si="40"/>
        <v>7</v>
      </c>
      <c r="M69" t="str">
        <f t="shared" ca="1" si="41"/>
        <v>karwar</v>
      </c>
      <c r="N69">
        <f t="shared" ca="1" si="42"/>
        <v>138549</v>
      </c>
      <c r="O69">
        <f t="shared" ca="1" si="43"/>
        <v>71465.793472118588</v>
      </c>
      <c r="P69">
        <f t="shared" ca="1" si="44"/>
        <v>102381.59832799472</v>
      </c>
      <c r="Q69">
        <f t="shared" ca="1" si="45"/>
        <v>63371</v>
      </c>
      <c r="R69">
        <f t="shared" ca="1" si="46"/>
        <v>76062.258923549351</v>
      </c>
      <c r="S69">
        <f t="shared" ca="1" si="47"/>
        <v>43711.906704549365</v>
      </c>
      <c r="T69">
        <f t="shared" ca="1" si="48"/>
        <v>284642.50503254408</v>
      </c>
      <c r="U69">
        <f t="shared" ca="1" si="49"/>
        <v>210899.05239566794</v>
      </c>
      <c r="V69">
        <f t="shared" ca="1" si="50"/>
        <v>73743.452636876144</v>
      </c>
      <c r="X69" s="1">
        <f ca="1">IF(Table1[[#This Row],[gender]]="men",0,1)</f>
        <v>0</v>
      </c>
      <c r="Y69" s="13">
        <f ca="1">IF(Table1[[#This Row],[gender]]="women",0,1)</f>
        <v>1</v>
      </c>
      <c r="Z69" s="2"/>
      <c r="AA69" s="2"/>
      <c r="AB69" s="2"/>
      <c r="AC69" s="2"/>
      <c r="AD69" s="2"/>
      <c r="AE69" s="2"/>
      <c r="AF69" s="2"/>
      <c r="AG69" s="2"/>
      <c r="AH69" s="2"/>
      <c r="AI69" s="3"/>
      <c r="AK69" s="1">
        <f t="shared" ca="1" si="57"/>
        <v>0</v>
      </c>
      <c r="AL69" s="2">
        <f t="shared" ca="1" si="58"/>
        <v>0</v>
      </c>
      <c r="AM69" s="2">
        <f t="shared" ca="1" si="59"/>
        <v>0</v>
      </c>
      <c r="AN69" s="2">
        <f t="shared" ca="1" si="60"/>
        <v>0</v>
      </c>
      <c r="AO69" s="2">
        <f t="shared" ca="1" si="61"/>
        <v>1</v>
      </c>
      <c r="AP69" s="3">
        <f t="shared" ca="1" si="62"/>
        <v>0</v>
      </c>
      <c r="AQ69" s="1"/>
      <c r="AR69" s="2"/>
      <c r="AS69" s="2"/>
      <c r="AT69" s="2"/>
      <c r="AU69" s="2"/>
      <c r="AV69" s="3"/>
      <c r="AW69" s="2"/>
      <c r="AX69" s="23">
        <f t="shared" ca="1" si="7"/>
        <v>37943.296935502738</v>
      </c>
      <c r="AY69" s="2"/>
      <c r="AZ69" s="1">
        <f t="shared" ca="1" si="8"/>
        <v>1</v>
      </c>
      <c r="BA69" s="2"/>
      <c r="BB69" s="3"/>
      <c r="BC69" s="31">
        <f t="shared" ca="1" si="9"/>
        <v>0.94962118428285458</v>
      </c>
      <c r="BD69" s="2">
        <f t="shared" ca="1" si="10"/>
        <v>0</v>
      </c>
      <c r="BE69" s="1"/>
      <c r="BF69" s="1">
        <f t="shared" ca="1" si="11"/>
        <v>0</v>
      </c>
      <c r="BG69" s="2">
        <f t="shared" ca="1" si="12"/>
        <v>0</v>
      </c>
      <c r="BH69" s="2">
        <f t="shared" ca="1" si="13"/>
        <v>0</v>
      </c>
      <c r="BI69" s="2">
        <f t="shared" ca="1" si="14"/>
        <v>0</v>
      </c>
      <c r="BJ69" s="2">
        <f t="shared" ca="1" si="15"/>
        <v>0</v>
      </c>
      <c r="BK69" s="2">
        <f t="shared" ca="1" si="16"/>
        <v>0</v>
      </c>
      <c r="BL69" s="2">
        <f t="shared" ca="1" si="17"/>
        <v>71237</v>
      </c>
      <c r="BM69" s="2">
        <f t="shared" ca="1" si="18"/>
        <v>0</v>
      </c>
      <c r="BN69" s="2">
        <f t="shared" ca="1" si="19"/>
        <v>0</v>
      </c>
      <c r="BO69" s="2">
        <f t="shared" ca="1" si="20"/>
        <v>0</v>
      </c>
      <c r="BP69" s="3">
        <f t="shared" ca="1" si="21"/>
        <v>0</v>
      </c>
      <c r="BQ69" s="1">
        <f t="shared" ca="1" si="22"/>
        <v>0</v>
      </c>
      <c r="BR69" s="2">
        <f t="shared" ca="1" si="23"/>
        <v>71237</v>
      </c>
      <c r="BS69" s="2">
        <f t="shared" ca="1" si="24"/>
        <v>0</v>
      </c>
      <c r="BT69" s="2">
        <f t="shared" ca="1" si="25"/>
        <v>0</v>
      </c>
      <c r="BU69" s="2">
        <f t="shared" ca="1" si="26"/>
        <v>0</v>
      </c>
      <c r="BV69" s="3">
        <f t="shared" ca="1" si="27"/>
        <v>0</v>
      </c>
      <c r="BX69" s="1">
        <f t="shared" ca="1" si="28"/>
        <v>1</v>
      </c>
      <c r="BY69" s="3"/>
      <c r="BZ69" s="1">
        <f t="shared" ca="1" si="29"/>
        <v>0</v>
      </c>
      <c r="CA69" s="2"/>
      <c r="CB69" s="3"/>
    </row>
    <row r="70" spans="2:80" ht="15" thickBot="1" x14ac:dyDescent="0.35">
      <c r="B70">
        <f t="shared" ca="1" si="30"/>
        <v>1</v>
      </c>
      <c r="C70" t="str">
        <f t="shared" ca="1" si="31"/>
        <v>men</v>
      </c>
      <c r="D70">
        <f t="shared" ca="1" si="32"/>
        <v>44</v>
      </c>
      <c r="E70">
        <f t="shared" ca="1" si="33"/>
        <v>2</v>
      </c>
      <c r="F70" t="str">
        <f t="shared" ca="1" si="34"/>
        <v>construction</v>
      </c>
      <c r="G70">
        <f t="shared" ca="1" si="35"/>
        <v>5</v>
      </c>
      <c r="H70" t="str">
        <f t="shared" ca="1" si="36"/>
        <v>other</v>
      </c>
      <c r="I70">
        <f t="shared" ca="1" si="37"/>
        <v>0</v>
      </c>
      <c r="J70">
        <f t="shared" ca="1" si="38"/>
        <v>1</v>
      </c>
      <c r="K70">
        <f t="shared" ca="1" si="39"/>
        <v>71237</v>
      </c>
      <c r="L70">
        <f t="shared" ca="1" si="40"/>
        <v>7</v>
      </c>
      <c r="M70" t="str">
        <f t="shared" ca="1" si="41"/>
        <v>karwar</v>
      </c>
      <c r="N70">
        <f t="shared" ca="1" si="42"/>
        <v>213711</v>
      </c>
      <c r="O70">
        <f t="shared" ca="1" si="43"/>
        <v>202944.49291427314</v>
      </c>
      <c r="P70">
        <f t="shared" ca="1" si="44"/>
        <v>37943.296935502738</v>
      </c>
      <c r="Q70">
        <f t="shared" ca="1" si="45"/>
        <v>33061</v>
      </c>
      <c r="R70">
        <f t="shared" ca="1" si="46"/>
        <v>72544.647644709257</v>
      </c>
      <c r="S70">
        <f t="shared" ca="1" si="47"/>
        <v>94622.316643996601</v>
      </c>
      <c r="T70">
        <f t="shared" ca="1" si="48"/>
        <v>346276.6135794993</v>
      </c>
      <c r="U70">
        <f t="shared" ca="1" si="49"/>
        <v>308550.14055898238</v>
      </c>
      <c r="V70">
        <f t="shared" ca="1" si="50"/>
        <v>37726.473020516918</v>
      </c>
      <c r="X70" s="1">
        <f ca="1">IF(Table1[[#This Row],[gender]]="men",0,1)</f>
        <v>0</v>
      </c>
      <c r="Y70" s="13">
        <f ca="1">IF(Table1[[#This Row],[gender]]="women",0,1)</f>
        <v>1</v>
      </c>
      <c r="Z70" s="2"/>
      <c r="AA70" s="2"/>
      <c r="AB70" s="2"/>
      <c r="AC70" s="2"/>
      <c r="AD70" s="2"/>
      <c r="AE70" s="2"/>
      <c r="AF70" s="2"/>
      <c r="AG70" s="2"/>
      <c r="AH70" s="2"/>
      <c r="AI70" s="3"/>
      <c r="AK70" s="1">
        <f t="shared" ca="1" si="57"/>
        <v>0</v>
      </c>
      <c r="AL70" s="2">
        <f t="shared" ca="1" si="58"/>
        <v>0</v>
      </c>
      <c r="AM70" s="2">
        <f t="shared" ca="1" si="59"/>
        <v>0</v>
      </c>
      <c r="AN70" s="2">
        <f t="shared" ca="1" si="60"/>
        <v>0</v>
      </c>
      <c r="AO70" s="2">
        <f t="shared" ca="1" si="61"/>
        <v>1</v>
      </c>
      <c r="AP70" s="3">
        <f t="shared" ca="1" si="62"/>
        <v>0</v>
      </c>
      <c r="AQ70" s="1"/>
      <c r="AR70" s="2"/>
      <c r="AS70" s="2"/>
      <c r="AT70" s="2"/>
      <c r="AU70" s="2"/>
      <c r="AV70" s="3"/>
      <c r="AW70" s="2"/>
      <c r="AX70" s="23">
        <f t="shared" ca="1" si="7"/>
        <v>44503.184472961228</v>
      </c>
      <c r="AY70" s="2"/>
      <c r="AZ70" s="1">
        <f t="shared" ca="1" si="8"/>
        <v>1</v>
      </c>
      <c r="BA70" s="2"/>
      <c r="BB70" s="3"/>
      <c r="BC70" s="31">
        <f t="shared" ca="1" si="9"/>
        <v>0.57232175550588105</v>
      </c>
      <c r="BD70" s="2">
        <f t="shared" ca="1" si="10"/>
        <v>0</v>
      </c>
      <c r="BE70" s="1"/>
      <c r="BF70" s="1">
        <f t="shared" ca="1" si="11"/>
        <v>86759</v>
      </c>
      <c r="BG70" s="2">
        <f t="shared" ca="1" si="12"/>
        <v>0</v>
      </c>
      <c r="BH70" s="2">
        <f t="shared" ca="1" si="13"/>
        <v>0</v>
      </c>
      <c r="BI70" s="2">
        <f t="shared" ca="1" si="14"/>
        <v>0</v>
      </c>
      <c r="BJ70" s="2">
        <f t="shared" ca="1" si="15"/>
        <v>0</v>
      </c>
      <c r="BK70" s="2">
        <f t="shared" ca="1" si="16"/>
        <v>0</v>
      </c>
      <c r="BL70" s="2">
        <f t="shared" ca="1" si="17"/>
        <v>0</v>
      </c>
      <c r="BM70" s="2">
        <f t="shared" ca="1" si="18"/>
        <v>0</v>
      </c>
      <c r="BN70" s="2">
        <f t="shared" ca="1" si="19"/>
        <v>0</v>
      </c>
      <c r="BO70" s="2">
        <f t="shared" ca="1" si="20"/>
        <v>0</v>
      </c>
      <c r="BP70" s="3">
        <f t="shared" ca="1" si="21"/>
        <v>0</v>
      </c>
      <c r="BQ70" s="1">
        <f t="shared" ca="1" si="22"/>
        <v>0</v>
      </c>
      <c r="BR70" s="2">
        <f t="shared" ca="1" si="23"/>
        <v>86759</v>
      </c>
      <c r="BS70" s="2">
        <f t="shared" ca="1" si="24"/>
        <v>0</v>
      </c>
      <c r="BT70" s="2">
        <f t="shared" ca="1" si="25"/>
        <v>0</v>
      </c>
      <c r="BU70" s="2">
        <f t="shared" ca="1" si="26"/>
        <v>0</v>
      </c>
      <c r="BV70" s="3">
        <f t="shared" ca="1" si="27"/>
        <v>0</v>
      </c>
      <c r="BX70" s="1">
        <f t="shared" ca="1" si="28"/>
        <v>1</v>
      </c>
      <c r="BY70" s="3"/>
      <c r="BZ70" s="1">
        <f t="shared" ca="1" si="29"/>
        <v>43</v>
      </c>
      <c r="CA70" s="2"/>
      <c r="CB70" s="3"/>
    </row>
    <row r="71" spans="2:80" ht="15" thickBot="1" x14ac:dyDescent="0.35">
      <c r="B71">
        <f t="shared" ca="1" si="30"/>
        <v>1</v>
      </c>
      <c r="C71" t="str">
        <f t="shared" ca="1" si="31"/>
        <v>men</v>
      </c>
      <c r="D71">
        <f t="shared" ca="1" si="32"/>
        <v>43</v>
      </c>
      <c r="E71">
        <f t="shared" ca="1" si="33"/>
        <v>2</v>
      </c>
      <c r="F71" t="str">
        <f t="shared" ca="1" si="34"/>
        <v>construction</v>
      </c>
      <c r="G71">
        <f t="shared" ca="1" si="35"/>
        <v>2</v>
      </c>
      <c r="H71" t="str">
        <f t="shared" ca="1" si="36"/>
        <v>college</v>
      </c>
      <c r="I71">
        <f t="shared" ca="1" si="37"/>
        <v>1</v>
      </c>
      <c r="J71">
        <f t="shared" ca="1" si="38"/>
        <v>1</v>
      </c>
      <c r="K71">
        <f t="shared" ca="1" si="39"/>
        <v>86759</v>
      </c>
      <c r="L71">
        <f t="shared" ca="1" si="40"/>
        <v>1</v>
      </c>
      <c r="M71" t="str">
        <f t="shared" ca="1" si="41"/>
        <v>banglore</v>
      </c>
      <c r="N71">
        <f t="shared" ca="1" si="42"/>
        <v>520554</v>
      </c>
      <c r="O71">
        <f t="shared" ca="1" si="43"/>
        <v>297924.3791156084</v>
      </c>
      <c r="P71">
        <f t="shared" ca="1" si="44"/>
        <v>44503.184472961228</v>
      </c>
      <c r="Q71">
        <f t="shared" ca="1" si="45"/>
        <v>15413</v>
      </c>
      <c r="R71">
        <f t="shared" ca="1" si="46"/>
        <v>11300.437017887727</v>
      </c>
      <c r="S71">
        <f t="shared" ca="1" si="47"/>
        <v>115152.02926506923</v>
      </c>
      <c r="T71">
        <f t="shared" ca="1" si="48"/>
        <v>680209.21373803052</v>
      </c>
      <c r="U71">
        <f t="shared" ca="1" si="49"/>
        <v>324637.81613349612</v>
      </c>
      <c r="V71">
        <f t="shared" ca="1" si="50"/>
        <v>355571.3976045344</v>
      </c>
      <c r="X71" s="1">
        <f ca="1">IF(Table1[[#This Row],[gender]]="men",0,1)</f>
        <v>0</v>
      </c>
      <c r="Y71" s="13">
        <f ca="1">IF(Table1[[#This Row],[gender]]="women",0,1)</f>
        <v>1</v>
      </c>
      <c r="Z71" s="2"/>
      <c r="AA71" s="2"/>
      <c r="AB71" s="2"/>
      <c r="AC71" s="2"/>
      <c r="AD71" s="2"/>
      <c r="AE71" s="2"/>
      <c r="AF71" s="2"/>
      <c r="AG71" s="2"/>
      <c r="AH71" s="2"/>
      <c r="AI71" s="3"/>
      <c r="AK71" s="1">
        <f t="shared" ca="1" si="57"/>
        <v>0</v>
      </c>
      <c r="AL71" s="2">
        <f t="shared" ca="1" si="58"/>
        <v>1</v>
      </c>
      <c r="AM71" s="2">
        <f t="shared" ca="1" si="59"/>
        <v>0</v>
      </c>
      <c r="AN71" s="2">
        <f t="shared" ca="1" si="60"/>
        <v>0</v>
      </c>
      <c r="AO71" s="2">
        <f t="shared" ca="1" si="61"/>
        <v>0</v>
      </c>
      <c r="AP71" s="3">
        <f t="shared" ca="1" si="62"/>
        <v>0</v>
      </c>
      <c r="AQ71" s="1"/>
      <c r="AR71" s="2"/>
      <c r="AS71" s="2"/>
      <c r="AT71" s="2"/>
      <c r="AU71" s="2"/>
      <c r="AV71" s="3"/>
      <c r="AW71" s="2"/>
      <c r="AX71" s="23">
        <f t="shared" ca="1" si="7"/>
        <v>66526.822416167677</v>
      </c>
      <c r="AY71" s="2"/>
      <c r="AZ71" s="1">
        <f t="shared" ca="1" si="8"/>
        <v>1</v>
      </c>
      <c r="BA71" s="2"/>
      <c r="BB71" s="3"/>
      <c r="BC71" s="31">
        <f t="shared" ca="1" si="9"/>
        <v>0.12336025790446037</v>
      </c>
      <c r="BD71" s="2">
        <f t="shared" ca="1" si="10"/>
        <v>1</v>
      </c>
      <c r="BE71" s="1"/>
      <c r="BF71" s="1">
        <f t="shared" ca="1" si="11"/>
        <v>0</v>
      </c>
      <c r="BG71" s="2">
        <f t="shared" ca="1" si="12"/>
        <v>0</v>
      </c>
      <c r="BH71" s="2">
        <f t="shared" ca="1" si="13"/>
        <v>0</v>
      </c>
      <c r="BI71" s="2">
        <f t="shared" ca="1" si="14"/>
        <v>0</v>
      </c>
      <c r="BJ71" s="2">
        <f t="shared" ca="1" si="15"/>
        <v>0</v>
      </c>
      <c r="BK71" s="2">
        <f t="shared" ca="1" si="16"/>
        <v>70703</v>
      </c>
      <c r="BL71" s="2">
        <f t="shared" ca="1" si="17"/>
        <v>0</v>
      </c>
      <c r="BM71" s="2">
        <f t="shared" ca="1" si="18"/>
        <v>0</v>
      </c>
      <c r="BN71" s="2">
        <f t="shared" ca="1" si="19"/>
        <v>0</v>
      </c>
      <c r="BO71" s="2">
        <f t="shared" ca="1" si="20"/>
        <v>0</v>
      </c>
      <c r="BP71" s="3">
        <f t="shared" ca="1" si="21"/>
        <v>0</v>
      </c>
      <c r="BQ71" s="1">
        <f t="shared" ca="1" si="22"/>
        <v>70703</v>
      </c>
      <c r="BR71" s="2">
        <f t="shared" ca="1" si="23"/>
        <v>0</v>
      </c>
      <c r="BS71" s="2">
        <f t="shared" ca="1" si="24"/>
        <v>0</v>
      </c>
      <c r="BT71" s="2">
        <f t="shared" ca="1" si="25"/>
        <v>0</v>
      </c>
      <c r="BU71" s="2">
        <f t="shared" ca="1" si="26"/>
        <v>0</v>
      </c>
      <c r="BV71" s="3">
        <f t="shared" ca="1" si="27"/>
        <v>0</v>
      </c>
      <c r="BX71" s="1">
        <f t="shared" ca="1" si="28"/>
        <v>1</v>
      </c>
      <c r="BY71" s="3"/>
      <c r="BZ71" s="1">
        <f t="shared" ca="1" si="29"/>
        <v>26</v>
      </c>
      <c r="CA71" s="2"/>
      <c r="CB71" s="3"/>
    </row>
    <row r="72" spans="2:80" ht="15" thickBot="1" x14ac:dyDescent="0.35">
      <c r="B72">
        <f t="shared" ca="1" si="30"/>
        <v>2</v>
      </c>
      <c r="C72" t="str">
        <f t="shared" ca="1" si="31"/>
        <v>women</v>
      </c>
      <c r="D72">
        <f t="shared" ca="1" si="32"/>
        <v>26</v>
      </c>
      <c r="E72">
        <f t="shared" ca="1" si="33"/>
        <v>1</v>
      </c>
      <c r="F72" t="str">
        <f t="shared" ca="1" si="34"/>
        <v>health</v>
      </c>
      <c r="G72">
        <f t="shared" ca="1" si="35"/>
        <v>2</v>
      </c>
      <c r="H72" t="str">
        <f t="shared" ca="1" si="36"/>
        <v>college</v>
      </c>
      <c r="I72">
        <f t="shared" ca="1" si="37"/>
        <v>4</v>
      </c>
      <c r="J72">
        <f t="shared" ca="1" si="38"/>
        <v>4</v>
      </c>
      <c r="K72">
        <f t="shared" ca="1" si="39"/>
        <v>70703</v>
      </c>
      <c r="L72">
        <f t="shared" ca="1" si="40"/>
        <v>6</v>
      </c>
      <c r="M72" t="str">
        <f t="shared" ca="1" si="41"/>
        <v>bellari</v>
      </c>
      <c r="N72">
        <f t="shared" ca="1" si="42"/>
        <v>212109</v>
      </c>
      <c r="O72">
        <f t="shared" ca="1" si="43"/>
        <v>26165.820943857183</v>
      </c>
      <c r="P72">
        <f t="shared" ca="1" si="44"/>
        <v>266107.28966467071</v>
      </c>
      <c r="Q72">
        <f t="shared" ca="1" si="45"/>
        <v>192146</v>
      </c>
      <c r="R72">
        <f t="shared" ca="1" si="46"/>
        <v>58818.038329085713</v>
      </c>
      <c r="S72">
        <f t="shared" ca="1" si="47"/>
        <v>54160.97389098884</v>
      </c>
      <c r="T72">
        <f t="shared" ca="1" si="48"/>
        <v>532377.26355565956</v>
      </c>
      <c r="U72">
        <f t="shared" ca="1" si="49"/>
        <v>277129.85927294288</v>
      </c>
      <c r="V72">
        <f t="shared" ca="1" si="50"/>
        <v>255247.40428271668</v>
      </c>
      <c r="X72" s="1">
        <f ca="1">IF(Table1[[#This Row],[gender]]="men",0,1)</f>
        <v>1</v>
      </c>
      <c r="Y72" s="13">
        <f ca="1">IF(Table1[[#This Row],[gender]]="women",0,1)</f>
        <v>0</v>
      </c>
      <c r="Z72" s="2"/>
      <c r="AA72" s="2"/>
      <c r="AB72" s="2"/>
      <c r="AC72" s="2"/>
      <c r="AD72" s="2"/>
      <c r="AE72" s="2"/>
      <c r="AF72" s="2"/>
      <c r="AG72" s="2"/>
      <c r="AH72" s="2"/>
      <c r="AI72" s="3"/>
      <c r="AK72" s="1">
        <f t="shared" ca="1" si="57"/>
        <v>0</v>
      </c>
      <c r="AL72" s="2">
        <f t="shared" ca="1" si="58"/>
        <v>0</v>
      </c>
      <c r="AM72" s="2">
        <f t="shared" ca="1" si="59"/>
        <v>0</v>
      </c>
      <c r="AN72" s="2">
        <f t="shared" ca="1" si="60"/>
        <v>0</v>
      </c>
      <c r="AO72" s="2">
        <f t="shared" ca="1" si="61"/>
        <v>1</v>
      </c>
      <c r="AP72" s="3">
        <f t="shared" ca="1" si="62"/>
        <v>0</v>
      </c>
      <c r="AQ72" s="1"/>
      <c r="AR72" s="2"/>
      <c r="AS72" s="2"/>
      <c r="AT72" s="2"/>
      <c r="AU72" s="2"/>
      <c r="AV72" s="3"/>
      <c r="AW72" s="2"/>
      <c r="AX72" s="23">
        <f t="shared" ca="1" si="7"/>
        <v>11768.730676016532</v>
      </c>
      <c r="AY72" s="2"/>
      <c r="AZ72" s="1">
        <f t="shared" ca="1" si="8"/>
        <v>1</v>
      </c>
      <c r="BA72" s="2"/>
      <c r="BB72" s="3"/>
      <c r="BC72" s="31">
        <f t="shared" ca="1" si="9"/>
        <v>0.37960451268197315</v>
      </c>
      <c r="BD72" s="2">
        <f t="shared" ca="1" si="10"/>
        <v>0</v>
      </c>
      <c r="BE72" s="1"/>
      <c r="BF72" s="1">
        <f t="shared" ca="1" si="11"/>
        <v>0</v>
      </c>
      <c r="BG72" s="2">
        <f t="shared" ca="1" si="12"/>
        <v>0</v>
      </c>
      <c r="BH72" s="2">
        <f t="shared" ca="1" si="13"/>
        <v>0</v>
      </c>
      <c r="BI72" s="2">
        <f t="shared" ca="1" si="14"/>
        <v>0</v>
      </c>
      <c r="BJ72" s="2">
        <f t="shared" ca="1" si="15"/>
        <v>0</v>
      </c>
      <c r="BK72" s="2">
        <f t="shared" ca="1" si="16"/>
        <v>47503</v>
      </c>
      <c r="BL72" s="2">
        <f t="shared" ca="1" si="17"/>
        <v>0</v>
      </c>
      <c r="BM72" s="2">
        <f t="shared" ca="1" si="18"/>
        <v>0</v>
      </c>
      <c r="BN72" s="2">
        <f t="shared" ca="1" si="19"/>
        <v>0</v>
      </c>
      <c r="BO72" s="2">
        <f t="shared" ca="1" si="20"/>
        <v>0</v>
      </c>
      <c r="BP72" s="3">
        <f t="shared" ca="1" si="21"/>
        <v>0</v>
      </c>
      <c r="BQ72" s="1">
        <f t="shared" ca="1" si="22"/>
        <v>0</v>
      </c>
      <c r="BR72" s="2">
        <f t="shared" ca="1" si="23"/>
        <v>47503</v>
      </c>
      <c r="BS72" s="2">
        <f t="shared" ca="1" si="24"/>
        <v>0</v>
      </c>
      <c r="BT72" s="2">
        <f t="shared" ca="1" si="25"/>
        <v>0</v>
      </c>
      <c r="BU72" s="2">
        <f t="shared" ca="1" si="26"/>
        <v>0</v>
      </c>
      <c r="BV72" s="3">
        <f t="shared" ca="1" si="27"/>
        <v>0</v>
      </c>
      <c r="BX72" s="1">
        <f t="shared" ca="1" si="28"/>
        <v>1</v>
      </c>
      <c r="BY72" s="3"/>
      <c r="BZ72" s="1">
        <f t="shared" ca="1" si="29"/>
        <v>31</v>
      </c>
      <c r="CA72" s="2"/>
      <c r="CB72" s="3"/>
    </row>
    <row r="73" spans="2:80" ht="15" thickBot="1" x14ac:dyDescent="0.35">
      <c r="B73">
        <f t="shared" ca="1" si="30"/>
        <v>2</v>
      </c>
      <c r="C73" t="str">
        <f t="shared" ca="1" si="31"/>
        <v>women</v>
      </c>
      <c r="D73">
        <f t="shared" ca="1" si="32"/>
        <v>31</v>
      </c>
      <c r="E73">
        <f t="shared" ca="1" si="33"/>
        <v>2</v>
      </c>
      <c r="F73" t="str">
        <f t="shared" ca="1" si="34"/>
        <v>construction</v>
      </c>
      <c r="G73">
        <f t="shared" ca="1" si="35"/>
        <v>1</v>
      </c>
      <c r="H73" t="str">
        <f t="shared" ca="1" si="36"/>
        <v>high skool</v>
      </c>
      <c r="I73">
        <f t="shared" ca="1" si="37"/>
        <v>4</v>
      </c>
      <c r="J73">
        <f t="shared" ca="1" si="38"/>
        <v>1</v>
      </c>
      <c r="K73">
        <f t="shared" ca="1" si="39"/>
        <v>47503</v>
      </c>
      <c r="L73">
        <f t="shared" ca="1" si="40"/>
        <v>6</v>
      </c>
      <c r="M73" t="str">
        <f t="shared" ca="1" si="41"/>
        <v>bellari</v>
      </c>
      <c r="N73">
        <f t="shared" ca="1" si="42"/>
        <v>237515</v>
      </c>
      <c r="O73">
        <f t="shared" ca="1" si="43"/>
        <v>90161.765829658849</v>
      </c>
      <c r="P73">
        <f t="shared" ca="1" si="44"/>
        <v>11768.730676016532</v>
      </c>
      <c r="Q73">
        <f t="shared" ca="1" si="45"/>
        <v>2163</v>
      </c>
      <c r="R73">
        <f t="shared" ca="1" si="46"/>
        <v>62930.619986239013</v>
      </c>
      <c r="S73">
        <f t="shared" ca="1" si="47"/>
        <v>59079.72434096504</v>
      </c>
      <c r="T73">
        <f t="shared" ca="1" si="48"/>
        <v>308363.45501698158</v>
      </c>
      <c r="U73">
        <f t="shared" ca="1" si="49"/>
        <v>155255.38581589787</v>
      </c>
      <c r="V73">
        <f t="shared" ca="1" si="50"/>
        <v>153108.06920108371</v>
      </c>
      <c r="X73" s="1">
        <f ca="1">IF(Table1[[#This Row],[gender]]="men",0,1)</f>
        <v>1</v>
      </c>
      <c r="Y73" s="13">
        <f ca="1">IF(Table1[[#This Row],[gender]]="women",0,1)</f>
        <v>0</v>
      </c>
      <c r="Z73" s="2"/>
      <c r="AA73" s="2"/>
      <c r="AB73" s="2"/>
      <c r="AC73" s="2"/>
      <c r="AD73" s="2"/>
      <c r="AE73" s="2"/>
      <c r="AF73" s="2"/>
      <c r="AG73" s="2"/>
      <c r="AH73" s="2"/>
      <c r="AI73" s="3"/>
      <c r="AK73" s="1">
        <f t="shared" ca="1" si="57"/>
        <v>0</v>
      </c>
      <c r="AL73" s="2">
        <f t="shared" ca="1" si="58"/>
        <v>1</v>
      </c>
      <c r="AM73" s="2">
        <f t="shared" ca="1" si="59"/>
        <v>0</v>
      </c>
      <c r="AN73" s="2">
        <f t="shared" ca="1" si="60"/>
        <v>0</v>
      </c>
      <c r="AO73" s="2">
        <f t="shared" ca="1" si="61"/>
        <v>0</v>
      </c>
      <c r="AP73" s="3">
        <f t="shared" ca="1" si="62"/>
        <v>0</v>
      </c>
      <c r="AQ73" s="1"/>
      <c r="AR73" s="2"/>
      <c r="AS73" s="2"/>
      <c r="AT73" s="2"/>
      <c r="AU73" s="2"/>
      <c r="AV73" s="3"/>
      <c r="AW73" s="2"/>
      <c r="AX73" s="23">
        <f t="shared" ca="1" si="7"/>
        <v>3648.4240314345352</v>
      </c>
      <c r="AY73" s="2"/>
      <c r="AZ73" s="1">
        <f t="shared" ca="1" si="8"/>
        <v>1</v>
      </c>
      <c r="BA73" s="2"/>
      <c r="BB73" s="3"/>
      <c r="BC73" s="31">
        <f t="shared" ca="1" si="9"/>
        <v>0.63532529089959799</v>
      </c>
      <c r="BD73" s="2">
        <f t="shared" ca="1" si="10"/>
        <v>0</v>
      </c>
      <c r="BE73" s="1"/>
      <c r="BF73" s="1">
        <f t="shared" ca="1" si="11"/>
        <v>0</v>
      </c>
      <c r="BG73" s="2">
        <f t="shared" ca="1" si="12"/>
        <v>0</v>
      </c>
      <c r="BH73" s="2">
        <f t="shared" ca="1" si="13"/>
        <v>0</v>
      </c>
      <c r="BI73" s="2">
        <f t="shared" ca="1" si="14"/>
        <v>0</v>
      </c>
      <c r="BJ73" s="2">
        <f t="shared" ca="1" si="15"/>
        <v>0</v>
      </c>
      <c r="BK73" s="2">
        <f t="shared" ca="1" si="16"/>
        <v>71709</v>
      </c>
      <c r="BL73" s="2">
        <f t="shared" ca="1" si="17"/>
        <v>0</v>
      </c>
      <c r="BM73" s="2">
        <f t="shared" ca="1" si="18"/>
        <v>0</v>
      </c>
      <c r="BN73" s="2">
        <f t="shared" ca="1" si="19"/>
        <v>0</v>
      </c>
      <c r="BO73" s="2">
        <f t="shared" ca="1" si="20"/>
        <v>0</v>
      </c>
      <c r="BP73" s="3">
        <f t="shared" ca="1" si="21"/>
        <v>0</v>
      </c>
      <c r="BQ73" s="1">
        <f t="shared" ca="1" si="22"/>
        <v>71709</v>
      </c>
      <c r="BR73" s="2">
        <f t="shared" ca="1" si="23"/>
        <v>0</v>
      </c>
      <c r="BS73" s="2">
        <f t="shared" ca="1" si="24"/>
        <v>0</v>
      </c>
      <c r="BT73" s="2">
        <f t="shared" ca="1" si="25"/>
        <v>0</v>
      </c>
      <c r="BU73" s="2">
        <f t="shared" ca="1" si="26"/>
        <v>0</v>
      </c>
      <c r="BV73" s="3">
        <f t="shared" ca="1" si="27"/>
        <v>0</v>
      </c>
      <c r="BX73" s="1">
        <f t="shared" ca="1" si="28"/>
        <v>1</v>
      </c>
      <c r="BY73" s="3"/>
      <c r="BZ73" s="1">
        <f t="shared" ca="1" si="29"/>
        <v>29</v>
      </c>
      <c r="CA73" s="2"/>
      <c r="CB73" s="3"/>
    </row>
    <row r="74" spans="2:80" ht="15" thickBot="1" x14ac:dyDescent="0.35">
      <c r="B74">
        <f t="shared" ca="1" si="30"/>
        <v>1</v>
      </c>
      <c r="C74" t="str">
        <f t="shared" ca="1" si="31"/>
        <v>men</v>
      </c>
      <c r="D74">
        <f t="shared" ca="1" si="32"/>
        <v>29</v>
      </c>
      <c r="E74">
        <f t="shared" ca="1" si="33"/>
        <v>1</v>
      </c>
      <c r="F74" t="str">
        <f t="shared" ca="1" si="34"/>
        <v>health</v>
      </c>
      <c r="G74">
        <f t="shared" ca="1" si="35"/>
        <v>5</v>
      </c>
      <c r="H74" t="str">
        <f t="shared" ca="1" si="36"/>
        <v>other</v>
      </c>
      <c r="I74">
        <f t="shared" ca="1" si="37"/>
        <v>2</v>
      </c>
      <c r="J74">
        <f t="shared" ca="1" si="38"/>
        <v>1</v>
      </c>
      <c r="K74">
        <f t="shared" ca="1" si="39"/>
        <v>71709</v>
      </c>
      <c r="L74">
        <f t="shared" ca="1" si="40"/>
        <v>6</v>
      </c>
      <c r="M74" t="str">
        <f t="shared" ca="1" si="41"/>
        <v>bellari</v>
      </c>
      <c r="N74">
        <f t="shared" ca="1" si="42"/>
        <v>286836</v>
      </c>
      <c r="O74">
        <f t="shared" ca="1" si="43"/>
        <v>182234.1651404771</v>
      </c>
      <c r="P74">
        <f t="shared" ca="1" si="44"/>
        <v>3648.4240314345352</v>
      </c>
      <c r="Q74">
        <f t="shared" ca="1" si="45"/>
        <v>737</v>
      </c>
      <c r="R74">
        <f t="shared" ca="1" si="46"/>
        <v>75581.937710509344</v>
      </c>
      <c r="S74">
        <f t="shared" ca="1" si="47"/>
        <v>80596.278253090466</v>
      </c>
      <c r="T74">
        <f t="shared" ca="1" si="48"/>
        <v>371080.70228452497</v>
      </c>
      <c r="U74">
        <f t="shared" ca="1" si="49"/>
        <v>258553.10285098644</v>
      </c>
      <c r="V74">
        <f t="shared" ca="1" si="50"/>
        <v>112527.59943353853</v>
      </c>
      <c r="X74" s="1">
        <f ca="1">IF(Table1[[#This Row],[gender]]="men",0,1)</f>
        <v>0</v>
      </c>
      <c r="Y74" s="13">
        <f ca="1">IF(Table1[[#This Row],[gender]]="women",0,1)</f>
        <v>1</v>
      </c>
      <c r="Z74" s="2"/>
      <c r="AA74" s="2"/>
      <c r="AB74" s="2"/>
      <c r="AC74" s="2"/>
      <c r="AD74" s="2"/>
      <c r="AE74" s="2"/>
      <c r="AF74" s="2"/>
      <c r="AG74" s="2"/>
      <c r="AH74" s="2"/>
      <c r="AI74" s="3"/>
      <c r="AK74" s="1">
        <f t="shared" ca="1" si="57"/>
        <v>0</v>
      </c>
      <c r="AL74" s="2">
        <f t="shared" ca="1" si="58"/>
        <v>1</v>
      </c>
      <c r="AM74" s="2">
        <f t="shared" ca="1" si="59"/>
        <v>0</v>
      </c>
      <c r="AN74" s="2">
        <f t="shared" ca="1" si="60"/>
        <v>0</v>
      </c>
      <c r="AO74" s="2">
        <f t="shared" ca="1" si="61"/>
        <v>0</v>
      </c>
      <c r="AP74" s="3">
        <f t="shared" ca="1" si="62"/>
        <v>0</v>
      </c>
      <c r="AQ74" s="1"/>
      <c r="AR74" s="2"/>
      <c r="AS74" s="2"/>
      <c r="AT74" s="2"/>
      <c r="AU74" s="2"/>
      <c r="AV74" s="3"/>
      <c r="AW74" s="2"/>
      <c r="AX74" s="23">
        <f t="shared" ref="AX74:AX137" ca="1" si="63">P75/J75</f>
        <v>13303.968361455614</v>
      </c>
      <c r="AY74" s="2"/>
      <c r="AZ74" s="1">
        <f t="shared" ref="AZ74:AZ137" ca="1" si="64">IF(U75&gt;$BA$7,1,0)</f>
        <v>0</v>
      </c>
      <c r="BA74" s="2"/>
      <c r="BB74" s="3"/>
      <c r="BC74" s="31">
        <f t="shared" ref="BC74:BC137" ca="1" si="65">O75/N75</f>
        <v>0.2515318138025584</v>
      </c>
      <c r="BD74" s="2">
        <f t="shared" ref="BD74:BD137" ca="1" si="66">IF(BC74&lt;$BD$7,1,0)</f>
        <v>1</v>
      </c>
      <c r="BE74" s="1"/>
      <c r="BF74" s="1">
        <f t="shared" ref="BF74:BF137" ca="1" si="67">IF(M75="banglore",K75,0)</f>
        <v>0</v>
      </c>
      <c r="BG74" s="2">
        <f t="shared" ref="BG74:BG137" ca="1" si="68">IF(M75="tumkur",K75,0)</f>
        <v>42980</v>
      </c>
      <c r="BH74" s="2">
        <f t="shared" ref="BH74:BH137" ca="1" si="69">IF(M75="manglore",K75,0)</f>
        <v>0</v>
      </c>
      <c r="BI74" s="2">
        <f t="shared" ref="BI74:BI137" ca="1" si="70">IF(M75="mysore",K75,0)</f>
        <v>0</v>
      </c>
      <c r="BJ74" s="2">
        <f t="shared" ref="BJ74:BJ137" ca="1" si="71">IF(M75="UK",K75,0)</f>
        <v>0</v>
      </c>
      <c r="BK74" s="2">
        <f t="shared" ref="BK74:BK137" ca="1" si="72">IF(M75="bellari",K75,0)</f>
        <v>0</v>
      </c>
      <c r="BL74" s="2">
        <f t="shared" ref="BL74:BL137" ca="1" si="73">IF(M75="karwar",K75,0)</f>
        <v>0</v>
      </c>
      <c r="BM74" s="2">
        <f t="shared" ref="BM74:BM137" ca="1" si="74">IF(M75="bidar",K75,0)</f>
        <v>0</v>
      </c>
      <c r="BN74" s="2">
        <f t="shared" ref="BN74:BN137" ca="1" si="75">IF(M75="gulbarga",K75,0)</f>
        <v>0</v>
      </c>
      <c r="BO74" s="2">
        <f t="shared" ref="BO74:BO137" ca="1" si="76">IF(M75="chitrdurga",K75,0)</f>
        <v>0</v>
      </c>
      <c r="BP74" s="3">
        <f t="shared" ref="BP74:BP137" ca="1" si="77">IF(M75="kolar",K75,0)</f>
        <v>0</v>
      </c>
      <c r="BQ74" s="1">
        <f t="shared" ref="BQ74:BQ137" ca="1" si="78">IF(F75="health",K75,0)</f>
        <v>42980</v>
      </c>
      <c r="BR74" s="2">
        <f t="shared" ref="BR74:BR137" ca="1" si="79">IF(F75="construction",K75,0)</f>
        <v>0</v>
      </c>
      <c r="BS74" s="2">
        <f t="shared" ref="BS74:BS137" ca="1" si="80">IF(F75="teaching",K75,0)</f>
        <v>0</v>
      </c>
      <c r="BT74" s="2">
        <f t="shared" ref="BT74:BT137" ca="1" si="81">IF(F75="IT",K75,0)</f>
        <v>0</v>
      </c>
      <c r="BU74" s="2">
        <f t="shared" ref="BU74:BU137" ca="1" si="82">IF(F75="general work",K75,0)</f>
        <v>0</v>
      </c>
      <c r="BV74" s="3">
        <f t="shared" ref="BV74:BV137" ca="1" si="83">IF(F75="agriculture",K75,0)</f>
        <v>0</v>
      </c>
      <c r="BX74" s="1">
        <f t="shared" ref="BX74:BX137" ca="1" si="84">IF(U75&gt;K75,1,0)</f>
        <v>1</v>
      </c>
      <c r="BY74" s="3"/>
      <c r="BZ74" s="1">
        <f t="shared" ref="BZ74:BZ137" ca="1" si="85">IF(V75&gt;$CC$7,D75,0)</f>
        <v>25</v>
      </c>
      <c r="CA74" s="2"/>
      <c r="CB74" s="3"/>
    </row>
    <row r="75" spans="2:80" ht="15" thickBot="1" x14ac:dyDescent="0.35">
      <c r="B75">
        <f t="shared" ref="B75:B138" ca="1" si="86">RANDBETWEEN(1,2)</f>
        <v>2</v>
      </c>
      <c r="C75" t="str">
        <f t="shared" ref="C75:C138" ca="1" si="87">IF(B75=1,"men","women")</f>
        <v>women</v>
      </c>
      <c r="D75">
        <f t="shared" ref="D75:D138" ca="1" si="88">RANDBETWEEN(25,45)</f>
        <v>25</v>
      </c>
      <c r="E75">
        <f t="shared" ref="E75:E138" ca="1" si="89">RANDBETWEEN(1,6)</f>
        <v>1</v>
      </c>
      <c r="F75" t="str">
        <f t="shared" ref="F75:F138" ca="1" si="90">VLOOKUP(E75,$Z$10:$AA$16,2)</f>
        <v>health</v>
      </c>
      <c r="G75">
        <f t="shared" ref="G75:G138" ca="1" si="91">RANDBETWEEN(1,5)</f>
        <v>5</v>
      </c>
      <c r="H75" t="str">
        <f t="shared" ref="H75:H138" ca="1" si="92">VLOOKUP(G75,$AB$10:$AC$14,2)</f>
        <v>other</v>
      </c>
      <c r="I75">
        <f t="shared" ref="I75:I138" ca="1" si="93">RANDBETWEEN(0,4)</f>
        <v>3</v>
      </c>
      <c r="J75">
        <f t="shared" ref="J75:J138" ca="1" si="94">RANDBETWEEN(1,4)</f>
        <v>4</v>
      </c>
      <c r="K75">
        <f t="shared" ref="K75:K138" ca="1" si="95">RANDBETWEEN(25000,90000)</f>
        <v>42980</v>
      </c>
      <c r="L75">
        <f t="shared" ref="L75:L138" ca="1" si="96">RANDBETWEEN(1,11)</f>
        <v>2</v>
      </c>
      <c r="M75" t="str">
        <f t="shared" ref="M75:M138" ca="1" si="97">VLOOKUP(L75,$AE$9:$AF$20,2)</f>
        <v>tumkur</v>
      </c>
      <c r="N75">
        <f t="shared" ref="N75:N138" ca="1" si="98">K75*RANDBETWEEN(3,6)</f>
        <v>128940</v>
      </c>
      <c r="O75">
        <f t="shared" ref="O75:O138" ca="1" si="99">RAND()*N75</f>
        <v>32432.51207170188</v>
      </c>
      <c r="P75">
        <f t="shared" ref="P75:P138" ca="1" si="100">J75*RAND()*K75</f>
        <v>53215.873445822457</v>
      </c>
      <c r="Q75">
        <f t="shared" ref="Q75:Q138" ca="1" si="101">RANDBETWEEN(0,P75)</f>
        <v>17874</v>
      </c>
      <c r="R75">
        <f t="shared" ref="R75:R138" ca="1" si="102">RAND()*K75*2</f>
        <v>12764.926164214359</v>
      </c>
      <c r="S75">
        <f t="shared" ref="S75:S138" ca="1" si="103">RAND()*K75*1.5</f>
        <v>48826.899281919657</v>
      </c>
      <c r="T75">
        <f t="shared" ref="T75:T138" ca="1" si="104">N75+P75+S75</f>
        <v>230982.77272774209</v>
      </c>
      <c r="U75">
        <f t="shared" ref="U75:U138" ca="1" si="105">O75+Q75+R75</f>
        <v>63071.438235916241</v>
      </c>
      <c r="V75">
        <f t="shared" ref="V75:V138" ca="1" si="106">T75-U75</f>
        <v>167911.33449182584</v>
      </c>
      <c r="X75" s="1">
        <f ca="1">IF(Table1[[#This Row],[gender]]="men",0,1)</f>
        <v>1</v>
      </c>
      <c r="Y75" s="13">
        <f ca="1">IF(Table1[[#This Row],[gender]]="women",0,1)</f>
        <v>0</v>
      </c>
      <c r="Z75" s="2"/>
      <c r="AA75" s="2"/>
      <c r="AB75" s="2"/>
      <c r="AC75" s="2"/>
      <c r="AD75" s="2"/>
      <c r="AE75" s="2"/>
      <c r="AF75" s="2"/>
      <c r="AG75" s="2"/>
      <c r="AH75" s="2"/>
      <c r="AI75" s="3"/>
      <c r="AK75" s="1">
        <f t="shared" ca="1" si="57"/>
        <v>1</v>
      </c>
      <c r="AL75" s="2">
        <f t="shared" ca="1" si="58"/>
        <v>0</v>
      </c>
      <c r="AM75" s="2">
        <f t="shared" ca="1" si="59"/>
        <v>0</v>
      </c>
      <c r="AN75" s="2">
        <f t="shared" ca="1" si="60"/>
        <v>0</v>
      </c>
      <c r="AO75" s="2">
        <f t="shared" ca="1" si="61"/>
        <v>0</v>
      </c>
      <c r="AP75" s="3">
        <f t="shared" ca="1" si="62"/>
        <v>0</v>
      </c>
      <c r="AQ75" s="1"/>
      <c r="AR75" s="2"/>
      <c r="AS75" s="2"/>
      <c r="AT75" s="2"/>
      <c r="AU75" s="2"/>
      <c r="AV75" s="3"/>
      <c r="AW75" s="2"/>
      <c r="AX75" s="23">
        <f t="shared" ca="1" si="63"/>
        <v>30854.232122184101</v>
      </c>
      <c r="AY75" s="2"/>
      <c r="AZ75" s="1">
        <f t="shared" ca="1" si="64"/>
        <v>0</v>
      </c>
      <c r="BA75" s="2"/>
      <c r="BB75" s="3"/>
      <c r="BC75" s="31">
        <f t="shared" ca="1" si="65"/>
        <v>0.40229181196178077</v>
      </c>
      <c r="BD75" s="2">
        <f t="shared" ca="1" si="66"/>
        <v>0</v>
      </c>
      <c r="BE75" s="1"/>
      <c r="BF75" s="1">
        <f t="shared" ca="1" si="67"/>
        <v>0</v>
      </c>
      <c r="BG75" s="2">
        <f t="shared" ca="1" si="68"/>
        <v>0</v>
      </c>
      <c r="BH75" s="2">
        <f t="shared" ca="1" si="69"/>
        <v>0</v>
      </c>
      <c r="BI75" s="2">
        <f t="shared" ca="1" si="70"/>
        <v>0</v>
      </c>
      <c r="BJ75" s="2">
        <f t="shared" ca="1" si="71"/>
        <v>34506</v>
      </c>
      <c r="BK75" s="2">
        <f t="shared" ca="1" si="72"/>
        <v>0</v>
      </c>
      <c r="BL75" s="2">
        <f t="shared" ca="1" si="73"/>
        <v>0</v>
      </c>
      <c r="BM75" s="2">
        <f t="shared" ca="1" si="74"/>
        <v>0</v>
      </c>
      <c r="BN75" s="2">
        <f t="shared" ca="1" si="75"/>
        <v>0</v>
      </c>
      <c r="BO75" s="2">
        <f t="shared" ca="1" si="76"/>
        <v>0</v>
      </c>
      <c r="BP75" s="3">
        <f t="shared" ca="1" si="77"/>
        <v>0</v>
      </c>
      <c r="BQ75" s="1">
        <f t="shared" ca="1" si="78"/>
        <v>0</v>
      </c>
      <c r="BR75" s="2">
        <f t="shared" ca="1" si="79"/>
        <v>0</v>
      </c>
      <c r="BS75" s="2">
        <f t="shared" ca="1" si="80"/>
        <v>34506</v>
      </c>
      <c r="BT75" s="2">
        <f t="shared" ca="1" si="81"/>
        <v>0</v>
      </c>
      <c r="BU75" s="2">
        <f t="shared" ca="1" si="82"/>
        <v>0</v>
      </c>
      <c r="BV75" s="3">
        <f t="shared" ca="1" si="83"/>
        <v>0</v>
      </c>
      <c r="BX75" s="1">
        <f t="shared" ca="1" si="84"/>
        <v>1</v>
      </c>
      <c r="BY75" s="3"/>
      <c r="BZ75" s="1">
        <f t="shared" ca="1" si="85"/>
        <v>41</v>
      </c>
      <c r="CA75" s="2"/>
      <c r="CB75" s="3"/>
    </row>
    <row r="76" spans="2:80" ht="15" thickBot="1" x14ac:dyDescent="0.35">
      <c r="B76">
        <f t="shared" ca="1" si="86"/>
        <v>1</v>
      </c>
      <c r="C76" t="str">
        <f t="shared" ca="1" si="87"/>
        <v>men</v>
      </c>
      <c r="D76">
        <f t="shared" ca="1" si="88"/>
        <v>41</v>
      </c>
      <c r="E76">
        <f t="shared" ca="1" si="89"/>
        <v>3</v>
      </c>
      <c r="F76" t="str">
        <f t="shared" ca="1" si="90"/>
        <v>teaching</v>
      </c>
      <c r="G76">
        <f t="shared" ca="1" si="91"/>
        <v>3</v>
      </c>
      <c r="H76" t="str">
        <f t="shared" ca="1" si="92"/>
        <v>university</v>
      </c>
      <c r="I76">
        <f t="shared" ca="1" si="93"/>
        <v>1</v>
      </c>
      <c r="J76">
        <f t="shared" ca="1" si="94"/>
        <v>2</v>
      </c>
      <c r="K76">
        <f t="shared" ca="1" si="95"/>
        <v>34506</v>
      </c>
      <c r="L76">
        <f t="shared" ca="1" si="96"/>
        <v>5</v>
      </c>
      <c r="M76" t="str">
        <f t="shared" ca="1" si="97"/>
        <v>UK</v>
      </c>
      <c r="N76">
        <f t="shared" ca="1" si="98"/>
        <v>103518</v>
      </c>
      <c r="O76">
        <f t="shared" ca="1" si="99"/>
        <v>41644.443790659621</v>
      </c>
      <c r="P76">
        <f t="shared" ca="1" si="100"/>
        <v>61708.464244368202</v>
      </c>
      <c r="Q76">
        <f t="shared" ca="1" si="101"/>
        <v>14860</v>
      </c>
      <c r="R76">
        <f t="shared" ca="1" si="102"/>
        <v>3693.8449914326834</v>
      </c>
      <c r="S76">
        <f t="shared" ca="1" si="103"/>
        <v>23016.079278659381</v>
      </c>
      <c r="T76">
        <f t="shared" ca="1" si="104"/>
        <v>188242.54352302756</v>
      </c>
      <c r="U76">
        <f t="shared" ca="1" si="105"/>
        <v>60198.288782092306</v>
      </c>
      <c r="V76">
        <f t="shared" ca="1" si="106"/>
        <v>128044.25474093526</v>
      </c>
      <c r="X76" s="1">
        <f ca="1">IF(Table1[[#This Row],[gender]]="men",0,1)</f>
        <v>0</v>
      </c>
      <c r="Y76" s="13">
        <f ca="1">IF(Table1[[#This Row],[gender]]="women",0,1)</f>
        <v>1</v>
      </c>
      <c r="Z76" s="2"/>
      <c r="AA76" s="2"/>
      <c r="AB76" s="2"/>
      <c r="AC76" s="2"/>
      <c r="AD76" s="2"/>
      <c r="AE76" s="2"/>
      <c r="AF76" s="2"/>
      <c r="AG76" s="2"/>
      <c r="AH76" s="2"/>
      <c r="AI76" s="3"/>
      <c r="AK76" s="1">
        <f t="shared" ca="1" si="57"/>
        <v>0</v>
      </c>
      <c r="AL76" s="2">
        <f t="shared" ca="1" si="58"/>
        <v>0</v>
      </c>
      <c r="AM76" s="2">
        <f t="shared" ca="1" si="59"/>
        <v>1</v>
      </c>
      <c r="AN76" s="2">
        <f t="shared" ca="1" si="60"/>
        <v>0</v>
      </c>
      <c r="AO76" s="2">
        <f t="shared" ca="1" si="61"/>
        <v>0</v>
      </c>
      <c r="AP76" s="3">
        <f t="shared" ca="1" si="62"/>
        <v>0</v>
      </c>
      <c r="AQ76" s="1"/>
      <c r="AR76" s="2"/>
      <c r="AS76" s="2"/>
      <c r="AT76" s="2"/>
      <c r="AU76" s="2"/>
      <c r="AV76" s="3"/>
      <c r="AW76" s="2"/>
      <c r="AX76" s="23">
        <f t="shared" ca="1" si="63"/>
        <v>20703.93692180196</v>
      </c>
      <c r="AY76" s="2"/>
      <c r="AZ76" s="1">
        <f t="shared" ca="1" si="64"/>
        <v>0</v>
      </c>
      <c r="BA76" s="2"/>
      <c r="BB76" s="3"/>
      <c r="BC76" s="31">
        <f t="shared" ca="1" si="65"/>
        <v>0.31574836410745388</v>
      </c>
      <c r="BD76" s="2">
        <f t="shared" ca="1" si="66"/>
        <v>0</v>
      </c>
      <c r="BE76" s="1"/>
      <c r="BF76" s="1">
        <f t="shared" ca="1" si="67"/>
        <v>0</v>
      </c>
      <c r="BG76" s="2">
        <f t="shared" ca="1" si="68"/>
        <v>32387</v>
      </c>
      <c r="BH76" s="2">
        <f t="shared" ca="1" si="69"/>
        <v>0</v>
      </c>
      <c r="BI76" s="2">
        <f t="shared" ca="1" si="70"/>
        <v>0</v>
      </c>
      <c r="BJ76" s="2">
        <f t="shared" ca="1" si="71"/>
        <v>0</v>
      </c>
      <c r="BK76" s="2">
        <f t="shared" ca="1" si="72"/>
        <v>0</v>
      </c>
      <c r="BL76" s="2">
        <f t="shared" ca="1" si="73"/>
        <v>0</v>
      </c>
      <c r="BM76" s="2">
        <f t="shared" ca="1" si="74"/>
        <v>0</v>
      </c>
      <c r="BN76" s="2">
        <f t="shared" ca="1" si="75"/>
        <v>0</v>
      </c>
      <c r="BO76" s="2">
        <f t="shared" ca="1" si="76"/>
        <v>0</v>
      </c>
      <c r="BP76" s="3">
        <f t="shared" ca="1" si="77"/>
        <v>0</v>
      </c>
      <c r="BQ76" s="1">
        <f t="shared" ca="1" si="78"/>
        <v>0</v>
      </c>
      <c r="BR76" s="2">
        <f t="shared" ca="1" si="79"/>
        <v>0</v>
      </c>
      <c r="BS76" s="2">
        <f t="shared" ca="1" si="80"/>
        <v>0</v>
      </c>
      <c r="BT76" s="2">
        <f t="shared" ca="1" si="81"/>
        <v>0</v>
      </c>
      <c r="BU76" s="2">
        <f t="shared" ca="1" si="82"/>
        <v>0</v>
      </c>
      <c r="BV76" s="3">
        <f t="shared" ca="1" si="83"/>
        <v>32387</v>
      </c>
      <c r="BX76" s="1">
        <f t="shared" ca="1" si="84"/>
        <v>1</v>
      </c>
      <c r="BY76" s="3"/>
      <c r="BZ76" s="1">
        <f t="shared" ca="1" si="85"/>
        <v>40</v>
      </c>
      <c r="CA76" s="2"/>
      <c r="CB76" s="3"/>
    </row>
    <row r="77" spans="2:80" ht="15" thickBot="1" x14ac:dyDescent="0.35">
      <c r="B77">
        <f t="shared" ca="1" si="86"/>
        <v>1</v>
      </c>
      <c r="C77" t="str">
        <f t="shared" ca="1" si="87"/>
        <v>men</v>
      </c>
      <c r="D77">
        <f t="shared" ca="1" si="88"/>
        <v>40</v>
      </c>
      <c r="E77">
        <f t="shared" ca="1" si="89"/>
        <v>6</v>
      </c>
      <c r="F77" t="str">
        <f t="shared" ca="1" si="90"/>
        <v>agriculture</v>
      </c>
      <c r="G77">
        <f t="shared" ca="1" si="91"/>
        <v>1</v>
      </c>
      <c r="H77" t="str">
        <f t="shared" ca="1" si="92"/>
        <v>high skool</v>
      </c>
      <c r="I77">
        <f t="shared" ca="1" si="93"/>
        <v>4</v>
      </c>
      <c r="J77">
        <f t="shared" ca="1" si="94"/>
        <v>1</v>
      </c>
      <c r="K77">
        <f t="shared" ca="1" si="95"/>
        <v>32387</v>
      </c>
      <c r="L77">
        <f t="shared" ca="1" si="96"/>
        <v>2</v>
      </c>
      <c r="M77" t="str">
        <f t="shared" ca="1" si="97"/>
        <v>tumkur</v>
      </c>
      <c r="N77">
        <f t="shared" ca="1" si="98"/>
        <v>129548</v>
      </c>
      <c r="O77">
        <f t="shared" ca="1" si="99"/>
        <v>40904.569073392435</v>
      </c>
      <c r="P77">
        <f t="shared" ca="1" si="100"/>
        <v>20703.93692180196</v>
      </c>
      <c r="Q77">
        <f t="shared" ca="1" si="101"/>
        <v>4121</v>
      </c>
      <c r="R77">
        <f t="shared" ca="1" si="102"/>
        <v>27673.429144219012</v>
      </c>
      <c r="S77">
        <f t="shared" ca="1" si="103"/>
        <v>46658.343182822289</v>
      </c>
      <c r="T77">
        <f t="shared" ca="1" si="104"/>
        <v>196910.28010462425</v>
      </c>
      <c r="U77">
        <f t="shared" ca="1" si="105"/>
        <v>72698.998217611443</v>
      </c>
      <c r="V77">
        <f t="shared" ca="1" si="106"/>
        <v>124211.28188701281</v>
      </c>
      <c r="X77" s="1">
        <f ca="1">IF(Table1[[#This Row],[gender]]="men",0,1)</f>
        <v>0</v>
      </c>
      <c r="Y77" s="13">
        <f ca="1">IF(Table1[[#This Row],[gender]]="women",0,1)</f>
        <v>1</v>
      </c>
      <c r="Z77" s="2"/>
      <c r="AA77" s="2"/>
      <c r="AB77" s="2"/>
      <c r="AC77" s="2"/>
      <c r="AD77" s="2"/>
      <c r="AE77" s="2"/>
      <c r="AF77" s="2"/>
      <c r="AG77" s="2"/>
      <c r="AH77" s="2"/>
      <c r="AI77" s="3"/>
      <c r="AK77" s="1">
        <f t="shared" ca="1" si="57"/>
        <v>0</v>
      </c>
      <c r="AL77" s="2">
        <f t="shared" ca="1" si="58"/>
        <v>0</v>
      </c>
      <c r="AM77" s="2">
        <f t="shared" ca="1" si="59"/>
        <v>0</v>
      </c>
      <c r="AN77" s="2">
        <f t="shared" ca="1" si="60"/>
        <v>0</v>
      </c>
      <c r="AO77" s="2">
        <f t="shared" ca="1" si="61"/>
        <v>0</v>
      </c>
      <c r="AP77" s="3">
        <f t="shared" ca="1" si="62"/>
        <v>1</v>
      </c>
      <c r="AQ77" s="1"/>
      <c r="AR77" s="2"/>
      <c r="AS77" s="2"/>
      <c r="AT77" s="2"/>
      <c r="AU77" s="2"/>
      <c r="AV77" s="3"/>
      <c r="AW77" s="2"/>
      <c r="AX77" s="23">
        <f t="shared" ca="1" si="63"/>
        <v>60587.968053641634</v>
      </c>
      <c r="AY77" s="2"/>
      <c r="AZ77" s="1">
        <f t="shared" ca="1" si="64"/>
        <v>1</v>
      </c>
      <c r="BA77" s="2"/>
      <c r="BB77" s="3"/>
      <c r="BC77" s="31">
        <f t="shared" ca="1" si="65"/>
        <v>4.8614852784936047E-2</v>
      </c>
      <c r="BD77" s="2">
        <f t="shared" ca="1" si="66"/>
        <v>1</v>
      </c>
      <c r="BE77" s="1"/>
      <c r="BF77" s="1">
        <f t="shared" ca="1" si="67"/>
        <v>82016</v>
      </c>
      <c r="BG77" s="2">
        <f t="shared" ca="1" si="68"/>
        <v>0</v>
      </c>
      <c r="BH77" s="2">
        <f t="shared" ca="1" si="69"/>
        <v>0</v>
      </c>
      <c r="BI77" s="2">
        <f t="shared" ca="1" si="70"/>
        <v>0</v>
      </c>
      <c r="BJ77" s="2">
        <f t="shared" ca="1" si="71"/>
        <v>0</v>
      </c>
      <c r="BK77" s="2">
        <f t="shared" ca="1" si="72"/>
        <v>0</v>
      </c>
      <c r="BL77" s="2">
        <f t="shared" ca="1" si="73"/>
        <v>0</v>
      </c>
      <c r="BM77" s="2">
        <f t="shared" ca="1" si="74"/>
        <v>0</v>
      </c>
      <c r="BN77" s="2">
        <f t="shared" ca="1" si="75"/>
        <v>0</v>
      </c>
      <c r="BO77" s="2">
        <f t="shared" ca="1" si="76"/>
        <v>0</v>
      </c>
      <c r="BP77" s="3">
        <f t="shared" ca="1" si="77"/>
        <v>0</v>
      </c>
      <c r="BQ77" s="1">
        <f t="shared" ca="1" si="78"/>
        <v>0</v>
      </c>
      <c r="BR77" s="2">
        <f t="shared" ca="1" si="79"/>
        <v>0</v>
      </c>
      <c r="BS77" s="2">
        <f t="shared" ca="1" si="80"/>
        <v>0</v>
      </c>
      <c r="BT77" s="2">
        <f t="shared" ca="1" si="81"/>
        <v>0</v>
      </c>
      <c r="BU77" s="2">
        <f t="shared" ca="1" si="82"/>
        <v>82016</v>
      </c>
      <c r="BV77" s="3">
        <f t="shared" ca="1" si="83"/>
        <v>0</v>
      </c>
      <c r="BX77" s="1">
        <f t="shared" ca="1" si="84"/>
        <v>1</v>
      </c>
      <c r="BY77" s="3"/>
      <c r="BZ77" s="1">
        <f t="shared" ca="1" si="85"/>
        <v>37</v>
      </c>
      <c r="CA77" s="2"/>
      <c r="CB77" s="3"/>
    </row>
    <row r="78" spans="2:80" ht="15" thickBot="1" x14ac:dyDescent="0.35">
      <c r="B78">
        <f t="shared" ca="1" si="86"/>
        <v>1</v>
      </c>
      <c r="C78" t="str">
        <f t="shared" ca="1" si="87"/>
        <v>men</v>
      </c>
      <c r="D78">
        <f t="shared" ca="1" si="88"/>
        <v>37</v>
      </c>
      <c r="E78">
        <f t="shared" ca="1" si="89"/>
        <v>5</v>
      </c>
      <c r="F78" t="str">
        <f t="shared" ca="1" si="90"/>
        <v>general work</v>
      </c>
      <c r="G78">
        <f t="shared" ca="1" si="91"/>
        <v>1</v>
      </c>
      <c r="H78" t="str">
        <f t="shared" ca="1" si="92"/>
        <v>high skool</v>
      </c>
      <c r="I78">
        <f t="shared" ca="1" si="93"/>
        <v>1</v>
      </c>
      <c r="J78">
        <f t="shared" ca="1" si="94"/>
        <v>3</v>
      </c>
      <c r="K78">
        <f t="shared" ca="1" si="95"/>
        <v>82016</v>
      </c>
      <c r="L78">
        <f t="shared" ca="1" si="96"/>
        <v>1</v>
      </c>
      <c r="M78" t="str">
        <f t="shared" ca="1" si="97"/>
        <v>banglore</v>
      </c>
      <c r="N78">
        <f t="shared" ca="1" si="98"/>
        <v>328064</v>
      </c>
      <c r="O78">
        <f t="shared" ca="1" si="99"/>
        <v>15948.783064037259</v>
      </c>
      <c r="P78">
        <f t="shared" ca="1" si="100"/>
        <v>181763.9041609249</v>
      </c>
      <c r="Q78">
        <f t="shared" ca="1" si="101"/>
        <v>25228</v>
      </c>
      <c r="R78">
        <f t="shared" ca="1" si="102"/>
        <v>79950.702651319094</v>
      </c>
      <c r="S78">
        <f t="shared" ca="1" si="103"/>
        <v>111690.56730874692</v>
      </c>
      <c r="T78">
        <f t="shared" ca="1" si="104"/>
        <v>621518.47146967181</v>
      </c>
      <c r="U78">
        <f t="shared" ca="1" si="105"/>
        <v>121127.48571535635</v>
      </c>
      <c r="V78">
        <f t="shared" ca="1" si="106"/>
        <v>500390.98575431545</v>
      </c>
      <c r="X78" s="1">
        <f ca="1">IF(Table1[[#This Row],[gender]]="men",0,1)</f>
        <v>0</v>
      </c>
      <c r="Y78" s="13">
        <f ca="1">IF(Table1[[#This Row],[gender]]="women",0,1)</f>
        <v>1</v>
      </c>
      <c r="Z78" s="2"/>
      <c r="AA78" s="2"/>
      <c r="AB78" s="2"/>
      <c r="AC78" s="2"/>
      <c r="AD78" s="2"/>
      <c r="AE78" s="2"/>
      <c r="AF78" s="2"/>
      <c r="AG78" s="2"/>
      <c r="AH78" s="2"/>
      <c r="AI78" s="3"/>
      <c r="AK78" s="1">
        <f t="shared" ca="1" si="57"/>
        <v>0</v>
      </c>
      <c r="AL78" s="2">
        <f t="shared" ca="1" si="58"/>
        <v>0</v>
      </c>
      <c r="AM78" s="2">
        <f t="shared" ca="1" si="59"/>
        <v>0</v>
      </c>
      <c r="AN78" s="2">
        <f t="shared" ca="1" si="60"/>
        <v>0</v>
      </c>
      <c r="AO78" s="2">
        <f t="shared" ca="1" si="61"/>
        <v>0</v>
      </c>
      <c r="AP78" s="3">
        <f t="shared" ca="1" si="62"/>
        <v>1</v>
      </c>
      <c r="AQ78" s="1"/>
      <c r="AR78" s="2"/>
      <c r="AS78" s="2"/>
      <c r="AT78" s="2"/>
      <c r="AU78" s="2"/>
      <c r="AV78" s="3"/>
      <c r="AW78" s="2"/>
      <c r="AX78" s="23">
        <f t="shared" ca="1" si="63"/>
        <v>51178.94176672407</v>
      </c>
      <c r="AY78" s="2"/>
      <c r="AZ78" s="1">
        <f t="shared" ca="1" si="64"/>
        <v>1</v>
      </c>
      <c r="BA78" s="2"/>
      <c r="BB78" s="3"/>
      <c r="BC78" s="31">
        <f t="shared" ca="1" si="65"/>
        <v>0.50560646382989971</v>
      </c>
      <c r="BD78" s="2">
        <f t="shared" ca="1" si="66"/>
        <v>0</v>
      </c>
      <c r="BE78" s="1"/>
      <c r="BF78" s="1">
        <f t="shared" ca="1" si="67"/>
        <v>0</v>
      </c>
      <c r="BG78" s="2">
        <f t="shared" ca="1" si="68"/>
        <v>0</v>
      </c>
      <c r="BH78" s="2">
        <f t="shared" ca="1" si="69"/>
        <v>0</v>
      </c>
      <c r="BI78" s="2">
        <f t="shared" ca="1" si="70"/>
        <v>0</v>
      </c>
      <c r="BJ78" s="2">
        <f t="shared" ca="1" si="71"/>
        <v>0</v>
      </c>
      <c r="BK78" s="2">
        <f t="shared" ca="1" si="72"/>
        <v>0</v>
      </c>
      <c r="BL78" s="2">
        <f t="shared" ca="1" si="73"/>
        <v>0</v>
      </c>
      <c r="BM78" s="2">
        <f t="shared" ca="1" si="74"/>
        <v>0</v>
      </c>
      <c r="BN78" s="2">
        <f t="shared" ca="1" si="75"/>
        <v>0</v>
      </c>
      <c r="BO78" s="2">
        <f t="shared" ca="1" si="76"/>
        <v>66638</v>
      </c>
      <c r="BP78" s="3">
        <f t="shared" ca="1" si="77"/>
        <v>0</v>
      </c>
      <c r="BQ78" s="1">
        <f t="shared" ca="1" si="78"/>
        <v>0</v>
      </c>
      <c r="BR78" s="2">
        <f t="shared" ca="1" si="79"/>
        <v>0</v>
      </c>
      <c r="BS78" s="2">
        <f t="shared" ca="1" si="80"/>
        <v>0</v>
      </c>
      <c r="BT78" s="2">
        <f t="shared" ca="1" si="81"/>
        <v>0</v>
      </c>
      <c r="BU78" s="2">
        <f t="shared" ca="1" si="82"/>
        <v>66638</v>
      </c>
      <c r="BV78" s="3">
        <f t="shared" ca="1" si="83"/>
        <v>0</v>
      </c>
      <c r="BX78" s="1">
        <f t="shared" ca="1" si="84"/>
        <v>1</v>
      </c>
      <c r="BY78" s="3"/>
      <c r="BZ78" s="1">
        <f t="shared" ca="1" si="85"/>
        <v>34</v>
      </c>
      <c r="CA78" s="2"/>
      <c r="CB78" s="3"/>
    </row>
    <row r="79" spans="2:80" ht="15" thickBot="1" x14ac:dyDescent="0.35">
      <c r="B79">
        <f t="shared" ca="1" si="86"/>
        <v>2</v>
      </c>
      <c r="C79" t="str">
        <f t="shared" ca="1" si="87"/>
        <v>women</v>
      </c>
      <c r="D79">
        <f t="shared" ca="1" si="88"/>
        <v>34</v>
      </c>
      <c r="E79">
        <f t="shared" ca="1" si="89"/>
        <v>5</v>
      </c>
      <c r="F79" t="str">
        <f t="shared" ca="1" si="90"/>
        <v>general work</v>
      </c>
      <c r="G79">
        <f t="shared" ca="1" si="91"/>
        <v>2</v>
      </c>
      <c r="H79" t="str">
        <f t="shared" ca="1" si="92"/>
        <v>college</v>
      </c>
      <c r="I79">
        <f t="shared" ca="1" si="93"/>
        <v>2</v>
      </c>
      <c r="J79">
        <f t="shared" ca="1" si="94"/>
        <v>4</v>
      </c>
      <c r="K79">
        <f t="shared" ca="1" si="95"/>
        <v>66638</v>
      </c>
      <c r="L79">
        <f t="shared" ca="1" si="96"/>
        <v>10</v>
      </c>
      <c r="M79" t="str">
        <f t="shared" ca="1" si="97"/>
        <v>chitrdurga</v>
      </c>
      <c r="N79">
        <f t="shared" ca="1" si="98"/>
        <v>333190</v>
      </c>
      <c r="O79">
        <f t="shared" ca="1" si="99"/>
        <v>168463.01768348427</v>
      </c>
      <c r="P79">
        <f t="shared" ca="1" si="100"/>
        <v>204715.76706689628</v>
      </c>
      <c r="Q79">
        <f t="shared" ca="1" si="101"/>
        <v>83270</v>
      </c>
      <c r="R79">
        <f t="shared" ca="1" si="102"/>
        <v>5674.9746096824229</v>
      </c>
      <c r="S79">
        <f t="shared" ca="1" si="103"/>
        <v>48673.757162341419</v>
      </c>
      <c r="T79">
        <f t="shared" ca="1" si="104"/>
        <v>586579.52422923769</v>
      </c>
      <c r="U79">
        <f t="shared" ca="1" si="105"/>
        <v>257407.9922931667</v>
      </c>
      <c r="V79">
        <f t="shared" ca="1" si="106"/>
        <v>329171.531936071</v>
      </c>
      <c r="X79" s="1">
        <f ca="1">IF(Table1[[#This Row],[gender]]="men",0,1)</f>
        <v>1</v>
      </c>
      <c r="Y79" s="13">
        <f ca="1">IF(Table1[[#This Row],[gender]]="women",0,1)</f>
        <v>0</v>
      </c>
      <c r="Z79" s="2"/>
      <c r="AA79" s="2"/>
      <c r="AB79" s="2"/>
      <c r="AC79" s="2"/>
      <c r="AD79" s="2"/>
      <c r="AE79" s="2"/>
      <c r="AF79" s="2"/>
      <c r="AG79" s="2"/>
      <c r="AH79" s="2"/>
      <c r="AI79" s="3"/>
      <c r="AK79" s="1">
        <f t="shared" ca="1" si="57"/>
        <v>0</v>
      </c>
      <c r="AL79" s="2">
        <f t="shared" ca="1" si="58"/>
        <v>0</v>
      </c>
      <c r="AM79" s="2">
        <f t="shared" ca="1" si="59"/>
        <v>1</v>
      </c>
      <c r="AN79" s="2">
        <f t="shared" ca="1" si="60"/>
        <v>0</v>
      </c>
      <c r="AO79" s="2">
        <f t="shared" ca="1" si="61"/>
        <v>0</v>
      </c>
      <c r="AP79" s="3">
        <f t="shared" ca="1" si="62"/>
        <v>0</v>
      </c>
      <c r="AQ79" s="1"/>
      <c r="AR79" s="2"/>
      <c r="AS79" s="2"/>
      <c r="AT79" s="2"/>
      <c r="AU79" s="2"/>
      <c r="AV79" s="3"/>
      <c r="AW79" s="2"/>
      <c r="AX79" s="23">
        <f t="shared" ca="1" si="63"/>
        <v>60068.456175351763</v>
      </c>
      <c r="AY79" s="2"/>
      <c r="AZ79" s="1">
        <f t="shared" ca="1" si="64"/>
        <v>1</v>
      </c>
      <c r="BA79" s="2"/>
      <c r="BB79" s="3"/>
      <c r="BC79" s="31">
        <f t="shared" ca="1" si="65"/>
        <v>0.61271324526650572</v>
      </c>
      <c r="BD79" s="2">
        <f t="shared" ca="1" si="66"/>
        <v>0</v>
      </c>
      <c r="BE79" s="1"/>
      <c r="BF79" s="1">
        <f t="shared" ca="1" si="67"/>
        <v>0</v>
      </c>
      <c r="BG79" s="2">
        <f t="shared" ca="1" si="68"/>
        <v>0</v>
      </c>
      <c r="BH79" s="2">
        <f t="shared" ca="1" si="69"/>
        <v>0</v>
      </c>
      <c r="BI79" s="2">
        <f t="shared" ca="1" si="70"/>
        <v>0</v>
      </c>
      <c r="BJ79" s="2">
        <f t="shared" ca="1" si="71"/>
        <v>0</v>
      </c>
      <c r="BK79" s="2">
        <f t="shared" ca="1" si="72"/>
        <v>0</v>
      </c>
      <c r="BL79" s="2">
        <f t="shared" ca="1" si="73"/>
        <v>0</v>
      </c>
      <c r="BM79" s="2">
        <f t="shared" ca="1" si="74"/>
        <v>0</v>
      </c>
      <c r="BN79" s="2">
        <f t="shared" ca="1" si="75"/>
        <v>0</v>
      </c>
      <c r="BO79" s="2">
        <f t="shared" ca="1" si="76"/>
        <v>71341</v>
      </c>
      <c r="BP79" s="3">
        <f t="shared" ca="1" si="77"/>
        <v>0</v>
      </c>
      <c r="BQ79" s="1">
        <f t="shared" ca="1" si="78"/>
        <v>0</v>
      </c>
      <c r="BR79" s="2">
        <f t="shared" ca="1" si="79"/>
        <v>0</v>
      </c>
      <c r="BS79" s="2">
        <f t="shared" ca="1" si="80"/>
        <v>0</v>
      </c>
      <c r="BT79" s="2">
        <f t="shared" ca="1" si="81"/>
        <v>0</v>
      </c>
      <c r="BU79" s="2">
        <f t="shared" ca="1" si="82"/>
        <v>0</v>
      </c>
      <c r="BV79" s="3">
        <f t="shared" ca="1" si="83"/>
        <v>71341</v>
      </c>
      <c r="BX79" s="1">
        <f t="shared" ca="1" si="84"/>
        <v>1</v>
      </c>
      <c r="BY79" s="3"/>
      <c r="BZ79" s="1">
        <f t="shared" ca="1" si="85"/>
        <v>43</v>
      </c>
      <c r="CA79" s="2"/>
      <c r="CB79" s="3"/>
    </row>
    <row r="80" spans="2:80" ht="15" thickBot="1" x14ac:dyDescent="0.35">
      <c r="B80">
        <f t="shared" ca="1" si="86"/>
        <v>1</v>
      </c>
      <c r="C80" t="str">
        <f t="shared" ca="1" si="87"/>
        <v>men</v>
      </c>
      <c r="D80">
        <f t="shared" ca="1" si="88"/>
        <v>43</v>
      </c>
      <c r="E80">
        <f t="shared" ca="1" si="89"/>
        <v>6</v>
      </c>
      <c r="F80" t="str">
        <f t="shared" ca="1" si="90"/>
        <v>agriculture</v>
      </c>
      <c r="G80">
        <f t="shared" ca="1" si="91"/>
        <v>3</v>
      </c>
      <c r="H80" t="str">
        <f t="shared" ca="1" si="92"/>
        <v>university</v>
      </c>
      <c r="I80">
        <f t="shared" ca="1" si="93"/>
        <v>1</v>
      </c>
      <c r="J80">
        <f t="shared" ca="1" si="94"/>
        <v>4</v>
      </c>
      <c r="K80">
        <f t="shared" ca="1" si="95"/>
        <v>71341</v>
      </c>
      <c r="L80">
        <f t="shared" ca="1" si="96"/>
        <v>10</v>
      </c>
      <c r="M80" t="str">
        <f t="shared" ca="1" si="97"/>
        <v>chitrdurga</v>
      </c>
      <c r="N80">
        <f t="shared" ca="1" si="98"/>
        <v>428046</v>
      </c>
      <c r="O80">
        <f t="shared" ca="1" si="99"/>
        <v>262269.45378334669</v>
      </c>
      <c r="P80">
        <f t="shared" ca="1" si="100"/>
        <v>240273.82470140705</v>
      </c>
      <c r="Q80">
        <f t="shared" ca="1" si="101"/>
        <v>230293</v>
      </c>
      <c r="R80">
        <f t="shared" ca="1" si="102"/>
        <v>83197.121853554883</v>
      </c>
      <c r="S80">
        <f t="shared" ca="1" si="103"/>
        <v>28069.370513688264</v>
      </c>
      <c r="T80">
        <f t="shared" ca="1" si="104"/>
        <v>696389.1952150953</v>
      </c>
      <c r="U80">
        <f t="shared" ca="1" si="105"/>
        <v>575759.57563690154</v>
      </c>
      <c r="V80">
        <f t="shared" ca="1" si="106"/>
        <v>120629.61957819376</v>
      </c>
      <c r="X80" s="1">
        <f ca="1">IF(Table1[[#This Row],[gender]]="men",0,1)</f>
        <v>0</v>
      </c>
      <c r="Y80" s="13">
        <f ca="1">IF(Table1[[#This Row],[gender]]="women",0,1)</f>
        <v>1</v>
      </c>
      <c r="Z80" s="2"/>
      <c r="AA80" s="2"/>
      <c r="AB80" s="2"/>
      <c r="AC80" s="2"/>
      <c r="AD80" s="2"/>
      <c r="AE80" s="2"/>
      <c r="AF80" s="2"/>
      <c r="AG80" s="2"/>
      <c r="AH80" s="2"/>
      <c r="AI80" s="3"/>
      <c r="AK80" s="1">
        <f t="shared" ca="1" si="57"/>
        <v>0</v>
      </c>
      <c r="AL80" s="2">
        <f t="shared" ca="1" si="58"/>
        <v>0</v>
      </c>
      <c r="AM80" s="2">
        <f t="shared" ca="1" si="59"/>
        <v>0</v>
      </c>
      <c r="AN80" s="2">
        <f t="shared" ca="1" si="60"/>
        <v>0</v>
      </c>
      <c r="AO80" s="2">
        <f t="shared" ca="1" si="61"/>
        <v>1</v>
      </c>
      <c r="AP80" s="3">
        <f t="shared" ca="1" si="62"/>
        <v>0</v>
      </c>
      <c r="AQ80" s="1"/>
      <c r="AR80" s="2"/>
      <c r="AS80" s="2"/>
      <c r="AT80" s="2"/>
      <c r="AU80" s="2"/>
      <c r="AV80" s="3"/>
      <c r="AW80" s="2"/>
      <c r="AX80" s="23">
        <f t="shared" ca="1" si="63"/>
        <v>31990.027765797528</v>
      </c>
      <c r="AY80" s="2"/>
      <c r="AZ80" s="1">
        <f t="shared" ca="1" si="64"/>
        <v>1</v>
      </c>
      <c r="BA80" s="2"/>
      <c r="BB80" s="3"/>
      <c r="BC80" s="31">
        <f t="shared" ca="1" si="65"/>
        <v>0.3279276328898777</v>
      </c>
      <c r="BD80" s="2">
        <f t="shared" ca="1" si="66"/>
        <v>0</v>
      </c>
      <c r="BE80" s="1"/>
      <c r="BF80" s="1">
        <f t="shared" ca="1" si="67"/>
        <v>0</v>
      </c>
      <c r="BG80" s="2">
        <f t="shared" ca="1" si="68"/>
        <v>0</v>
      </c>
      <c r="BH80" s="2">
        <f t="shared" ca="1" si="69"/>
        <v>0</v>
      </c>
      <c r="BI80" s="2">
        <f t="shared" ca="1" si="70"/>
        <v>79880</v>
      </c>
      <c r="BJ80" s="2">
        <f t="shared" ca="1" si="71"/>
        <v>0</v>
      </c>
      <c r="BK80" s="2">
        <f t="shared" ca="1" si="72"/>
        <v>0</v>
      </c>
      <c r="BL80" s="2">
        <f t="shared" ca="1" si="73"/>
        <v>0</v>
      </c>
      <c r="BM80" s="2">
        <f t="shared" ca="1" si="74"/>
        <v>0</v>
      </c>
      <c r="BN80" s="2">
        <f t="shared" ca="1" si="75"/>
        <v>0</v>
      </c>
      <c r="BO80" s="2">
        <f t="shared" ca="1" si="76"/>
        <v>0</v>
      </c>
      <c r="BP80" s="3">
        <f t="shared" ca="1" si="77"/>
        <v>0</v>
      </c>
      <c r="BQ80" s="1">
        <f t="shared" ca="1" si="78"/>
        <v>0</v>
      </c>
      <c r="BR80" s="2">
        <f t="shared" ca="1" si="79"/>
        <v>79880</v>
      </c>
      <c r="BS80" s="2">
        <f t="shared" ca="1" si="80"/>
        <v>0</v>
      </c>
      <c r="BT80" s="2">
        <f t="shared" ca="1" si="81"/>
        <v>0</v>
      </c>
      <c r="BU80" s="2">
        <f t="shared" ca="1" si="82"/>
        <v>0</v>
      </c>
      <c r="BV80" s="3">
        <f t="shared" ca="1" si="83"/>
        <v>0</v>
      </c>
      <c r="BX80" s="1">
        <f t="shared" ca="1" si="84"/>
        <v>1</v>
      </c>
      <c r="BY80" s="3"/>
      <c r="BZ80" s="1">
        <f t="shared" ca="1" si="85"/>
        <v>35</v>
      </c>
      <c r="CA80" s="2"/>
      <c r="CB80" s="3"/>
    </row>
    <row r="81" spans="2:80" ht="15" thickBot="1" x14ac:dyDescent="0.35">
      <c r="B81">
        <f t="shared" ca="1" si="86"/>
        <v>2</v>
      </c>
      <c r="C81" t="str">
        <f t="shared" ca="1" si="87"/>
        <v>women</v>
      </c>
      <c r="D81">
        <f t="shared" ca="1" si="88"/>
        <v>35</v>
      </c>
      <c r="E81">
        <f t="shared" ca="1" si="89"/>
        <v>2</v>
      </c>
      <c r="F81" t="str">
        <f t="shared" ca="1" si="90"/>
        <v>construction</v>
      </c>
      <c r="G81">
        <f t="shared" ca="1" si="91"/>
        <v>3</v>
      </c>
      <c r="H81" t="str">
        <f t="shared" ca="1" si="92"/>
        <v>university</v>
      </c>
      <c r="I81">
        <f t="shared" ca="1" si="93"/>
        <v>2</v>
      </c>
      <c r="J81">
        <f t="shared" ca="1" si="94"/>
        <v>2</v>
      </c>
      <c r="K81">
        <f t="shared" ca="1" si="95"/>
        <v>79880</v>
      </c>
      <c r="L81">
        <f t="shared" ca="1" si="96"/>
        <v>4</v>
      </c>
      <c r="M81" t="str">
        <f t="shared" ca="1" si="97"/>
        <v>mysore</v>
      </c>
      <c r="N81">
        <f t="shared" ca="1" si="98"/>
        <v>319520</v>
      </c>
      <c r="O81">
        <f t="shared" ca="1" si="99"/>
        <v>104779.43726097372</v>
      </c>
      <c r="P81">
        <f t="shared" ca="1" si="100"/>
        <v>63980.055531595055</v>
      </c>
      <c r="Q81">
        <f t="shared" ca="1" si="101"/>
        <v>8394</v>
      </c>
      <c r="R81">
        <f t="shared" ca="1" si="102"/>
        <v>87262.421235949019</v>
      </c>
      <c r="S81">
        <f t="shared" ca="1" si="103"/>
        <v>119455.95487766774</v>
      </c>
      <c r="T81">
        <f t="shared" ca="1" si="104"/>
        <v>502956.01040926285</v>
      </c>
      <c r="U81">
        <f t="shared" ca="1" si="105"/>
        <v>200435.85849692274</v>
      </c>
      <c r="V81">
        <f t="shared" ca="1" si="106"/>
        <v>302520.15191234008</v>
      </c>
      <c r="X81" s="1">
        <f ca="1">IF(Table1[[#This Row],[gender]]="men",0,1)</f>
        <v>1</v>
      </c>
      <c r="Y81" s="13">
        <f ca="1">IF(Table1[[#This Row],[gender]]="women",0,1)</f>
        <v>0</v>
      </c>
      <c r="Z81" s="2"/>
      <c r="AA81" s="2"/>
      <c r="AB81" s="2"/>
      <c r="AC81" s="2"/>
      <c r="AD81" s="2"/>
      <c r="AE81" s="2"/>
      <c r="AF81" s="2"/>
      <c r="AG81" s="2"/>
      <c r="AH81" s="2"/>
      <c r="AI81" s="3"/>
      <c r="AK81" s="1">
        <f t="shared" ca="1" si="57"/>
        <v>0</v>
      </c>
      <c r="AL81" s="2">
        <f t="shared" ca="1" si="58"/>
        <v>0</v>
      </c>
      <c r="AM81" s="2">
        <f t="shared" ca="1" si="59"/>
        <v>0</v>
      </c>
      <c r="AN81" s="2">
        <f t="shared" ca="1" si="60"/>
        <v>0</v>
      </c>
      <c r="AO81" s="2">
        <f t="shared" ca="1" si="61"/>
        <v>1</v>
      </c>
      <c r="AP81" s="3">
        <f t="shared" ca="1" si="62"/>
        <v>0</v>
      </c>
      <c r="AQ81" s="1"/>
      <c r="AR81" s="2"/>
      <c r="AS81" s="2"/>
      <c r="AT81" s="2"/>
      <c r="AU81" s="2"/>
      <c r="AV81" s="3"/>
      <c r="AW81" s="2"/>
      <c r="AX81" s="23">
        <f t="shared" ca="1" si="63"/>
        <v>63355.793875197924</v>
      </c>
      <c r="AY81" s="2"/>
      <c r="AZ81" s="1">
        <f t="shared" ca="1" si="64"/>
        <v>1</v>
      </c>
      <c r="BA81" s="2"/>
      <c r="BB81" s="3"/>
      <c r="BC81" s="31">
        <f t="shared" ca="1" si="65"/>
        <v>0.42042465856910993</v>
      </c>
      <c r="BD81" s="2">
        <f t="shared" ca="1" si="66"/>
        <v>0</v>
      </c>
      <c r="BE81" s="1"/>
      <c r="BF81" s="1">
        <f t="shared" ca="1" si="67"/>
        <v>0</v>
      </c>
      <c r="BG81" s="2">
        <f t="shared" ca="1" si="68"/>
        <v>0</v>
      </c>
      <c r="BH81" s="2">
        <f t="shared" ca="1" si="69"/>
        <v>0</v>
      </c>
      <c r="BI81" s="2">
        <f t="shared" ca="1" si="70"/>
        <v>0</v>
      </c>
      <c r="BJ81" s="2">
        <f t="shared" ca="1" si="71"/>
        <v>79664</v>
      </c>
      <c r="BK81" s="2">
        <f t="shared" ca="1" si="72"/>
        <v>0</v>
      </c>
      <c r="BL81" s="2">
        <f t="shared" ca="1" si="73"/>
        <v>0</v>
      </c>
      <c r="BM81" s="2">
        <f t="shared" ca="1" si="74"/>
        <v>0</v>
      </c>
      <c r="BN81" s="2">
        <f t="shared" ca="1" si="75"/>
        <v>0</v>
      </c>
      <c r="BO81" s="2">
        <f t="shared" ca="1" si="76"/>
        <v>0</v>
      </c>
      <c r="BP81" s="3">
        <f t="shared" ca="1" si="77"/>
        <v>0</v>
      </c>
      <c r="BQ81" s="1">
        <f t="shared" ca="1" si="78"/>
        <v>0</v>
      </c>
      <c r="BR81" s="2">
        <f t="shared" ca="1" si="79"/>
        <v>79664</v>
      </c>
      <c r="BS81" s="2">
        <f t="shared" ca="1" si="80"/>
        <v>0</v>
      </c>
      <c r="BT81" s="2">
        <f t="shared" ca="1" si="81"/>
        <v>0</v>
      </c>
      <c r="BU81" s="2">
        <f t="shared" ca="1" si="82"/>
        <v>0</v>
      </c>
      <c r="BV81" s="3">
        <f t="shared" ca="1" si="83"/>
        <v>0</v>
      </c>
      <c r="BX81" s="1">
        <f t="shared" ca="1" si="84"/>
        <v>1</v>
      </c>
      <c r="BY81" s="3"/>
      <c r="BZ81" s="1">
        <f t="shared" ca="1" si="85"/>
        <v>40</v>
      </c>
      <c r="CA81" s="2"/>
      <c r="CB81" s="3"/>
    </row>
    <row r="82" spans="2:80" ht="15" thickBot="1" x14ac:dyDescent="0.35">
      <c r="B82">
        <f t="shared" ca="1" si="86"/>
        <v>1</v>
      </c>
      <c r="C82" t="str">
        <f t="shared" ca="1" si="87"/>
        <v>men</v>
      </c>
      <c r="D82">
        <f t="shared" ca="1" si="88"/>
        <v>40</v>
      </c>
      <c r="E82">
        <f t="shared" ca="1" si="89"/>
        <v>2</v>
      </c>
      <c r="F82" t="str">
        <f t="shared" ca="1" si="90"/>
        <v>construction</v>
      </c>
      <c r="G82">
        <f t="shared" ca="1" si="91"/>
        <v>1</v>
      </c>
      <c r="H82" t="str">
        <f t="shared" ca="1" si="92"/>
        <v>high skool</v>
      </c>
      <c r="I82">
        <f t="shared" ca="1" si="93"/>
        <v>2</v>
      </c>
      <c r="J82">
        <f t="shared" ca="1" si="94"/>
        <v>1</v>
      </c>
      <c r="K82">
        <f t="shared" ca="1" si="95"/>
        <v>79664</v>
      </c>
      <c r="L82">
        <f t="shared" ca="1" si="96"/>
        <v>5</v>
      </c>
      <c r="M82" t="str">
        <f t="shared" ca="1" si="97"/>
        <v>UK</v>
      </c>
      <c r="N82">
        <f t="shared" ca="1" si="98"/>
        <v>398320</v>
      </c>
      <c r="O82">
        <f t="shared" ca="1" si="99"/>
        <v>167463.55000124787</v>
      </c>
      <c r="P82">
        <f t="shared" ca="1" si="100"/>
        <v>63355.793875197924</v>
      </c>
      <c r="Q82">
        <f t="shared" ca="1" si="101"/>
        <v>36936</v>
      </c>
      <c r="R82">
        <f t="shared" ca="1" si="102"/>
        <v>158393.77277789125</v>
      </c>
      <c r="S82">
        <f t="shared" ca="1" si="103"/>
        <v>51051.220856127999</v>
      </c>
      <c r="T82">
        <f t="shared" ca="1" si="104"/>
        <v>512727.01473132591</v>
      </c>
      <c r="U82">
        <f t="shared" ca="1" si="105"/>
        <v>362793.32277913915</v>
      </c>
      <c r="V82">
        <f t="shared" ca="1" si="106"/>
        <v>149933.69195218675</v>
      </c>
      <c r="X82" s="1">
        <f ca="1">IF(Table1[[#This Row],[gender]]="men",0,1)</f>
        <v>0</v>
      </c>
      <c r="Y82" s="13">
        <f ca="1">IF(Table1[[#This Row],[gender]]="women",0,1)</f>
        <v>1</v>
      </c>
      <c r="Z82" s="2"/>
      <c r="AA82" s="2"/>
      <c r="AB82" s="2"/>
      <c r="AC82" s="2"/>
      <c r="AD82" s="2"/>
      <c r="AE82" s="2"/>
      <c r="AF82" s="2"/>
      <c r="AG82" s="2"/>
      <c r="AH82" s="2"/>
      <c r="AI82" s="3"/>
      <c r="AK82" s="1">
        <f t="shared" ca="1" si="57"/>
        <v>0</v>
      </c>
      <c r="AL82" s="2">
        <f t="shared" ca="1" si="58"/>
        <v>0</v>
      </c>
      <c r="AM82" s="2">
        <f t="shared" ca="1" si="59"/>
        <v>0</v>
      </c>
      <c r="AN82" s="2">
        <f t="shared" ca="1" si="60"/>
        <v>1</v>
      </c>
      <c r="AO82" s="2">
        <f t="shared" ca="1" si="61"/>
        <v>0</v>
      </c>
      <c r="AP82" s="3">
        <f t="shared" ca="1" si="62"/>
        <v>0</v>
      </c>
      <c r="AQ82" s="1"/>
      <c r="AR82" s="2"/>
      <c r="AS82" s="2"/>
      <c r="AT82" s="2"/>
      <c r="AU82" s="2"/>
      <c r="AV82" s="3"/>
      <c r="AW82" s="2"/>
      <c r="AX82" s="23">
        <f t="shared" ca="1" si="63"/>
        <v>22418.036004754013</v>
      </c>
      <c r="AY82" s="2"/>
      <c r="AZ82" s="1">
        <f t="shared" ca="1" si="64"/>
        <v>1</v>
      </c>
      <c r="BA82" s="2"/>
      <c r="BB82" s="3"/>
      <c r="BC82" s="31">
        <f t="shared" ca="1" si="65"/>
        <v>0.2317475009318917</v>
      </c>
      <c r="BD82" s="2">
        <f t="shared" ca="1" si="66"/>
        <v>1</v>
      </c>
      <c r="BE82" s="1"/>
      <c r="BF82" s="1">
        <f t="shared" ca="1" si="67"/>
        <v>0</v>
      </c>
      <c r="BG82" s="2">
        <f t="shared" ca="1" si="68"/>
        <v>0</v>
      </c>
      <c r="BH82" s="2">
        <f t="shared" ca="1" si="69"/>
        <v>0</v>
      </c>
      <c r="BI82" s="2">
        <f t="shared" ca="1" si="70"/>
        <v>0</v>
      </c>
      <c r="BJ82" s="2">
        <f t="shared" ca="1" si="71"/>
        <v>0</v>
      </c>
      <c r="BK82" s="2">
        <f t="shared" ca="1" si="72"/>
        <v>0</v>
      </c>
      <c r="BL82" s="2">
        <f t="shared" ca="1" si="73"/>
        <v>0</v>
      </c>
      <c r="BM82" s="2">
        <f t="shared" ca="1" si="74"/>
        <v>0</v>
      </c>
      <c r="BN82" s="2">
        <f t="shared" ca="1" si="75"/>
        <v>30525</v>
      </c>
      <c r="BO82" s="2">
        <f t="shared" ca="1" si="76"/>
        <v>0</v>
      </c>
      <c r="BP82" s="3">
        <f t="shared" ca="1" si="77"/>
        <v>0</v>
      </c>
      <c r="BQ82" s="1">
        <f t="shared" ca="1" si="78"/>
        <v>0</v>
      </c>
      <c r="BR82" s="2">
        <f t="shared" ca="1" si="79"/>
        <v>0</v>
      </c>
      <c r="BS82" s="2">
        <f t="shared" ca="1" si="80"/>
        <v>0</v>
      </c>
      <c r="BT82" s="2">
        <f t="shared" ca="1" si="81"/>
        <v>30525</v>
      </c>
      <c r="BU82" s="2">
        <f t="shared" ca="1" si="82"/>
        <v>0</v>
      </c>
      <c r="BV82" s="3">
        <f t="shared" ca="1" si="83"/>
        <v>0</v>
      </c>
      <c r="BX82" s="1">
        <f t="shared" ca="1" si="84"/>
        <v>1</v>
      </c>
      <c r="BY82" s="3"/>
      <c r="BZ82" s="1">
        <f t="shared" ca="1" si="85"/>
        <v>36</v>
      </c>
      <c r="CA82" s="2"/>
      <c r="CB82" s="3"/>
    </row>
    <row r="83" spans="2:80" ht="15" thickBot="1" x14ac:dyDescent="0.35">
      <c r="B83">
        <f t="shared" ca="1" si="86"/>
        <v>2</v>
      </c>
      <c r="C83" t="str">
        <f t="shared" ca="1" si="87"/>
        <v>women</v>
      </c>
      <c r="D83">
        <f t="shared" ca="1" si="88"/>
        <v>36</v>
      </c>
      <c r="E83">
        <f t="shared" ca="1" si="89"/>
        <v>4</v>
      </c>
      <c r="F83" t="str">
        <f t="shared" ca="1" si="90"/>
        <v>IT</v>
      </c>
      <c r="G83">
        <f t="shared" ca="1" si="91"/>
        <v>2</v>
      </c>
      <c r="H83" t="str">
        <f t="shared" ca="1" si="92"/>
        <v>college</v>
      </c>
      <c r="I83">
        <f t="shared" ca="1" si="93"/>
        <v>0</v>
      </c>
      <c r="J83">
        <f t="shared" ca="1" si="94"/>
        <v>1</v>
      </c>
      <c r="K83">
        <f t="shared" ca="1" si="95"/>
        <v>30525</v>
      </c>
      <c r="L83">
        <f t="shared" ca="1" si="96"/>
        <v>9</v>
      </c>
      <c r="M83" t="str">
        <f t="shared" ca="1" si="97"/>
        <v>gulbarga</v>
      </c>
      <c r="N83">
        <f t="shared" ca="1" si="98"/>
        <v>183150</v>
      </c>
      <c r="O83">
        <f t="shared" ca="1" si="99"/>
        <v>42444.554795675962</v>
      </c>
      <c r="P83">
        <f t="shared" ca="1" si="100"/>
        <v>22418.036004754013</v>
      </c>
      <c r="Q83">
        <f t="shared" ca="1" si="101"/>
        <v>19210</v>
      </c>
      <c r="R83">
        <f t="shared" ca="1" si="102"/>
        <v>40361.954715216358</v>
      </c>
      <c r="S83">
        <f t="shared" ca="1" si="103"/>
        <v>33425.63974360771</v>
      </c>
      <c r="T83">
        <f t="shared" ca="1" si="104"/>
        <v>238993.67574836174</v>
      </c>
      <c r="U83">
        <f t="shared" ca="1" si="105"/>
        <v>102016.50951089233</v>
      </c>
      <c r="V83">
        <f t="shared" ca="1" si="106"/>
        <v>136977.16623746941</v>
      </c>
      <c r="X83" s="1">
        <f ca="1">IF(Table1[[#This Row],[gender]]="men",0,1)</f>
        <v>1</v>
      </c>
      <c r="Y83" s="13">
        <f ca="1">IF(Table1[[#This Row],[gender]]="women",0,1)</f>
        <v>0</v>
      </c>
      <c r="Z83" s="2"/>
      <c r="AA83" s="2"/>
      <c r="AB83" s="2"/>
      <c r="AC83" s="2"/>
      <c r="AD83" s="2"/>
      <c r="AE83" s="2"/>
      <c r="AF83" s="2"/>
      <c r="AG83" s="2"/>
      <c r="AH83" s="2"/>
      <c r="AI83" s="3"/>
      <c r="AK83" s="1">
        <f t="shared" ca="1" si="57"/>
        <v>0</v>
      </c>
      <c r="AL83" s="2">
        <f t="shared" ca="1" si="58"/>
        <v>0</v>
      </c>
      <c r="AM83" s="2">
        <f t="shared" ca="1" si="59"/>
        <v>0</v>
      </c>
      <c r="AN83" s="2">
        <f t="shared" ca="1" si="60"/>
        <v>0</v>
      </c>
      <c r="AO83" s="2">
        <f t="shared" ca="1" si="61"/>
        <v>0</v>
      </c>
      <c r="AP83" s="3">
        <f t="shared" ca="1" si="62"/>
        <v>1</v>
      </c>
      <c r="AQ83" s="1"/>
      <c r="AR83" s="2"/>
      <c r="AS83" s="2"/>
      <c r="AT83" s="2"/>
      <c r="AU83" s="2"/>
      <c r="AV83" s="3"/>
      <c r="AW83" s="2"/>
      <c r="AX83" s="23">
        <f t="shared" ca="1" si="63"/>
        <v>14818.570161240687</v>
      </c>
      <c r="AY83" s="2"/>
      <c r="AZ83" s="1">
        <f t="shared" ca="1" si="64"/>
        <v>1</v>
      </c>
      <c r="BA83" s="2"/>
      <c r="BB83" s="3"/>
      <c r="BC83" s="31">
        <f t="shared" ca="1" si="65"/>
        <v>0.796347063154907</v>
      </c>
      <c r="BD83" s="2">
        <f t="shared" ca="1" si="66"/>
        <v>0</v>
      </c>
      <c r="BE83" s="1"/>
      <c r="BF83" s="1">
        <f t="shared" ca="1" si="67"/>
        <v>0</v>
      </c>
      <c r="BG83" s="2">
        <f t="shared" ca="1" si="68"/>
        <v>0</v>
      </c>
      <c r="BH83" s="2">
        <f t="shared" ca="1" si="69"/>
        <v>0</v>
      </c>
      <c r="BI83" s="2">
        <f t="shared" ca="1" si="70"/>
        <v>0</v>
      </c>
      <c r="BJ83" s="2">
        <f t="shared" ca="1" si="71"/>
        <v>82242</v>
      </c>
      <c r="BK83" s="2">
        <f t="shared" ca="1" si="72"/>
        <v>0</v>
      </c>
      <c r="BL83" s="2">
        <f t="shared" ca="1" si="73"/>
        <v>0</v>
      </c>
      <c r="BM83" s="2">
        <f t="shared" ca="1" si="74"/>
        <v>0</v>
      </c>
      <c r="BN83" s="2">
        <f t="shared" ca="1" si="75"/>
        <v>0</v>
      </c>
      <c r="BO83" s="2">
        <f t="shared" ca="1" si="76"/>
        <v>0</v>
      </c>
      <c r="BP83" s="3">
        <f t="shared" ca="1" si="77"/>
        <v>0</v>
      </c>
      <c r="BQ83" s="1">
        <f t="shared" ca="1" si="78"/>
        <v>0</v>
      </c>
      <c r="BR83" s="2">
        <f t="shared" ca="1" si="79"/>
        <v>0</v>
      </c>
      <c r="BS83" s="2">
        <f t="shared" ca="1" si="80"/>
        <v>0</v>
      </c>
      <c r="BT83" s="2">
        <f t="shared" ca="1" si="81"/>
        <v>0</v>
      </c>
      <c r="BU83" s="2">
        <f t="shared" ca="1" si="82"/>
        <v>82242</v>
      </c>
      <c r="BV83" s="3">
        <f t="shared" ca="1" si="83"/>
        <v>0</v>
      </c>
      <c r="BX83" s="1">
        <f t="shared" ca="1" si="84"/>
        <v>1</v>
      </c>
      <c r="BY83" s="3"/>
      <c r="BZ83" s="1">
        <f t="shared" ca="1" si="85"/>
        <v>0</v>
      </c>
      <c r="CA83" s="2"/>
      <c r="CB83" s="3"/>
    </row>
    <row r="84" spans="2:80" ht="15" thickBot="1" x14ac:dyDescent="0.35">
      <c r="B84">
        <f t="shared" ca="1" si="86"/>
        <v>2</v>
      </c>
      <c r="C84" t="str">
        <f t="shared" ca="1" si="87"/>
        <v>women</v>
      </c>
      <c r="D84">
        <f t="shared" ca="1" si="88"/>
        <v>30</v>
      </c>
      <c r="E84">
        <f t="shared" ca="1" si="89"/>
        <v>5</v>
      </c>
      <c r="F84" t="str">
        <f t="shared" ca="1" si="90"/>
        <v>general work</v>
      </c>
      <c r="G84">
        <f t="shared" ca="1" si="91"/>
        <v>2</v>
      </c>
      <c r="H84" t="str">
        <f t="shared" ca="1" si="92"/>
        <v>college</v>
      </c>
      <c r="I84">
        <f t="shared" ca="1" si="93"/>
        <v>2</v>
      </c>
      <c r="J84">
        <f t="shared" ca="1" si="94"/>
        <v>3</v>
      </c>
      <c r="K84">
        <f t="shared" ca="1" si="95"/>
        <v>82242</v>
      </c>
      <c r="L84">
        <f t="shared" ca="1" si="96"/>
        <v>5</v>
      </c>
      <c r="M84" t="str">
        <f t="shared" ca="1" si="97"/>
        <v>UK</v>
      </c>
      <c r="N84">
        <f t="shared" ca="1" si="98"/>
        <v>411210</v>
      </c>
      <c r="O84">
        <f t="shared" ca="1" si="99"/>
        <v>327465.87583992933</v>
      </c>
      <c r="P84">
        <f t="shared" ca="1" si="100"/>
        <v>44455.710483722061</v>
      </c>
      <c r="Q84">
        <f t="shared" ca="1" si="101"/>
        <v>18982</v>
      </c>
      <c r="R84">
        <f t="shared" ca="1" si="102"/>
        <v>137859.52738353694</v>
      </c>
      <c r="S84">
        <f t="shared" ca="1" si="103"/>
        <v>4256.7891862129927</v>
      </c>
      <c r="T84">
        <f t="shared" ca="1" si="104"/>
        <v>459922.49966993503</v>
      </c>
      <c r="U84">
        <f t="shared" ca="1" si="105"/>
        <v>484307.40322346624</v>
      </c>
      <c r="V84">
        <f t="shared" ca="1" si="106"/>
        <v>-24384.903553531214</v>
      </c>
      <c r="X84" s="1">
        <f ca="1">IF(Table1[[#This Row],[gender]]="men",0,1)</f>
        <v>1</v>
      </c>
      <c r="Y84" s="13">
        <f ca="1">IF(Table1[[#This Row],[gender]]="women",0,1)</f>
        <v>0</v>
      </c>
      <c r="Z84" s="2"/>
      <c r="AA84" s="2"/>
      <c r="AB84" s="2"/>
      <c r="AC84" s="2"/>
      <c r="AD84" s="2"/>
      <c r="AE84" s="2"/>
      <c r="AF84" s="2"/>
      <c r="AG84" s="2"/>
      <c r="AH84" s="2"/>
      <c r="AI84" s="3"/>
      <c r="AK84" s="1">
        <f t="shared" ca="1" si="57"/>
        <v>0</v>
      </c>
      <c r="AL84" s="2">
        <f t="shared" ca="1" si="58"/>
        <v>0</v>
      </c>
      <c r="AM84" s="2">
        <f t="shared" ca="1" si="59"/>
        <v>0</v>
      </c>
      <c r="AN84" s="2">
        <f t="shared" ca="1" si="60"/>
        <v>0</v>
      </c>
      <c r="AO84" s="2">
        <f t="shared" ca="1" si="61"/>
        <v>0</v>
      </c>
      <c r="AP84" s="3">
        <f t="shared" ca="1" si="62"/>
        <v>1</v>
      </c>
      <c r="AQ84" s="1"/>
      <c r="AR84" s="2"/>
      <c r="AS84" s="2"/>
      <c r="AT84" s="2"/>
      <c r="AU84" s="2"/>
      <c r="AV84" s="3"/>
      <c r="AW84" s="2"/>
      <c r="AX84" s="23">
        <f t="shared" ca="1" si="63"/>
        <v>5952.7376095820364</v>
      </c>
      <c r="AY84" s="2"/>
      <c r="AZ84" s="1">
        <f t="shared" ca="1" si="64"/>
        <v>1</v>
      </c>
      <c r="BA84" s="2"/>
      <c r="BB84" s="3"/>
      <c r="BC84" s="31">
        <f t="shared" ca="1" si="65"/>
        <v>0.19800005199291981</v>
      </c>
      <c r="BD84" s="2">
        <f t="shared" ca="1" si="66"/>
        <v>1</v>
      </c>
      <c r="BE84" s="1"/>
      <c r="BF84" s="1">
        <f t="shared" ca="1" si="67"/>
        <v>0</v>
      </c>
      <c r="BG84" s="2">
        <f t="shared" ca="1" si="68"/>
        <v>0</v>
      </c>
      <c r="BH84" s="2">
        <f t="shared" ca="1" si="69"/>
        <v>0</v>
      </c>
      <c r="BI84" s="2">
        <f t="shared" ca="1" si="70"/>
        <v>0</v>
      </c>
      <c r="BJ84" s="2">
        <f t="shared" ca="1" si="71"/>
        <v>0</v>
      </c>
      <c r="BK84" s="2">
        <f t="shared" ca="1" si="72"/>
        <v>0</v>
      </c>
      <c r="BL84" s="2">
        <f t="shared" ca="1" si="73"/>
        <v>0</v>
      </c>
      <c r="BM84" s="2">
        <f t="shared" ca="1" si="74"/>
        <v>0</v>
      </c>
      <c r="BN84" s="2">
        <f t="shared" ca="1" si="75"/>
        <v>0</v>
      </c>
      <c r="BO84" s="2">
        <f t="shared" ca="1" si="76"/>
        <v>48350</v>
      </c>
      <c r="BP84" s="3">
        <f t="shared" ca="1" si="77"/>
        <v>0</v>
      </c>
      <c r="BQ84" s="1">
        <f t="shared" ca="1" si="78"/>
        <v>0</v>
      </c>
      <c r="BR84" s="2">
        <f t="shared" ca="1" si="79"/>
        <v>0</v>
      </c>
      <c r="BS84" s="2">
        <f t="shared" ca="1" si="80"/>
        <v>0</v>
      </c>
      <c r="BT84" s="2">
        <f t="shared" ca="1" si="81"/>
        <v>0</v>
      </c>
      <c r="BU84" s="2">
        <f t="shared" ca="1" si="82"/>
        <v>48350</v>
      </c>
      <c r="BV84" s="3">
        <f t="shared" ca="1" si="83"/>
        <v>0</v>
      </c>
      <c r="BX84" s="1">
        <f t="shared" ca="1" si="84"/>
        <v>1</v>
      </c>
      <c r="BY84" s="3"/>
      <c r="BZ84" s="1">
        <f t="shared" ca="1" si="85"/>
        <v>45</v>
      </c>
      <c r="CA84" s="2"/>
      <c r="CB84" s="3"/>
    </row>
    <row r="85" spans="2:80" ht="15" thickBot="1" x14ac:dyDescent="0.35">
      <c r="B85">
        <f t="shared" ca="1" si="86"/>
        <v>2</v>
      </c>
      <c r="C85" t="str">
        <f t="shared" ca="1" si="87"/>
        <v>women</v>
      </c>
      <c r="D85">
        <f t="shared" ca="1" si="88"/>
        <v>45</v>
      </c>
      <c r="E85">
        <f t="shared" ca="1" si="89"/>
        <v>5</v>
      </c>
      <c r="F85" t="str">
        <f t="shared" ca="1" si="90"/>
        <v>general work</v>
      </c>
      <c r="G85">
        <f t="shared" ca="1" si="91"/>
        <v>1</v>
      </c>
      <c r="H85" t="str">
        <f t="shared" ca="1" si="92"/>
        <v>high skool</v>
      </c>
      <c r="I85">
        <f t="shared" ca="1" si="93"/>
        <v>4</v>
      </c>
      <c r="J85">
        <f t="shared" ca="1" si="94"/>
        <v>3</v>
      </c>
      <c r="K85">
        <f t="shared" ca="1" si="95"/>
        <v>48350</v>
      </c>
      <c r="L85">
        <f t="shared" ca="1" si="96"/>
        <v>10</v>
      </c>
      <c r="M85" t="str">
        <f t="shared" ca="1" si="97"/>
        <v>chitrdurga</v>
      </c>
      <c r="N85">
        <f t="shared" ca="1" si="98"/>
        <v>290100</v>
      </c>
      <c r="O85">
        <f t="shared" ca="1" si="99"/>
        <v>57439.815083146037</v>
      </c>
      <c r="P85">
        <f t="shared" ca="1" si="100"/>
        <v>17858.212828746109</v>
      </c>
      <c r="Q85">
        <f t="shared" ca="1" si="101"/>
        <v>14319</v>
      </c>
      <c r="R85">
        <f t="shared" ca="1" si="102"/>
        <v>50324.658345996751</v>
      </c>
      <c r="S85">
        <f t="shared" ca="1" si="103"/>
        <v>46886.143209503869</v>
      </c>
      <c r="T85">
        <f t="shared" ca="1" si="104"/>
        <v>354844.35603824997</v>
      </c>
      <c r="U85">
        <f t="shared" ca="1" si="105"/>
        <v>122083.47342914279</v>
      </c>
      <c r="V85">
        <f t="shared" ca="1" si="106"/>
        <v>232760.88260910718</v>
      </c>
      <c r="X85" s="1">
        <f ca="1">IF(Table1[[#This Row],[gender]]="men",0,1)</f>
        <v>1</v>
      </c>
      <c r="Y85" s="13">
        <f ca="1">IF(Table1[[#This Row],[gender]]="women",0,1)</f>
        <v>0</v>
      </c>
      <c r="Z85" s="2"/>
      <c r="AA85" s="2"/>
      <c r="AB85" s="2"/>
      <c r="AC85" s="2"/>
      <c r="AD85" s="2"/>
      <c r="AE85" s="2"/>
      <c r="AF85" s="2"/>
      <c r="AG85" s="2"/>
      <c r="AH85" s="2"/>
      <c r="AI85" s="3"/>
      <c r="AK85" s="1">
        <f t="shared" ca="1" si="57"/>
        <v>0</v>
      </c>
      <c r="AL85" s="2">
        <f t="shared" ca="1" si="58"/>
        <v>0</v>
      </c>
      <c r="AM85" s="2">
        <f t="shared" ca="1" si="59"/>
        <v>0</v>
      </c>
      <c r="AN85" s="2">
        <f t="shared" ca="1" si="60"/>
        <v>0</v>
      </c>
      <c r="AO85" s="2">
        <f t="shared" ca="1" si="61"/>
        <v>1</v>
      </c>
      <c r="AP85" s="3">
        <f t="shared" ca="1" si="62"/>
        <v>0</v>
      </c>
      <c r="AQ85" s="1"/>
      <c r="AR85" s="2"/>
      <c r="AS85" s="2"/>
      <c r="AT85" s="2"/>
      <c r="AU85" s="2"/>
      <c r="AV85" s="3"/>
      <c r="AW85" s="2"/>
      <c r="AX85" s="23">
        <f t="shared" ca="1" si="63"/>
        <v>41155.610329888259</v>
      </c>
      <c r="AY85" s="2"/>
      <c r="AZ85" s="1">
        <f t="shared" ca="1" si="64"/>
        <v>1</v>
      </c>
      <c r="BA85" s="2"/>
      <c r="BB85" s="3"/>
      <c r="BC85" s="31">
        <f t="shared" ca="1" si="65"/>
        <v>0.4135079693525171</v>
      </c>
      <c r="BD85" s="2">
        <f t="shared" ca="1" si="66"/>
        <v>0</v>
      </c>
      <c r="BE85" s="1"/>
      <c r="BF85" s="1">
        <f t="shared" ca="1" si="67"/>
        <v>0</v>
      </c>
      <c r="BG85" s="2">
        <f t="shared" ca="1" si="68"/>
        <v>0</v>
      </c>
      <c r="BH85" s="2">
        <f t="shared" ca="1" si="69"/>
        <v>0</v>
      </c>
      <c r="BI85" s="2">
        <f t="shared" ca="1" si="70"/>
        <v>0</v>
      </c>
      <c r="BJ85" s="2">
        <f t="shared" ca="1" si="71"/>
        <v>0</v>
      </c>
      <c r="BK85" s="2">
        <f t="shared" ca="1" si="72"/>
        <v>0</v>
      </c>
      <c r="BL85" s="2">
        <f t="shared" ca="1" si="73"/>
        <v>0</v>
      </c>
      <c r="BM85" s="2">
        <f t="shared" ca="1" si="74"/>
        <v>65332</v>
      </c>
      <c r="BN85" s="2">
        <f t="shared" ca="1" si="75"/>
        <v>0</v>
      </c>
      <c r="BO85" s="2">
        <f t="shared" ca="1" si="76"/>
        <v>0</v>
      </c>
      <c r="BP85" s="3">
        <f t="shared" ca="1" si="77"/>
        <v>0</v>
      </c>
      <c r="BQ85" s="1">
        <f t="shared" ca="1" si="78"/>
        <v>0</v>
      </c>
      <c r="BR85" s="2">
        <f t="shared" ca="1" si="79"/>
        <v>65332</v>
      </c>
      <c r="BS85" s="2">
        <f t="shared" ca="1" si="80"/>
        <v>0</v>
      </c>
      <c r="BT85" s="2">
        <f t="shared" ca="1" si="81"/>
        <v>0</v>
      </c>
      <c r="BU85" s="2">
        <f t="shared" ca="1" si="82"/>
        <v>0</v>
      </c>
      <c r="BV85" s="3">
        <f t="shared" ca="1" si="83"/>
        <v>0</v>
      </c>
      <c r="BX85" s="1">
        <f t="shared" ca="1" si="84"/>
        <v>1</v>
      </c>
      <c r="BY85" s="3"/>
      <c r="BZ85" s="1">
        <f t="shared" ca="1" si="85"/>
        <v>35</v>
      </c>
      <c r="CA85" s="2"/>
      <c r="CB85" s="3"/>
    </row>
    <row r="86" spans="2:80" ht="15" thickBot="1" x14ac:dyDescent="0.35">
      <c r="B86">
        <f t="shared" ca="1" si="86"/>
        <v>1</v>
      </c>
      <c r="C86" t="str">
        <f t="shared" ca="1" si="87"/>
        <v>men</v>
      </c>
      <c r="D86">
        <f t="shared" ca="1" si="88"/>
        <v>35</v>
      </c>
      <c r="E86">
        <f t="shared" ca="1" si="89"/>
        <v>2</v>
      </c>
      <c r="F86" t="str">
        <f t="shared" ca="1" si="90"/>
        <v>construction</v>
      </c>
      <c r="G86">
        <f t="shared" ca="1" si="91"/>
        <v>5</v>
      </c>
      <c r="H86" t="str">
        <f t="shared" ca="1" si="92"/>
        <v>other</v>
      </c>
      <c r="I86">
        <f t="shared" ca="1" si="93"/>
        <v>0</v>
      </c>
      <c r="J86">
        <f t="shared" ca="1" si="94"/>
        <v>4</v>
      </c>
      <c r="K86">
        <f t="shared" ca="1" si="95"/>
        <v>65332</v>
      </c>
      <c r="L86">
        <f t="shared" ca="1" si="96"/>
        <v>8</v>
      </c>
      <c r="M86" t="str">
        <f t="shared" ca="1" si="97"/>
        <v>bidar</v>
      </c>
      <c r="N86">
        <f t="shared" ca="1" si="98"/>
        <v>326660</v>
      </c>
      <c r="O86">
        <f t="shared" ca="1" si="99"/>
        <v>135076.51326869323</v>
      </c>
      <c r="P86">
        <f t="shared" ca="1" si="100"/>
        <v>164622.44131955304</v>
      </c>
      <c r="Q86">
        <f t="shared" ca="1" si="101"/>
        <v>63240</v>
      </c>
      <c r="R86">
        <f t="shared" ca="1" si="102"/>
        <v>119291.52578978134</v>
      </c>
      <c r="S86">
        <f t="shared" ca="1" si="103"/>
        <v>77259.923822190322</v>
      </c>
      <c r="T86">
        <f t="shared" ca="1" si="104"/>
        <v>568542.36514174333</v>
      </c>
      <c r="U86">
        <f t="shared" ca="1" si="105"/>
        <v>317608.03905847459</v>
      </c>
      <c r="V86">
        <f t="shared" ca="1" si="106"/>
        <v>250934.32608326874</v>
      </c>
      <c r="X86" s="1">
        <f ca="1">IF(Table1[[#This Row],[gender]]="men",0,1)</f>
        <v>0</v>
      </c>
      <c r="Y86" s="13">
        <f ca="1">IF(Table1[[#This Row],[gender]]="women",0,1)</f>
        <v>1</v>
      </c>
      <c r="Z86" s="2"/>
      <c r="AA86" s="2"/>
      <c r="AB86" s="2"/>
      <c r="AC86" s="2"/>
      <c r="AD86" s="2"/>
      <c r="AE86" s="2"/>
      <c r="AF86" s="2"/>
      <c r="AG86" s="2"/>
      <c r="AH86" s="2"/>
      <c r="AI86" s="3"/>
      <c r="AK86" s="1">
        <f t="shared" ca="1" si="57"/>
        <v>0</v>
      </c>
      <c r="AL86" s="2">
        <f t="shared" ca="1" si="58"/>
        <v>0</v>
      </c>
      <c r="AM86" s="2">
        <f t="shared" ca="1" si="59"/>
        <v>0</v>
      </c>
      <c r="AN86" s="2">
        <f t="shared" ca="1" si="60"/>
        <v>0</v>
      </c>
      <c r="AO86" s="2">
        <f t="shared" ca="1" si="61"/>
        <v>0</v>
      </c>
      <c r="AP86" s="3">
        <f t="shared" ca="1" si="62"/>
        <v>1</v>
      </c>
      <c r="AQ86" s="1"/>
      <c r="AR86" s="2"/>
      <c r="AS86" s="2"/>
      <c r="AT86" s="2"/>
      <c r="AU86" s="2"/>
      <c r="AV86" s="3"/>
      <c r="AW86" s="2"/>
      <c r="AX86" s="23">
        <f t="shared" ca="1" si="63"/>
        <v>55697.255161054425</v>
      </c>
      <c r="AY86" s="2"/>
      <c r="AZ86" s="1">
        <f t="shared" ca="1" si="64"/>
        <v>1</v>
      </c>
      <c r="BA86" s="2"/>
      <c r="BB86" s="3"/>
      <c r="BC86" s="31">
        <f t="shared" ca="1" si="65"/>
        <v>0.26046787985146724</v>
      </c>
      <c r="BD86" s="2">
        <f t="shared" ca="1" si="66"/>
        <v>1</v>
      </c>
      <c r="BE86" s="1"/>
      <c r="BF86" s="1">
        <f t="shared" ca="1" si="67"/>
        <v>0</v>
      </c>
      <c r="BG86" s="2">
        <f t="shared" ca="1" si="68"/>
        <v>0</v>
      </c>
      <c r="BH86" s="2">
        <f t="shared" ca="1" si="69"/>
        <v>0</v>
      </c>
      <c r="BI86" s="2">
        <f t="shared" ca="1" si="70"/>
        <v>0</v>
      </c>
      <c r="BJ86" s="2">
        <f t="shared" ca="1" si="71"/>
        <v>0</v>
      </c>
      <c r="BK86" s="2">
        <f t="shared" ca="1" si="72"/>
        <v>0</v>
      </c>
      <c r="BL86" s="2">
        <f t="shared" ca="1" si="73"/>
        <v>0</v>
      </c>
      <c r="BM86" s="2">
        <f t="shared" ca="1" si="74"/>
        <v>83566</v>
      </c>
      <c r="BN86" s="2">
        <f t="shared" ca="1" si="75"/>
        <v>0</v>
      </c>
      <c r="BO86" s="2">
        <f t="shared" ca="1" si="76"/>
        <v>0</v>
      </c>
      <c r="BP86" s="3">
        <f t="shared" ca="1" si="77"/>
        <v>0</v>
      </c>
      <c r="BQ86" s="1">
        <f t="shared" ca="1" si="78"/>
        <v>0</v>
      </c>
      <c r="BR86" s="2">
        <f t="shared" ca="1" si="79"/>
        <v>0</v>
      </c>
      <c r="BS86" s="2">
        <f t="shared" ca="1" si="80"/>
        <v>0</v>
      </c>
      <c r="BT86" s="2">
        <f t="shared" ca="1" si="81"/>
        <v>0</v>
      </c>
      <c r="BU86" s="2">
        <f t="shared" ca="1" si="82"/>
        <v>83566</v>
      </c>
      <c r="BV86" s="3">
        <f t="shared" ca="1" si="83"/>
        <v>0</v>
      </c>
      <c r="BX86" s="1">
        <f t="shared" ca="1" si="84"/>
        <v>1</v>
      </c>
      <c r="BY86" s="3"/>
      <c r="BZ86" s="1">
        <f t="shared" ca="1" si="85"/>
        <v>37</v>
      </c>
      <c r="CA86" s="2"/>
      <c r="CB86" s="3"/>
    </row>
    <row r="87" spans="2:80" ht="15" thickBot="1" x14ac:dyDescent="0.35">
      <c r="B87">
        <f t="shared" ca="1" si="86"/>
        <v>2</v>
      </c>
      <c r="C87" t="str">
        <f t="shared" ca="1" si="87"/>
        <v>women</v>
      </c>
      <c r="D87">
        <f t="shared" ca="1" si="88"/>
        <v>37</v>
      </c>
      <c r="E87">
        <f t="shared" ca="1" si="89"/>
        <v>5</v>
      </c>
      <c r="F87" t="str">
        <f t="shared" ca="1" si="90"/>
        <v>general work</v>
      </c>
      <c r="G87">
        <f t="shared" ca="1" si="91"/>
        <v>5</v>
      </c>
      <c r="H87" t="str">
        <f t="shared" ca="1" si="92"/>
        <v>other</v>
      </c>
      <c r="I87">
        <f t="shared" ca="1" si="93"/>
        <v>0</v>
      </c>
      <c r="J87">
        <f t="shared" ca="1" si="94"/>
        <v>1</v>
      </c>
      <c r="K87">
        <f t="shared" ca="1" si="95"/>
        <v>83566</v>
      </c>
      <c r="L87">
        <f t="shared" ca="1" si="96"/>
        <v>8</v>
      </c>
      <c r="M87" t="str">
        <f t="shared" ca="1" si="97"/>
        <v>bidar</v>
      </c>
      <c r="N87">
        <f t="shared" ca="1" si="98"/>
        <v>334264</v>
      </c>
      <c r="O87">
        <f t="shared" ca="1" si="99"/>
        <v>87065.035390670848</v>
      </c>
      <c r="P87">
        <f t="shared" ca="1" si="100"/>
        <v>55697.255161054425</v>
      </c>
      <c r="Q87">
        <f t="shared" ca="1" si="101"/>
        <v>48168</v>
      </c>
      <c r="R87">
        <f t="shared" ca="1" si="102"/>
        <v>95552.39408084609</v>
      </c>
      <c r="S87">
        <f t="shared" ca="1" si="103"/>
        <v>83993.618801463686</v>
      </c>
      <c r="T87">
        <f t="shared" ca="1" si="104"/>
        <v>473954.87396251812</v>
      </c>
      <c r="U87">
        <f t="shared" ca="1" si="105"/>
        <v>230785.42947151692</v>
      </c>
      <c r="V87">
        <f t="shared" ca="1" si="106"/>
        <v>243169.4444910012</v>
      </c>
      <c r="X87" s="1">
        <f ca="1">IF(Table1[[#This Row],[gender]]="men",0,1)</f>
        <v>1</v>
      </c>
      <c r="Y87" s="13">
        <f ca="1">IF(Table1[[#This Row],[gender]]="women",0,1)</f>
        <v>0</v>
      </c>
      <c r="Z87" s="2"/>
      <c r="AA87" s="2"/>
      <c r="AB87" s="2"/>
      <c r="AC87" s="2"/>
      <c r="AD87" s="2"/>
      <c r="AE87" s="2"/>
      <c r="AF87" s="2"/>
      <c r="AG87" s="2"/>
      <c r="AH87" s="2"/>
      <c r="AI87" s="3"/>
      <c r="AK87" s="1">
        <f t="shared" ca="1" si="57"/>
        <v>0</v>
      </c>
      <c r="AL87" s="2">
        <f t="shared" ca="1" si="58"/>
        <v>0</v>
      </c>
      <c r="AM87" s="2">
        <f t="shared" ca="1" si="59"/>
        <v>0</v>
      </c>
      <c r="AN87" s="2">
        <f t="shared" ca="1" si="60"/>
        <v>0</v>
      </c>
      <c r="AO87" s="2">
        <f t="shared" ca="1" si="61"/>
        <v>1</v>
      </c>
      <c r="AP87" s="3">
        <f t="shared" ca="1" si="62"/>
        <v>0</v>
      </c>
      <c r="AQ87" s="1"/>
      <c r="AR87" s="2"/>
      <c r="AS87" s="2"/>
      <c r="AT87" s="2"/>
      <c r="AU87" s="2"/>
      <c r="AV87" s="3"/>
      <c r="AW87" s="2"/>
      <c r="AX87" s="23">
        <f t="shared" ca="1" si="63"/>
        <v>36470.079884790597</v>
      </c>
      <c r="AY87" s="2"/>
      <c r="AZ87" s="1">
        <f t="shared" ca="1" si="64"/>
        <v>1</v>
      </c>
      <c r="BA87" s="2"/>
      <c r="BB87" s="3"/>
      <c r="BC87" s="31">
        <f t="shared" ca="1" si="65"/>
        <v>0.41221507457872331</v>
      </c>
      <c r="BD87" s="2">
        <f t="shared" ca="1" si="66"/>
        <v>0</v>
      </c>
      <c r="BE87" s="1"/>
      <c r="BF87" s="1">
        <f t="shared" ca="1" si="67"/>
        <v>0</v>
      </c>
      <c r="BG87" s="2">
        <f t="shared" ca="1" si="68"/>
        <v>0</v>
      </c>
      <c r="BH87" s="2">
        <f t="shared" ca="1" si="69"/>
        <v>0</v>
      </c>
      <c r="BI87" s="2">
        <f t="shared" ca="1" si="70"/>
        <v>0</v>
      </c>
      <c r="BJ87" s="2">
        <f t="shared" ca="1" si="71"/>
        <v>0</v>
      </c>
      <c r="BK87" s="2">
        <f t="shared" ca="1" si="72"/>
        <v>0</v>
      </c>
      <c r="BL87" s="2">
        <f t="shared" ca="1" si="73"/>
        <v>0</v>
      </c>
      <c r="BM87" s="2">
        <f t="shared" ca="1" si="74"/>
        <v>0</v>
      </c>
      <c r="BN87" s="2">
        <f t="shared" ca="1" si="75"/>
        <v>0</v>
      </c>
      <c r="BO87" s="2">
        <f t="shared" ca="1" si="76"/>
        <v>82248</v>
      </c>
      <c r="BP87" s="3">
        <f t="shared" ca="1" si="77"/>
        <v>0</v>
      </c>
      <c r="BQ87" s="1">
        <f t="shared" ca="1" si="78"/>
        <v>0</v>
      </c>
      <c r="BR87" s="2">
        <f t="shared" ca="1" si="79"/>
        <v>82248</v>
      </c>
      <c r="BS87" s="2">
        <f t="shared" ca="1" si="80"/>
        <v>0</v>
      </c>
      <c r="BT87" s="2">
        <f t="shared" ca="1" si="81"/>
        <v>0</v>
      </c>
      <c r="BU87" s="2">
        <f t="shared" ca="1" si="82"/>
        <v>0</v>
      </c>
      <c r="BV87" s="3">
        <f t="shared" ca="1" si="83"/>
        <v>0</v>
      </c>
      <c r="BX87" s="1">
        <f t="shared" ca="1" si="84"/>
        <v>1</v>
      </c>
      <c r="BY87" s="3"/>
      <c r="BZ87" s="1">
        <f t="shared" ca="1" si="85"/>
        <v>29</v>
      </c>
      <c r="CA87" s="2"/>
      <c r="CB87" s="3"/>
    </row>
    <row r="88" spans="2:80" ht="15" thickBot="1" x14ac:dyDescent="0.35">
      <c r="B88">
        <f t="shared" ca="1" si="86"/>
        <v>1</v>
      </c>
      <c r="C88" t="str">
        <f t="shared" ca="1" si="87"/>
        <v>men</v>
      </c>
      <c r="D88">
        <f t="shared" ca="1" si="88"/>
        <v>29</v>
      </c>
      <c r="E88">
        <f t="shared" ca="1" si="89"/>
        <v>2</v>
      </c>
      <c r="F88" t="str">
        <f t="shared" ca="1" si="90"/>
        <v>construction</v>
      </c>
      <c r="G88">
        <f t="shared" ca="1" si="91"/>
        <v>2</v>
      </c>
      <c r="H88" t="str">
        <f t="shared" ca="1" si="92"/>
        <v>college</v>
      </c>
      <c r="I88">
        <f t="shared" ca="1" si="93"/>
        <v>4</v>
      </c>
      <c r="J88">
        <f t="shared" ca="1" si="94"/>
        <v>1</v>
      </c>
      <c r="K88">
        <f t="shared" ca="1" si="95"/>
        <v>82248</v>
      </c>
      <c r="L88">
        <f t="shared" ca="1" si="96"/>
        <v>10</v>
      </c>
      <c r="M88" t="str">
        <f t="shared" ca="1" si="97"/>
        <v>chitrdurga</v>
      </c>
      <c r="N88">
        <f t="shared" ca="1" si="98"/>
        <v>246744</v>
      </c>
      <c r="O88">
        <f t="shared" ca="1" si="99"/>
        <v>101711.5963618525</v>
      </c>
      <c r="P88">
        <f t="shared" ca="1" si="100"/>
        <v>36470.079884790597</v>
      </c>
      <c r="Q88">
        <f t="shared" ca="1" si="101"/>
        <v>11652</v>
      </c>
      <c r="R88">
        <f t="shared" ca="1" si="102"/>
        <v>75161.217603968238</v>
      </c>
      <c r="S88">
        <f t="shared" ca="1" si="103"/>
        <v>9516.5680742444802</v>
      </c>
      <c r="T88">
        <f t="shared" ca="1" si="104"/>
        <v>292730.64795903506</v>
      </c>
      <c r="U88">
        <f t="shared" ca="1" si="105"/>
        <v>188524.81396582074</v>
      </c>
      <c r="V88">
        <f t="shared" ca="1" si="106"/>
        <v>104205.83399321433</v>
      </c>
      <c r="X88" s="1">
        <f ca="1">IF(Table1[[#This Row],[gender]]="men",0,1)</f>
        <v>0</v>
      </c>
      <c r="Y88" s="13">
        <f ca="1">IF(Table1[[#This Row],[gender]]="women",0,1)</f>
        <v>1</v>
      </c>
      <c r="Z88" s="2"/>
      <c r="AA88" s="2"/>
      <c r="AB88" s="2"/>
      <c r="AC88" s="2"/>
      <c r="AD88" s="2"/>
      <c r="AE88" s="2"/>
      <c r="AF88" s="2"/>
      <c r="AG88" s="2"/>
      <c r="AH88" s="2"/>
      <c r="AI88" s="3"/>
      <c r="AK88" s="1">
        <f t="shared" ca="1" si="57"/>
        <v>0</v>
      </c>
      <c r="AL88" s="2">
        <f t="shared" ca="1" si="58"/>
        <v>0</v>
      </c>
      <c r="AM88" s="2">
        <f t="shared" ca="1" si="59"/>
        <v>0</v>
      </c>
      <c r="AN88" s="2">
        <f t="shared" ca="1" si="60"/>
        <v>1</v>
      </c>
      <c r="AO88" s="2">
        <f t="shared" ca="1" si="61"/>
        <v>0</v>
      </c>
      <c r="AP88" s="3">
        <f t="shared" ca="1" si="62"/>
        <v>0</v>
      </c>
      <c r="AQ88" s="1"/>
      <c r="AR88" s="2"/>
      <c r="AS88" s="2"/>
      <c r="AT88" s="2"/>
      <c r="AU88" s="2"/>
      <c r="AV88" s="3"/>
      <c r="AW88" s="2"/>
      <c r="AX88" s="23">
        <f t="shared" ca="1" si="63"/>
        <v>2268.0859978772692</v>
      </c>
      <c r="AY88" s="2"/>
      <c r="AZ88" s="1">
        <f t="shared" ca="1" si="64"/>
        <v>1</v>
      </c>
      <c r="BA88" s="2"/>
      <c r="BB88" s="3"/>
      <c r="BC88" s="31">
        <f t="shared" ca="1" si="65"/>
        <v>0.67265190048246648</v>
      </c>
      <c r="BD88" s="2">
        <f t="shared" ca="1" si="66"/>
        <v>0</v>
      </c>
      <c r="BE88" s="1"/>
      <c r="BF88" s="1">
        <f t="shared" ca="1" si="67"/>
        <v>0</v>
      </c>
      <c r="BG88" s="2">
        <f t="shared" ca="1" si="68"/>
        <v>0</v>
      </c>
      <c r="BH88" s="2">
        <f t="shared" ca="1" si="69"/>
        <v>25286</v>
      </c>
      <c r="BI88" s="2">
        <f t="shared" ca="1" si="70"/>
        <v>0</v>
      </c>
      <c r="BJ88" s="2">
        <f t="shared" ca="1" si="71"/>
        <v>0</v>
      </c>
      <c r="BK88" s="2">
        <f t="shared" ca="1" si="72"/>
        <v>0</v>
      </c>
      <c r="BL88" s="2">
        <f t="shared" ca="1" si="73"/>
        <v>0</v>
      </c>
      <c r="BM88" s="2">
        <f t="shared" ca="1" si="74"/>
        <v>0</v>
      </c>
      <c r="BN88" s="2">
        <f t="shared" ca="1" si="75"/>
        <v>0</v>
      </c>
      <c r="BO88" s="2">
        <f t="shared" ca="1" si="76"/>
        <v>0</v>
      </c>
      <c r="BP88" s="3">
        <f t="shared" ca="1" si="77"/>
        <v>0</v>
      </c>
      <c r="BQ88" s="1">
        <f t="shared" ca="1" si="78"/>
        <v>0</v>
      </c>
      <c r="BR88" s="2">
        <f t="shared" ca="1" si="79"/>
        <v>0</v>
      </c>
      <c r="BS88" s="2">
        <f t="shared" ca="1" si="80"/>
        <v>0</v>
      </c>
      <c r="BT88" s="2">
        <f t="shared" ca="1" si="81"/>
        <v>25286</v>
      </c>
      <c r="BU88" s="2">
        <f t="shared" ca="1" si="82"/>
        <v>0</v>
      </c>
      <c r="BV88" s="3">
        <f t="shared" ca="1" si="83"/>
        <v>0</v>
      </c>
      <c r="BX88" s="1">
        <f t="shared" ca="1" si="84"/>
        <v>1</v>
      </c>
      <c r="BY88" s="3"/>
      <c r="BZ88" s="1">
        <f t="shared" ca="1" si="85"/>
        <v>0</v>
      </c>
      <c r="CA88" s="2"/>
      <c r="CB88" s="3"/>
    </row>
    <row r="89" spans="2:80" ht="15" thickBot="1" x14ac:dyDescent="0.35">
      <c r="B89">
        <f t="shared" ca="1" si="86"/>
        <v>2</v>
      </c>
      <c r="C89" t="str">
        <f t="shared" ca="1" si="87"/>
        <v>women</v>
      </c>
      <c r="D89">
        <f t="shared" ca="1" si="88"/>
        <v>37</v>
      </c>
      <c r="E89">
        <f t="shared" ca="1" si="89"/>
        <v>4</v>
      </c>
      <c r="F89" t="str">
        <f t="shared" ca="1" si="90"/>
        <v>IT</v>
      </c>
      <c r="G89">
        <f t="shared" ca="1" si="91"/>
        <v>3</v>
      </c>
      <c r="H89" t="str">
        <f t="shared" ca="1" si="92"/>
        <v>university</v>
      </c>
      <c r="I89">
        <f t="shared" ca="1" si="93"/>
        <v>3</v>
      </c>
      <c r="J89">
        <f t="shared" ca="1" si="94"/>
        <v>3</v>
      </c>
      <c r="K89">
        <f t="shared" ca="1" si="95"/>
        <v>25286</v>
      </c>
      <c r="L89">
        <f t="shared" ca="1" si="96"/>
        <v>3</v>
      </c>
      <c r="M89" t="str">
        <f t="shared" ca="1" si="97"/>
        <v>manglore</v>
      </c>
      <c r="N89">
        <f t="shared" ca="1" si="98"/>
        <v>126430</v>
      </c>
      <c r="O89">
        <f t="shared" ca="1" si="99"/>
        <v>85043.379777998241</v>
      </c>
      <c r="P89">
        <f t="shared" ca="1" si="100"/>
        <v>6804.257993631807</v>
      </c>
      <c r="Q89">
        <f t="shared" ca="1" si="101"/>
        <v>3566</v>
      </c>
      <c r="R89">
        <f t="shared" ca="1" si="102"/>
        <v>38134.865668135622</v>
      </c>
      <c r="S89">
        <f t="shared" ca="1" si="103"/>
        <v>12135.355024494791</v>
      </c>
      <c r="T89">
        <f t="shared" ca="1" si="104"/>
        <v>145369.61301812661</v>
      </c>
      <c r="U89">
        <f t="shared" ca="1" si="105"/>
        <v>126744.24544613386</v>
      </c>
      <c r="V89">
        <f t="shared" ca="1" si="106"/>
        <v>18625.367571992741</v>
      </c>
      <c r="X89" s="1">
        <f ca="1">IF(Table1[[#This Row],[gender]]="men",0,1)</f>
        <v>1</v>
      </c>
      <c r="Y89" s="13">
        <f ca="1">IF(Table1[[#This Row],[gender]]="women",0,1)</f>
        <v>0</v>
      </c>
      <c r="Z89" s="2"/>
      <c r="AA89" s="2"/>
      <c r="AB89" s="2"/>
      <c r="AC89" s="2"/>
      <c r="AD89" s="2"/>
      <c r="AE89" s="2"/>
      <c r="AF89" s="2"/>
      <c r="AG89" s="2"/>
      <c r="AH89" s="2"/>
      <c r="AI89" s="3"/>
      <c r="AK89" s="1">
        <f t="shared" ca="1" si="57"/>
        <v>0</v>
      </c>
      <c r="AL89" s="2">
        <f t="shared" ca="1" si="58"/>
        <v>0</v>
      </c>
      <c r="AM89" s="2">
        <f t="shared" ca="1" si="59"/>
        <v>1</v>
      </c>
      <c r="AN89" s="2">
        <f t="shared" ca="1" si="60"/>
        <v>0</v>
      </c>
      <c r="AO89" s="2">
        <f t="shared" ca="1" si="61"/>
        <v>0</v>
      </c>
      <c r="AP89" s="3">
        <f t="shared" ca="1" si="62"/>
        <v>0</v>
      </c>
      <c r="AQ89" s="1"/>
      <c r="AR89" s="2"/>
      <c r="AS89" s="2"/>
      <c r="AT89" s="2"/>
      <c r="AU89" s="2"/>
      <c r="AV89" s="3"/>
      <c r="AW89" s="2"/>
      <c r="AX89" s="23">
        <f t="shared" ca="1" si="63"/>
        <v>43777.77538796459</v>
      </c>
      <c r="AY89" s="2"/>
      <c r="AZ89" s="1">
        <f t="shared" ca="1" si="64"/>
        <v>1</v>
      </c>
      <c r="BA89" s="2"/>
      <c r="BB89" s="3"/>
      <c r="BC89" s="31">
        <f t="shared" ca="1" si="65"/>
        <v>0.13961578899697313</v>
      </c>
      <c r="BD89" s="2">
        <f t="shared" ca="1" si="66"/>
        <v>1</v>
      </c>
      <c r="BE89" s="1"/>
      <c r="BF89" s="1">
        <f t="shared" ca="1" si="67"/>
        <v>0</v>
      </c>
      <c r="BG89" s="2">
        <f t="shared" ca="1" si="68"/>
        <v>0</v>
      </c>
      <c r="BH89" s="2">
        <f t="shared" ca="1" si="69"/>
        <v>0</v>
      </c>
      <c r="BI89" s="2">
        <f t="shared" ca="1" si="70"/>
        <v>0</v>
      </c>
      <c r="BJ89" s="2">
        <f t="shared" ca="1" si="71"/>
        <v>0</v>
      </c>
      <c r="BK89" s="2">
        <f t="shared" ca="1" si="72"/>
        <v>0</v>
      </c>
      <c r="BL89" s="2">
        <f t="shared" ca="1" si="73"/>
        <v>62598</v>
      </c>
      <c r="BM89" s="2">
        <f t="shared" ca="1" si="74"/>
        <v>0</v>
      </c>
      <c r="BN89" s="2">
        <f t="shared" ca="1" si="75"/>
        <v>0</v>
      </c>
      <c r="BO89" s="2">
        <f t="shared" ca="1" si="76"/>
        <v>0</v>
      </c>
      <c r="BP89" s="3">
        <f t="shared" ca="1" si="77"/>
        <v>0</v>
      </c>
      <c r="BQ89" s="1">
        <f t="shared" ca="1" si="78"/>
        <v>0</v>
      </c>
      <c r="BR89" s="2">
        <f t="shared" ca="1" si="79"/>
        <v>0</v>
      </c>
      <c r="BS89" s="2">
        <f t="shared" ca="1" si="80"/>
        <v>0</v>
      </c>
      <c r="BT89" s="2">
        <f t="shared" ca="1" si="81"/>
        <v>0</v>
      </c>
      <c r="BU89" s="2">
        <f t="shared" ca="1" si="82"/>
        <v>0</v>
      </c>
      <c r="BV89" s="3">
        <f t="shared" ca="1" si="83"/>
        <v>62598</v>
      </c>
      <c r="BX89" s="1">
        <f t="shared" ca="1" si="84"/>
        <v>1</v>
      </c>
      <c r="BY89" s="3"/>
      <c r="BZ89" s="1">
        <f t="shared" ca="1" si="85"/>
        <v>35</v>
      </c>
      <c r="CA89" s="2"/>
      <c r="CB89" s="3"/>
    </row>
    <row r="90" spans="2:80" ht="15" thickBot="1" x14ac:dyDescent="0.35">
      <c r="B90">
        <f t="shared" ca="1" si="86"/>
        <v>1</v>
      </c>
      <c r="C90" t="str">
        <f t="shared" ca="1" si="87"/>
        <v>men</v>
      </c>
      <c r="D90">
        <f t="shared" ca="1" si="88"/>
        <v>35</v>
      </c>
      <c r="E90">
        <f t="shared" ca="1" si="89"/>
        <v>6</v>
      </c>
      <c r="F90" t="str">
        <f t="shared" ca="1" si="90"/>
        <v>agriculture</v>
      </c>
      <c r="G90">
        <f t="shared" ca="1" si="91"/>
        <v>1</v>
      </c>
      <c r="H90" t="str">
        <f t="shared" ca="1" si="92"/>
        <v>high skool</v>
      </c>
      <c r="I90">
        <f t="shared" ca="1" si="93"/>
        <v>4</v>
      </c>
      <c r="J90">
        <f t="shared" ca="1" si="94"/>
        <v>1</v>
      </c>
      <c r="K90">
        <f t="shared" ca="1" si="95"/>
        <v>62598</v>
      </c>
      <c r="L90">
        <f t="shared" ca="1" si="96"/>
        <v>7</v>
      </c>
      <c r="M90" t="str">
        <f t="shared" ca="1" si="97"/>
        <v>karwar</v>
      </c>
      <c r="N90">
        <f t="shared" ca="1" si="98"/>
        <v>312990</v>
      </c>
      <c r="O90">
        <f t="shared" ca="1" si="99"/>
        <v>43698.34579816262</v>
      </c>
      <c r="P90">
        <f t="shared" ca="1" si="100"/>
        <v>43777.77538796459</v>
      </c>
      <c r="Q90">
        <f t="shared" ca="1" si="101"/>
        <v>40907</v>
      </c>
      <c r="R90">
        <f t="shared" ca="1" si="102"/>
        <v>87247.849711655057</v>
      </c>
      <c r="S90">
        <f t="shared" ca="1" si="103"/>
        <v>25483.936859839319</v>
      </c>
      <c r="T90">
        <f t="shared" ca="1" si="104"/>
        <v>382251.71224780387</v>
      </c>
      <c r="U90">
        <f t="shared" ca="1" si="105"/>
        <v>171853.19550981768</v>
      </c>
      <c r="V90">
        <f t="shared" ca="1" si="106"/>
        <v>210398.51673798618</v>
      </c>
      <c r="X90" s="1">
        <f ca="1">IF(Table1[[#This Row],[gender]]="men",0,1)</f>
        <v>0</v>
      </c>
      <c r="Y90" s="13">
        <f ca="1">IF(Table1[[#This Row],[gender]]="women",0,1)</f>
        <v>1</v>
      </c>
      <c r="Z90" s="2"/>
      <c r="AA90" s="2"/>
      <c r="AB90" s="2"/>
      <c r="AC90" s="2"/>
      <c r="AD90" s="2"/>
      <c r="AE90" s="2"/>
      <c r="AF90" s="2"/>
      <c r="AG90" s="2"/>
      <c r="AH90" s="2"/>
      <c r="AI90" s="3"/>
      <c r="AK90" s="1">
        <f t="shared" ca="1" si="57"/>
        <v>0</v>
      </c>
      <c r="AL90" s="2">
        <f t="shared" ca="1" si="58"/>
        <v>0</v>
      </c>
      <c r="AM90" s="2">
        <f t="shared" ca="1" si="59"/>
        <v>0</v>
      </c>
      <c r="AN90" s="2">
        <f t="shared" ca="1" si="60"/>
        <v>1</v>
      </c>
      <c r="AO90" s="2">
        <f t="shared" ca="1" si="61"/>
        <v>0</v>
      </c>
      <c r="AP90" s="3">
        <f t="shared" ca="1" si="62"/>
        <v>0</v>
      </c>
      <c r="AQ90" s="1"/>
      <c r="AR90" s="2"/>
      <c r="AS90" s="2"/>
      <c r="AT90" s="2"/>
      <c r="AU90" s="2"/>
      <c r="AV90" s="3"/>
      <c r="AW90" s="2"/>
      <c r="AX90" s="23">
        <f t="shared" ca="1" si="63"/>
        <v>6933.7730122350795</v>
      </c>
      <c r="AY90" s="2"/>
      <c r="AZ90" s="1">
        <f t="shared" ca="1" si="64"/>
        <v>1</v>
      </c>
      <c r="BA90" s="2"/>
      <c r="BB90" s="3"/>
      <c r="BC90" s="31">
        <f t="shared" ca="1" si="65"/>
        <v>0.65397165092080911</v>
      </c>
      <c r="BD90" s="2">
        <f t="shared" ca="1" si="66"/>
        <v>0</v>
      </c>
      <c r="BE90" s="1"/>
      <c r="BF90" s="1">
        <f t="shared" ca="1" si="67"/>
        <v>0</v>
      </c>
      <c r="BG90" s="2">
        <f t="shared" ca="1" si="68"/>
        <v>0</v>
      </c>
      <c r="BH90" s="2">
        <f t="shared" ca="1" si="69"/>
        <v>0</v>
      </c>
      <c r="BI90" s="2">
        <f t="shared" ca="1" si="70"/>
        <v>0</v>
      </c>
      <c r="BJ90" s="2">
        <f t="shared" ca="1" si="71"/>
        <v>0</v>
      </c>
      <c r="BK90" s="2">
        <f t="shared" ca="1" si="72"/>
        <v>0</v>
      </c>
      <c r="BL90" s="2">
        <f t="shared" ca="1" si="73"/>
        <v>0</v>
      </c>
      <c r="BM90" s="2">
        <f t="shared" ca="1" si="74"/>
        <v>0</v>
      </c>
      <c r="BN90" s="2">
        <f t="shared" ca="1" si="75"/>
        <v>0</v>
      </c>
      <c r="BO90" s="2">
        <f t="shared" ca="1" si="76"/>
        <v>65261</v>
      </c>
      <c r="BP90" s="3">
        <f t="shared" ca="1" si="77"/>
        <v>0</v>
      </c>
      <c r="BQ90" s="1">
        <f t="shared" ca="1" si="78"/>
        <v>0</v>
      </c>
      <c r="BR90" s="2">
        <f t="shared" ca="1" si="79"/>
        <v>0</v>
      </c>
      <c r="BS90" s="2">
        <f t="shared" ca="1" si="80"/>
        <v>0</v>
      </c>
      <c r="BT90" s="2">
        <f t="shared" ca="1" si="81"/>
        <v>65261</v>
      </c>
      <c r="BU90" s="2">
        <f t="shared" ca="1" si="82"/>
        <v>0</v>
      </c>
      <c r="BV90" s="3">
        <f t="shared" ca="1" si="83"/>
        <v>0</v>
      </c>
      <c r="BX90" s="1">
        <f t="shared" ca="1" si="84"/>
        <v>1</v>
      </c>
      <c r="BY90" s="3"/>
      <c r="BZ90" s="1">
        <f t="shared" ca="1" si="85"/>
        <v>38</v>
      </c>
      <c r="CA90" s="2"/>
      <c r="CB90" s="3"/>
    </row>
    <row r="91" spans="2:80" ht="15" thickBot="1" x14ac:dyDescent="0.35">
      <c r="B91">
        <f t="shared" ca="1" si="86"/>
        <v>2</v>
      </c>
      <c r="C91" t="str">
        <f t="shared" ca="1" si="87"/>
        <v>women</v>
      </c>
      <c r="D91">
        <f t="shared" ca="1" si="88"/>
        <v>38</v>
      </c>
      <c r="E91">
        <f t="shared" ca="1" si="89"/>
        <v>4</v>
      </c>
      <c r="F91" t="str">
        <f t="shared" ca="1" si="90"/>
        <v>IT</v>
      </c>
      <c r="G91">
        <f t="shared" ca="1" si="91"/>
        <v>5</v>
      </c>
      <c r="H91" t="str">
        <f t="shared" ca="1" si="92"/>
        <v>other</v>
      </c>
      <c r="I91">
        <f t="shared" ca="1" si="93"/>
        <v>4</v>
      </c>
      <c r="J91">
        <f t="shared" ca="1" si="94"/>
        <v>3</v>
      </c>
      <c r="K91">
        <f t="shared" ca="1" si="95"/>
        <v>65261</v>
      </c>
      <c r="L91">
        <f t="shared" ca="1" si="96"/>
        <v>10</v>
      </c>
      <c r="M91" t="str">
        <f t="shared" ca="1" si="97"/>
        <v>chitrdurga</v>
      </c>
      <c r="N91">
        <f t="shared" ca="1" si="98"/>
        <v>195783</v>
      </c>
      <c r="O91">
        <f t="shared" ca="1" si="99"/>
        <v>128036.53173222877</v>
      </c>
      <c r="P91">
        <f t="shared" ca="1" si="100"/>
        <v>20801.319036705238</v>
      </c>
      <c r="Q91">
        <f t="shared" ca="1" si="101"/>
        <v>15225</v>
      </c>
      <c r="R91">
        <f t="shared" ca="1" si="102"/>
        <v>3854.9369300926101</v>
      </c>
      <c r="S91">
        <f t="shared" ca="1" si="103"/>
        <v>50511.213148283365</v>
      </c>
      <c r="T91">
        <f t="shared" ca="1" si="104"/>
        <v>267095.53218498861</v>
      </c>
      <c r="U91">
        <f t="shared" ca="1" si="105"/>
        <v>147116.46866232136</v>
      </c>
      <c r="V91">
        <f t="shared" ca="1" si="106"/>
        <v>119979.06352266725</v>
      </c>
      <c r="X91" s="1">
        <f ca="1">IF(Table1[[#This Row],[gender]]="men",0,1)</f>
        <v>1</v>
      </c>
      <c r="Y91" s="13">
        <f ca="1">IF(Table1[[#This Row],[gender]]="women",0,1)</f>
        <v>0</v>
      </c>
      <c r="Z91" s="2"/>
      <c r="AA91" s="2"/>
      <c r="AB91" s="2"/>
      <c r="AC91" s="2"/>
      <c r="AD91" s="2"/>
      <c r="AE91" s="2"/>
      <c r="AF91" s="2"/>
      <c r="AG91" s="2"/>
      <c r="AH91" s="2"/>
      <c r="AI91" s="3"/>
      <c r="AK91" s="1">
        <f t="shared" ca="1" si="57"/>
        <v>0</v>
      </c>
      <c r="AL91" s="2">
        <f t="shared" ca="1" si="58"/>
        <v>0</v>
      </c>
      <c r="AM91" s="2">
        <f t="shared" ca="1" si="59"/>
        <v>0</v>
      </c>
      <c r="AN91" s="2">
        <f t="shared" ca="1" si="60"/>
        <v>0</v>
      </c>
      <c r="AO91" s="2">
        <f t="shared" ca="1" si="61"/>
        <v>0</v>
      </c>
      <c r="AP91" s="3">
        <f t="shared" ca="1" si="62"/>
        <v>1</v>
      </c>
      <c r="AQ91" s="1"/>
      <c r="AR91" s="2"/>
      <c r="AS91" s="2"/>
      <c r="AT91" s="2"/>
      <c r="AU91" s="2"/>
      <c r="AV91" s="3"/>
      <c r="AW91" s="2"/>
      <c r="AX91" s="23">
        <f t="shared" ca="1" si="63"/>
        <v>16010.358662246937</v>
      </c>
      <c r="AY91" s="2"/>
      <c r="AZ91" s="1">
        <f t="shared" ca="1" si="64"/>
        <v>1</v>
      </c>
      <c r="BA91" s="2"/>
      <c r="BB91" s="3"/>
      <c r="BC91" s="31">
        <f t="shared" ca="1" si="65"/>
        <v>4.0075140418109112E-2</v>
      </c>
      <c r="BD91" s="2">
        <f t="shared" ca="1" si="66"/>
        <v>1</v>
      </c>
      <c r="BE91" s="1"/>
      <c r="BF91" s="1">
        <f t="shared" ca="1" si="67"/>
        <v>0</v>
      </c>
      <c r="BG91" s="2">
        <f t="shared" ca="1" si="68"/>
        <v>0</v>
      </c>
      <c r="BH91" s="2">
        <f t="shared" ca="1" si="69"/>
        <v>0</v>
      </c>
      <c r="BI91" s="2">
        <f t="shared" ca="1" si="70"/>
        <v>0</v>
      </c>
      <c r="BJ91" s="2">
        <f t="shared" ca="1" si="71"/>
        <v>0</v>
      </c>
      <c r="BK91" s="2">
        <f t="shared" ca="1" si="72"/>
        <v>0</v>
      </c>
      <c r="BL91" s="2">
        <f t="shared" ca="1" si="73"/>
        <v>0</v>
      </c>
      <c r="BM91" s="2">
        <f t="shared" ca="1" si="74"/>
        <v>85426</v>
      </c>
      <c r="BN91" s="2">
        <f t="shared" ca="1" si="75"/>
        <v>0</v>
      </c>
      <c r="BO91" s="2">
        <f t="shared" ca="1" si="76"/>
        <v>0</v>
      </c>
      <c r="BP91" s="3">
        <f t="shared" ca="1" si="77"/>
        <v>0</v>
      </c>
      <c r="BQ91" s="1">
        <f t="shared" ca="1" si="78"/>
        <v>0</v>
      </c>
      <c r="BR91" s="2">
        <f t="shared" ca="1" si="79"/>
        <v>0</v>
      </c>
      <c r="BS91" s="2">
        <f t="shared" ca="1" si="80"/>
        <v>0</v>
      </c>
      <c r="BT91" s="2">
        <f t="shared" ca="1" si="81"/>
        <v>0</v>
      </c>
      <c r="BU91" s="2">
        <f t="shared" ca="1" si="82"/>
        <v>85426</v>
      </c>
      <c r="BV91" s="3">
        <f t="shared" ca="1" si="83"/>
        <v>0</v>
      </c>
      <c r="BX91" s="1">
        <f t="shared" ca="1" si="84"/>
        <v>1</v>
      </c>
      <c r="BY91" s="3"/>
      <c r="BZ91" s="1">
        <f t="shared" ca="1" si="85"/>
        <v>30</v>
      </c>
      <c r="CA91" s="2"/>
      <c r="CB91" s="3"/>
    </row>
    <row r="92" spans="2:80" ht="15" thickBot="1" x14ac:dyDescent="0.35">
      <c r="B92">
        <f t="shared" ca="1" si="86"/>
        <v>2</v>
      </c>
      <c r="C92" t="str">
        <f t="shared" ca="1" si="87"/>
        <v>women</v>
      </c>
      <c r="D92">
        <f t="shared" ca="1" si="88"/>
        <v>30</v>
      </c>
      <c r="E92">
        <f t="shared" ca="1" si="89"/>
        <v>5</v>
      </c>
      <c r="F92" t="str">
        <f t="shared" ca="1" si="90"/>
        <v>general work</v>
      </c>
      <c r="G92">
        <f t="shared" ca="1" si="91"/>
        <v>4</v>
      </c>
      <c r="H92" t="str">
        <f t="shared" ca="1" si="92"/>
        <v>technical</v>
      </c>
      <c r="I92">
        <f t="shared" ca="1" si="93"/>
        <v>2</v>
      </c>
      <c r="J92">
        <f t="shared" ca="1" si="94"/>
        <v>4</v>
      </c>
      <c r="K92">
        <f t="shared" ca="1" si="95"/>
        <v>85426</v>
      </c>
      <c r="L92">
        <f t="shared" ca="1" si="96"/>
        <v>8</v>
      </c>
      <c r="M92" t="str">
        <f t="shared" ca="1" si="97"/>
        <v>bidar</v>
      </c>
      <c r="N92">
        <f t="shared" ca="1" si="98"/>
        <v>256278</v>
      </c>
      <c r="O92">
        <f t="shared" ca="1" si="99"/>
        <v>10270.376836072168</v>
      </c>
      <c r="P92">
        <f t="shared" ca="1" si="100"/>
        <v>64041.43464898775</v>
      </c>
      <c r="Q92">
        <f t="shared" ca="1" si="101"/>
        <v>43561</v>
      </c>
      <c r="R92">
        <f t="shared" ca="1" si="102"/>
        <v>135317.75625449626</v>
      </c>
      <c r="S92">
        <f t="shared" ca="1" si="103"/>
        <v>90924.213209689333</v>
      </c>
      <c r="T92">
        <f t="shared" ca="1" si="104"/>
        <v>411243.64785867708</v>
      </c>
      <c r="U92">
        <f t="shared" ca="1" si="105"/>
        <v>189149.13309056842</v>
      </c>
      <c r="V92">
        <f t="shared" ca="1" si="106"/>
        <v>222094.51476810867</v>
      </c>
      <c r="X92" s="1">
        <f ca="1">IF(Table1[[#This Row],[gender]]="men",0,1)</f>
        <v>1</v>
      </c>
      <c r="Y92" s="13">
        <f ca="1">IF(Table1[[#This Row],[gender]]="women",0,1)</f>
        <v>0</v>
      </c>
      <c r="Z92" s="2"/>
      <c r="AA92" s="2"/>
      <c r="AB92" s="2"/>
      <c r="AC92" s="2"/>
      <c r="AD92" s="2"/>
      <c r="AE92" s="2"/>
      <c r="AF92" s="2"/>
      <c r="AG92" s="2"/>
      <c r="AH92" s="2"/>
      <c r="AI92" s="3"/>
      <c r="AK92" s="1">
        <f t="shared" ca="1" si="57"/>
        <v>0</v>
      </c>
      <c r="AL92" s="2">
        <f t="shared" ca="1" si="58"/>
        <v>0</v>
      </c>
      <c r="AM92" s="2">
        <f t="shared" ca="1" si="59"/>
        <v>0</v>
      </c>
      <c r="AN92" s="2">
        <f t="shared" ca="1" si="60"/>
        <v>0</v>
      </c>
      <c r="AO92" s="2">
        <f t="shared" ca="1" si="61"/>
        <v>1</v>
      </c>
      <c r="AP92" s="3">
        <f t="shared" ca="1" si="62"/>
        <v>0</v>
      </c>
      <c r="AQ92" s="1"/>
      <c r="AR92" s="2"/>
      <c r="AS92" s="2"/>
      <c r="AT92" s="2"/>
      <c r="AU92" s="2"/>
      <c r="AV92" s="3"/>
      <c r="AW92" s="2"/>
      <c r="AX92" s="23">
        <f t="shared" ca="1" si="63"/>
        <v>33667.966376079647</v>
      </c>
      <c r="AY92" s="2"/>
      <c r="AZ92" s="1">
        <f t="shared" ca="1" si="64"/>
        <v>1</v>
      </c>
      <c r="BA92" s="2"/>
      <c r="BB92" s="3"/>
      <c r="BC92" s="31">
        <f t="shared" ca="1" si="65"/>
        <v>0.81441512111631176</v>
      </c>
      <c r="BD92" s="2">
        <f t="shared" ca="1" si="66"/>
        <v>0</v>
      </c>
      <c r="BE92" s="1"/>
      <c r="BF92" s="1">
        <f t="shared" ca="1" si="67"/>
        <v>44999</v>
      </c>
      <c r="BG92" s="2">
        <f t="shared" ca="1" si="68"/>
        <v>0</v>
      </c>
      <c r="BH92" s="2">
        <f t="shared" ca="1" si="69"/>
        <v>0</v>
      </c>
      <c r="BI92" s="2">
        <f t="shared" ca="1" si="70"/>
        <v>0</v>
      </c>
      <c r="BJ92" s="2">
        <f t="shared" ca="1" si="71"/>
        <v>0</v>
      </c>
      <c r="BK92" s="2">
        <f t="shared" ca="1" si="72"/>
        <v>0</v>
      </c>
      <c r="BL92" s="2">
        <f t="shared" ca="1" si="73"/>
        <v>0</v>
      </c>
      <c r="BM92" s="2">
        <f t="shared" ca="1" si="74"/>
        <v>0</v>
      </c>
      <c r="BN92" s="2">
        <f t="shared" ca="1" si="75"/>
        <v>0</v>
      </c>
      <c r="BO92" s="2">
        <f t="shared" ca="1" si="76"/>
        <v>0</v>
      </c>
      <c r="BP92" s="3">
        <f t="shared" ca="1" si="77"/>
        <v>0</v>
      </c>
      <c r="BQ92" s="1">
        <f t="shared" ca="1" si="78"/>
        <v>0</v>
      </c>
      <c r="BR92" s="2">
        <f t="shared" ca="1" si="79"/>
        <v>44999</v>
      </c>
      <c r="BS92" s="2">
        <f t="shared" ca="1" si="80"/>
        <v>0</v>
      </c>
      <c r="BT92" s="2">
        <f t="shared" ca="1" si="81"/>
        <v>0</v>
      </c>
      <c r="BU92" s="2">
        <f t="shared" ca="1" si="82"/>
        <v>0</v>
      </c>
      <c r="BV92" s="3">
        <f t="shared" ca="1" si="83"/>
        <v>0</v>
      </c>
      <c r="BX92" s="1">
        <f t="shared" ca="1" si="84"/>
        <v>1</v>
      </c>
      <c r="BY92" s="3"/>
      <c r="BZ92" s="1">
        <f t="shared" ca="1" si="85"/>
        <v>34</v>
      </c>
      <c r="CA92" s="2"/>
      <c r="CB92" s="3"/>
    </row>
    <row r="93" spans="2:80" ht="15" thickBot="1" x14ac:dyDescent="0.35">
      <c r="B93">
        <f t="shared" ca="1" si="86"/>
        <v>1</v>
      </c>
      <c r="C93" t="str">
        <f t="shared" ca="1" si="87"/>
        <v>men</v>
      </c>
      <c r="D93">
        <f t="shared" ca="1" si="88"/>
        <v>34</v>
      </c>
      <c r="E93">
        <f t="shared" ca="1" si="89"/>
        <v>2</v>
      </c>
      <c r="F93" t="str">
        <f t="shared" ca="1" si="90"/>
        <v>construction</v>
      </c>
      <c r="G93">
        <f t="shared" ca="1" si="91"/>
        <v>5</v>
      </c>
      <c r="H93" t="str">
        <f t="shared" ca="1" si="92"/>
        <v>other</v>
      </c>
      <c r="I93">
        <f t="shared" ca="1" si="93"/>
        <v>1</v>
      </c>
      <c r="J93">
        <f t="shared" ca="1" si="94"/>
        <v>2</v>
      </c>
      <c r="K93">
        <f t="shared" ca="1" si="95"/>
        <v>44999</v>
      </c>
      <c r="L93">
        <f t="shared" ca="1" si="96"/>
        <v>1</v>
      </c>
      <c r="M93" t="str">
        <f t="shared" ca="1" si="97"/>
        <v>banglore</v>
      </c>
      <c r="N93">
        <f t="shared" ca="1" si="98"/>
        <v>179996</v>
      </c>
      <c r="O93">
        <f t="shared" ca="1" si="99"/>
        <v>146591.46414045166</v>
      </c>
      <c r="P93">
        <f t="shared" ca="1" si="100"/>
        <v>67335.932752159293</v>
      </c>
      <c r="Q93">
        <f t="shared" ca="1" si="101"/>
        <v>7819</v>
      </c>
      <c r="R93">
        <f t="shared" ca="1" si="102"/>
        <v>44192.759795347309</v>
      </c>
      <c r="S93">
        <f t="shared" ca="1" si="103"/>
        <v>37512.3075197535</v>
      </c>
      <c r="T93">
        <f t="shared" ca="1" si="104"/>
        <v>284844.24027191283</v>
      </c>
      <c r="U93">
        <f t="shared" ca="1" si="105"/>
        <v>198603.22393579897</v>
      </c>
      <c r="V93">
        <f t="shared" ca="1" si="106"/>
        <v>86241.016336113855</v>
      </c>
      <c r="X93" s="1">
        <f ca="1">IF(Table1[[#This Row],[gender]]="men",0,1)</f>
        <v>0</v>
      </c>
      <c r="Y93" s="13">
        <f ca="1">IF(Table1[[#This Row],[gender]]="women",0,1)</f>
        <v>1</v>
      </c>
      <c r="Z93" s="2"/>
      <c r="AA93" s="2"/>
      <c r="AB93" s="2"/>
      <c r="AC93" s="2"/>
      <c r="AD93" s="2"/>
      <c r="AE93" s="2"/>
      <c r="AF93" s="2"/>
      <c r="AG93" s="2"/>
      <c r="AH93" s="2"/>
      <c r="AI93" s="3"/>
      <c r="AK93" s="1">
        <f t="shared" ca="1" si="57"/>
        <v>0</v>
      </c>
      <c r="AL93" s="2">
        <f t="shared" ca="1" si="58"/>
        <v>0</v>
      </c>
      <c r="AM93" s="2">
        <f t="shared" ca="1" si="59"/>
        <v>0</v>
      </c>
      <c r="AN93" s="2">
        <f t="shared" ca="1" si="60"/>
        <v>0</v>
      </c>
      <c r="AO93" s="2">
        <f t="shared" ca="1" si="61"/>
        <v>1</v>
      </c>
      <c r="AP93" s="3">
        <f t="shared" ca="1" si="62"/>
        <v>0</v>
      </c>
      <c r="AQ93" s="1"/>
      <c r="AR93" s="2"/>
      <c r="AS93" s="2"/>
      <c r="AT93" s="2"/>
      <c r="AU93" s="2"/>
      <c r="AV93" s="3"/>
      <c r="AW93" s="2"/>
      <c r="AX93" s="23">
        <f t="shared" ca="1" si="63"/>
        <v>16203.855177327998</v>
      </c>
      <c r="AY93" s="2"/>
      <c r="AZ93" s="1">
        <f t="shared" ca="1" si="64"/>
        <v>0</v>
      </c>
      <c r="BA93" s="2"/>
      <c r="BB93" s="3"/>
      <c r="BC93" s="31">
        <f t="shared" ca="1" si="65"/>
        <v>0.12679712323065984</v>
      </c>
      <c r="BD93" s="2">
        <f t="shared" ca="1" si="66"/>
        <v>1</v>
      </c>
      <c r="BE93" s="1"/>
      <c r="BF93" s="1">
        <f t="shared" ca="1" si="67"/>
        <v>0</v>
      </c>
      <c r="BG93" s="2">
        <f t="shared" ca="1" si="68"/>
        <v>0</v>
      </c>
      <c r="BH93" s="2">
        <f t="shared" ca="1" si="69"/>
        <v>0</v>
      </c>
      <c r="BI93" s="2">
        <f t="shared" ca="1" si="70"/>
        <v>0</v>
      </c>
      <c r="BJ93" s="2">
        <f t="shared" ca="1" si="71"/>
        <v>0</v>
      </c>
      <c r="BK93" s="2">
        <f t="shared" ca="1" si="72"/>
        <v>0</v>
      </c>
      <c r="BL93" s="2">
        <f t="shared" ca="1" si="73"/>
        <v>0</v>
      </c>
      <c r="BM93" s="2">
        <f t="shared" ca="1" si="74"/>
        <v>0</v>
      </c>
      <c r="BN93" s="2">
        <f t="shared" ca="1" si="75"/>
        <v>0</v>
      </c>
      <c r="BO93" s="2">
        <f t="shared" ca="1" si="76"/>
        <v>0</v>
      </c>
      <c r="BP93" s="3">
        <f t="shared" ca="1" si="77"/>
        <v>42471</v>
      </c>
      <c r="BQ93" s="1">
        <f t="shared" ca="1" si="78"/>
        <v>0</v>
      </c>
      <c r="BR93" s="2">
        <f t="shared" ca="1" si="79"/>
        <v>42471</v>
      </c>
      <c r="BS93" s="2">
        <f t="shared" ca="1" si="80"/>
        <v>0</v>
      </c>
      <c r="BT93" s="2">
        <f t="shared" ca="1" si="81"/>
        <v>0</v>
      </c>
      <c r="BU93" s="2">
        <f t="shared" ca="1" si="82"/>
        <v>0</v>
      </c>
      <c r="BV93" s="3">
        <f t="shared" ca="1" si="83"/>
        <v>0</v>
      </c>
      <c r="BX93" s="1">
        <f t="shared" ca="1" si="84"/>
        <v>1</v>
      </c>
      <c r="BY93" s="3"/>
      <c r="BZ93" s="1">
        <f t="shared" ca="1" si="85"/>
        <v>37</v>
      </c>
      <c r="CA93" s="2"/>
      <c r="CB93" s="3"/>
    </row>
    <row r="94" spans="2:80" ht="15" thickBot="1" x14ac:dyDescent="0.35">
      <c r="B94">
        <f t="shared" ca="1" si="86"/>
        <v>2</v>
      </c>
      <c r="C94" t="str">
        <f t="shared" ca="1" si="87"/>
        <v>women</v>
      </c>
      <c r="D94">
        <f t="shared" ca="1" si="88"/>
        <v>37</v>
      </c>
      <c r="E94">
        <f t="shared" ca="1" si="89"/>
        <v>2</v>
      </c>
      <c r="F94" t="str">
        <f t="shared" ca="1" si="90"/>
        <v>construction</v>
      </c>
      <c r="G94">
        <f t="shared" ca="1" si="91"/>
        <v>4</v>
      </c>
      <c r="H94" t="str">
        <f t="shared" ca="1" si="92"/>
        <v>technical</v>
      </c>
      <c r="I94">
        <f t="shared" ca="1" si="93"/>
        <v>0</v>
      </c>
      <c r="J94">
        <f t="shared" ca="1" si="94"/>
        <v>2</v>
      </c>
      <c r="K94">
        <f t="shared" ca="1" si="95"/>
        <v>42471</v>
      </c>
      <c r="L94">
        <f t="shared" ca="1" si="96"/>
        <v>11</v>
      </c>
      <c r="M94" t="str">
        <f t="shared" ca="1" si="97"/>
        <v>kolar</v>
      </c>
      <c r="N94">
        <f t="shared" ca="1" si="98"/>
        <v>212355</v>
      </c>
      <c r="O94">
        <f t="shared" ca="1" si="99"/>
        <v>26926.00310364677</v>
      </c>
      <c r="P94">
        <f t="shared" ca="1" si="100"/>
        <v>32407.710354655996</v>
      </c>
      <c r="Q94">
        <f t="shared" ca="1" si="101"/>
        <v>4184</v>
      </c>
      <c r="R94">
        <f t="shared" ca="1" si="102"/>
        <v>19748.721187441864</v>
      </c>
      <c r="S94">
        <f t="shared" ca="1" si="103"/>
        <v>32473.524906317129</v>
      </c>
      <c r="T94">
        <f t="shared" ca="1" si="104"/>
        <v>277236.2352609731</v>
      </c>
      <c r="U94">
        <f t="shared" ca="1" si="105"/>
        <v>50858.724291088634</v>
      </c>
      <c r="V94">
        <f t="shared" ca="1" si="106"/>
        <v>226377.51096988446</v>
      </c>
      <c r="X94" s="1">
        <f ca="1">IF(Table1[[#This Row],[gender]]="men",0,1)</f>
        <v>1</v>
      </c>
      <c r="Y94" s="13">
        <f ca="1">IF(Table1[[#This Row],[gender]]="women",0,1)</f>
        <v>0</v>
      </c>
      <c r="Z94" s="2"/>
      <c r="AA94" s="2"/>
      <c r="AB94" s="2"/>
      <c r="AC94" s="2"/>
      <c r="AD94" s="2"/>
      <c r="AE94" s="2"/>
      <c r="AF94" s="2"/>
      <c r="AG94" s="2"/>
      <c r="AH94" s="2"/>
      <c r="AI94" s="3"/>
      <c r="AK94" s="1">
        <f t="shared" ca="1" si="57"/>
        <v>0</v>
      </c>
      <c r="AL94" s="2">
        <f t="shared" ca="1" si="58"/>
        <v>0</v>
      </c>
      <c r="AM94" s="2">
        <f t="shared" ca="1" si="59"/>
        <v>0</v>
      </c>
      <c r="AN94" s="2">
        <f t="shared" ca="1" si="60"/>
        <v>0</v>
      </c>
      <c r="AO94" s="2">
        <f t="shared" ca="1" si="61"/>
        <v>0</v>
      </c>
      <c r="AP94" s="3">
        <f t="shared" ca="1" si="62"/>
        <v>1</v>
      </c>
      <c r="AQ94" s="1"/>
      <c r="AR94" s="2"/>
      <c r="AS94" s="2"/>
      <c r="AT94" s="2"/>
      <c r="AU94" s="2"/>
      <c r="AV94" s="3"/>
      <c r="AW94" s="2"/>
      <c r="AX94" s="23">
        <f t="shared" ca="1" si="63"/>
        <v>34897.402661366403</v>
      </c>
      <c r="AY94" s="2"/>
      <c r="AZ94" s="1">
        <f t="shared" ca="1" si="64"/>
        <v>1</v>
      </c>
      <c r="BA94" s="2"/>
      <c r="BB94" s="3"/>
      <c r="BC94" s="31">
        <f t="shared" ca="1" si="65"/>
        <v>0.41821833287363885</v>
      </c>
      <c r="BD94" s="2">
        <f t="shared" ca="1" si="66"/>
        <v>0</v>
      </c>
      <c r="BE94" s="1"/>
      <c r="BF94" s="1">
        <f t="shared" ca="1" si="67"/>
        <v>0</v>
      </c>
      <c r="BG94" s="2">
        <f t="shared" ca="1" si="68"/>
        <v>0</v>
      </c>
      <c r="BH94" s="2">
        <f t="shared" ca="1" si="69"/>
        <v>0</v>
      </c>
      <c r="BI94" s="2">
        <f t="shared" ca="1" si="70"/>
        <v>0</v>
      </c>
      <c r="BJ94" s="2">
        <f t="shared" ca="1" si="71"/>
        <v>0</v>
      </c>
      <c r="BK94" s="2">
        <f t="shared" ca="1" si="72"/>
        <v>0</v>
      </c>
      <c r="BL94" s="2">
        <f t="shared" ca="1" si="73"/>
        <v>60646</v>
      </c>
      <c r="BM94" s="2">
        <f t="shared" ca="1" si="74"/>
        <v>0</v>
      </c>
      <c r="BN94" s="2">
        <f t="shared" ca="1" si="75"/>
        <v>0</v>
      </c>
      <c r="BO94" s="2">
        <f t="shared" ca="1" si="76"/>
        <v>0</v>
      </c>
      <c r="BP94" s="3">
        <f t="shared" ca="1" si="77"/>
        <v>0</v>
      </c>
      <c r="BQ94" s="1">
        <f t="shared" ca="1" si="78"/>
        <v>0</v>
      </c>
      <c r="BR94" s="2">
        <f t="shared" ca="1" si="79"/>
        <v>0</v>
      </c>
      <c r="BS94" s="2">
        <f t="shared" ca="1" si="80"/>
        <v>0</v>
      </c>
      <c r="BT94" s="2">
        <f t="shared" ca="1" si="81"/>
        <v>0</v>
      </c>
      <c r="BU94" s="2">
        <f t="shared" ca="1" si="82"/>
        <v>60646</v>
      </c>
      <c r="BV94" s="3">
        <f t="shared" ca="1" si="83"/>
        <v>0</v>
      </c>
      <c r="BX94" s="1">
        <f t="shared" ca="1" si="84"/>
        <v>1</v>
      </c>
      <c r="BY94" s="3"/>
      <c r="BZ94" s="1">
        <f t="shared" ca="1" si="85"/>
        <v>33</v>
      </c>
      <c r="CA94" s="2"/>
      <c r="CB94" s="3"/>
    </row>
    <row r="95" spans="2:80" ht="15" thickBot="1" x14ac:dyDescent="0.35">
      <c r="B95">
        <f t="shared" ca="1" si="86"/>
        <v>1</v>
      </c>
      <c r="C95" t="str">
        <f t="shared" ca="1" si="87"/>
        <v>men</v>
      </c>
      <c r="D95">
        <f t="shared" ca="1" si="88"/>
        <v>33</v>
      </c>
      <c r="E95">
        <f t="shared" ca="1" si="89"/>
        <v>5</v>
      </c>
      <c r="F95" t="str">
        <f t="shared" ca="1" si="90"/>
        <v>general work</v>
      </c>
      <c r="G95">
        <f t="shared" ca="1" si="91"/>
        <v>3</v>
      </c>
      <c r="H95" t="str">
        <f t="shared" ca="1" si="92"/>
        <v>university</v>
      </c>
      <c r="I95">
        <f t="shared" ca="1" si="93"/>
        <v>1</v>
      </c>
      <c r="J95">
        <f t="shared" ca="1" si="94"/>
        <v>4</v>
      </c>
      <c r="K95">
        <f t="shared" ca="1" si="95"/>
        <v>60646</v>
      </c>
      <c r="L95">
        <f t="shared" ca="1" si="96"/>
        <v>7</v>
      </c>
      <c r="M95" t="str">
        <f t="shared" ca="1" si="97"/>
        <v>karwar</v>
      </c>
      <c r="N95">
        <f t="shared" ca="1" si="98"/>
        <v>181938</v>
      </c>
      <c r="O95">
        <f t="shared" ca="1" si="99"/>
        <v>76089.807046364105</v>
      </c>
      <c r="P95">
        <f t="shared" ca="1" si="100"/>
        <v>139589.61064546561</v>
      </c>
      <c r="Q95">
        <f t="shared" ca="1" si="101"/>
        <v>58834</v>
      </c>
      <c r="R95">
        <f t="shared" ca="1" si="102"/>
        <v>31551.199818518089</v>
      </c>
      <c r="S95">
        <f t="shared" ca="1" si="103"/>
        <v>31424.852063785478</v>
      </c>
      <c r="T95">
        <f t="shared" ca="1" si="104"/>
        <v>352952.46270925109</v>
      </c>
      <c r="U95">
        <f t="shared" ca="1" si="105"/>
        <v>166475.00686488222</v>
      </c>
      <c r="V95">
        <f t="shared" ca="1" si="106"/>
        <v>186477.45584436887</v>
      </c>
      <c r="X95" s="1">
        <f ca="1">IF(Table1[[#This Row],[gender]]="men",0,1)</f>
        <v>0</v>
      </c>
      <c r="Y95" s="13">
        <f ca="1">IF(Table1[[#This Row],[gender]]="women",0,1)</f>
        <v>1</v>
      </c>
      <c r="Z95" s="2"/>
      <c r="AA95" s="2"/>
      <c r="AB95" s="2"/>
      <c r="AC95" s="2"/>
      <c r="AD95" s="2"/>
      <c r="AE95" s="2"/>
      <c r="AF95" s="2"/>
      <c r="AG95" s="2"/>
      <c r="AH95" s="2"/>
      <c r="AI95" s="3"/>
      <c r="AK95" s="1">
        <f t="shared" ca="1" si="57"/>
        <v>1</v>
      </c>
      <c r="AL95" s="2">
        <f t="shared" ca="1" si="58"/>
        <v>0</v>
      </c>
      <c r="AM95" s="2">
        <f t="shared" ca="1" si="59"/>
        <v>0</v>
      </c>
      <c r="AN95" s="2">
        <f t="shared" ca="1" si="60"/>
        <v>0</v>
      </c>
      <c r="AO95" s="2">
        <f t="shared" ca="1" si="61"/>
        <v>0</v>
      </c>
      <c r="AP95" s="3">
        <f t="shared" ca="1" si="62"/>
        <v>0</v>
      </c>
      <c r="AQ95" s="1"/>
      <c r="AR95" s="2"/>
      <c r="AS95" s="2"/>
      <c r="AT95" s="2"/>
      <c r="AU95" s="2"/>
      <c r="AV95" s="3"/>
      <c r="AW95" s="2"/>
      <c r="AX95" s="23">
        <f t="shared" ca="1" si="63"/>
        <v>40177.592133522092</v>
      </c>
      <c r="AY95" s="2"/>
      <c r="AZ95" s="1">
        <f t="shared" ca="1" si="64"/>
        <v>1</v>
      </c>
      <c r="BA95" s="2"/>
      <c r="BB95" s="3"/>
      <c r="BC95" s="31">
        <f t="shared" ca="1" si="65"/>
        <v>0.18342031098821099</v>
      </c>
      <c r="BD95" s="2">
        <f t="shared" ca="1" si="66"/>
        <v>1</v>
      </c>
      <c r="BE95" s="1"/>
      <c r="BF95" s="1">
        <f t="shared" ca="1" si="67"/>
        <v>0</v>
      </c>
      <c r="BG95" s="2">
        <f t="shared" ca="1" si="68"/>
        <v>0</v>
      </c>
      <c r="BH95" s="2">
        <f t="shared" ca="1" si="69"/>
        <v>0</v>
      </c>
      <c r="BI95" s="2">
        <f t="shared" ca="1" si="70"/>
        <v>0</v>
      </c>
      <c r="BJ95" s="2">
        <f t="shared" ca="1" si="71"/>
        <v>0</v>
      </c>
      <c r="BK95" s="2">
        <f t="shared" ca="1" si="72"/>
        <v>0</v>
      </c>
      <c r="BL95" s="2">
        <f t="shared" ca="1" si="73"/>
        <v>0</v>
      </c>
      <c r="BM95" s="2">
        <f t="shared" ca="1" si="74"/>
        <v>0</v>
      </c>
      <c r="BN95" s="2">
        <f t="shared" ca="1" si="75"/>
        <v>65204</v>
      </c>
      <c r="BO95" s="2">
        <f t="shared" ca="1" si="76"/>
        <v>0</v>
      </c>
      <c r="BP95" s="3">
        <f t="shared" ca="1" si="77"/>
        <v>0</v>
      </c>
      <c r="BQ95" s="1">
        <f t="shared" ca="1" si="78"/>
        <v>0</v>
      </c>
      <c r="BR95" s="2">
        <f t="shared" ca="1" si="79"/>
        <v>0</v>
      </c>
      <c r="BS95" s="2">
        <f t="shared" ca="1" si="80"/>
        <v>65204</v>
      </c>
      <c r="BT95" s="2">
        <f t="shared" ca="1" si="81"/>
        <v>0</v>
      </c>
      <c r="BU95" s="2">
        <f t="shared" ca="1" si="82"/>
        <v>0</v>
      </c>
      <c r="BV95" s="3">
        <f t="shared" ca="1" si="83"/>
        <v>0</v>
      </c>
      <c r="BX95" s="1">
        <f t="shared" ca="1" si="84"/>
        <v>1</v>
      </c>
      <c r="BY95" s="3"/>
      <c r="BZ95" s="1">
        <f t="shared" ca="1" si="85"/>
        <v>38</v>
      </c>
      <c r="CA95" s="2"/>
      <c r="CB95" s="3"/>
    </row>
    <row r="96" spans="2:80" ht="15" thickBot="1" x14ac:dyDescent="0.35">
      <c r="B96">
        <f t="shared" ca="1" si="86"/>
        <v>2</v>
      </c>
      <c r="C96" t="str">
        <f t="shared" ca="1" si="87"/>
        <v>women</v>
      </c>
      <c r="D96">
        <f t="shared" ca="1" si="88"/>
        <v>38</v>
      </c>
      <c r="E96">
        <f t="shared" ca="1" si="89"/>
        <v>3</v>
      </c>
      <c r="F96" t="str">
        <f t="shared" ca="1" si="90"/>
        <v>teaching</v>
      </c>
      <c r="G96">
        <f t="shared" ca="1" si="91"/>
        <v>4</v>
      </c>
      <c r="H96" t="str">
        <f t="shared" ca="1" si="92"/>
        <v>technical</v>
      </c>
      <c r="I96">
        <f t="shared" ca="1" si="93"/>
        <v>2</v>
      </c>
      <c r="J96">
        <f t="shared" ca="1" si="94"/>
        <v>1</v>
      </c>
      <c r="K96">
        <f t="shared" ca="1" si="95"/>
        <v>65204</v>
      </c>
      <c r="L96">
        <f t="shared" ca="1" si="96"/>
        <v>9</v>
      </c>
      <c r="M96" t="str">
        <f t="shared" ca="1" si="97"/>
        <v>gulbarga</v>
      </c>
      <c r="N96">
        <f t="shared" ca="1" si="98"/>
        <v>260816</v>
      </c>
      <c r="O96">
        <f t="shared" ca="1" si="99"/>
        <v>47838.95183070124</v>
      </c>
      <c r="P96">
        <f t="shared" ca="1" si="100"/>
        <v>40177.592133522092</v>
      </c>
      <c r="Q96">
        <f t="shared" ca="1" si="101"/>
        <v>26469</v>
      </c>
      <c r="R96">
        <f t="shared" ca="1" si="102"/>
        <v>27441.63450947437</v>
      </c>
      <c r="S96">
        <f t="shared" ca="1" si="103"/>
        <v>14038.10875760801</v>
      </c>
      <c r="T96">
        <f t="shared" ca="1" si="104"/>
        <v>315031.70089113008</v>
      </c>
      <c r="U96">
        <f t="shared" ca="1" si="105"/>
        <v>101749.58634017561</v>
      </c>
      <c r="V96">
        <f t="shared" ca="1" si="106"/>
        <v>213282.11455095449</v>
      </c>
      <c r="X96" s="1">
        <f ca="1">IF(Table1[[#This Row],[gender]]="men",0,1)</f>
        <v>1</v>
      </c>
      <c r="Y96" s="13">
        <f ca="1">IF(Table1[[#This Row],[gender]]="women",0,1)</f>
        <v>0</v>
      </c>
      <c r="Z96" s="2"/>
      <c r="AA96" s="2"/>
      <c r="AB96" s="2"/>
      <c r="AC96" s="2"/>
      <c r="AD96" s="2"/>
      <c r="AE96" s="2"/>
      <c r="AF96" s="2"/>
      <c r="AG96" s="2"/>
      <c r="AH96" s="2"/>
      <c r="AI96" s="3"/>
      <c r="AK96" s="1">
        <f t="shared" ca="1" si="57"/>
        <v>0</v>
      </c>
      <c r="AL96" s="2">
        <f t="shared" ca="1" si="58"/>
        <v>0</v>
      </c>
      <c r="AM96" s="2">
        <f t="shared" ca="1" si="59"/>
        <v>0</v>
      </c>
      <c r="AN96" s="2">
        <f t="shared" ca="1" si="60"/>
        <v>0</v>
      </c>
      <c r="AO96" s="2">
        <f t="shared" ca="1" si="61"/>
        <v>0</v>
      </c>
      <c r="AP96" s="3">
        <f t="shared" ca="1" si="62"/>
        <v>1</v>
      </c>
      <c r="AQ96" s="1"/>
      <c r="AR96" s="2"/>
      <c r="AS96" s="2"/>
      <c r="AT96" s="2"/>
      <c r="AU96" s="2"/>
      <c r="AV96" s="3"/>
      <c r="AW96" s="2"/>
      <c r="AX96" s="23">
        <f t="shared" ca="1" si="63"/>
        <v>76215.460016752797</v>
      </c>
      <c r="AY96" s="2"/>
      <c r="AZ96" s="1">
        <f t="shared" ca="1" si="64"/>
        <v>1</v>
      </c>
      <c r="BA96" s="2"/>
      <c r="BB96" s="3"/>
      <c r="BC96" s="31">
        <f t="shared" ca="1" si="65"/>
        <v>0.36376867826252446</v>
      </c>
      <c r="BD96" s="2">
        <f t="shared" ca="1" si="66"/>
        <v>0</v>
      </c>
      <c r="BE96" s="1"/>
      <c r="BF96" s="1">
        <f t="shared" ca="1" si="67"/>
        <v>78203</v>
      </c>
      <c r="BG96" s="2">
        <f t="shared" ca="1" si="68"/>
        <v>0</v>
      </c>
      <c r="BH96" s="2">
        <f t="shared" ca="1" si="69"/>
        <v>0</v>
      </c>
      <c r="BI96" s="2">
        <f t="shared" ca="1" si="70"/>
        <v>0</v>
      </c>
      <c r="BJ96" s="2">
        <f t="shared" ca="1" si="71"/>
        <v>0</v>
      </c>
      <c r="BK96" s="2">
        <f t="shared" ca="1" si="72"/>
        <v>0</v>
      </c>
      <c r="BL96" s="2">
        <f t="shared" ca="1" si="73"/>
        <v>0</v>
      </c>
      <c r="BM96" s="2">
        <f t="shared" ca="1" si="74"/>
        <v>0</v>
      </c>
      <c r="BN96" s="2">
        <f t="shared" ca="1" si="75"/>
        <v>0</v>
      </c>
      <c r="BO96" s="2">
        <f t="shared" ca="1" si="76"/>
        <v>0</v>
      </c>
      <c r="BP96" s="3">
        <f t="shared" ca="1" si="77"/>
        <v>0</v>
      </c>
      <c r="BQ96" s="1">
        <f t="shared" ca="1" si="78"/>
        <v>0</v>
      </c>
      <c r="BR96" s="2">
        <f t="shared" ca="1" si="79"/>
        <v>0</v>
      </c>
      <c r="BS96" s="2">
        <f t="shared" ca="1" si="80"/>
        <v>0</v>
      </c>
      <c r="BT96" s="2">
        <f t="shared" ca="1" si="81"/>
        <v>0</v>
      </c>
      <c r="BU96" s="2">
        <f t="shared" ca="1" si="82"/>
        <v>78203</v>
      </c>
      <c r="BV96" s="3">
        <f t="shared" ca="1" si="83"/>
        <v>0</v>
      </c>
      <c r="BX96" s="1">
        <f t="shared" ca="1" si="84"/>
        <v>1</v>
      </c>
      <c r="BY96" s="3"/>
      <c r="BZ96" s="1">
        <f t="shared" ca="1" si="85"/>
        <v>25</v>
      </c>
      <c r="CA96" s="2"/>
      <c r="CB96" s="3"/>
    </row>
    <row r="97" spans="2:80" ht="15" thickBot="1" x14ac:dyDescent="0.35">
      <c r="B97">
        <f t="shared" ca="1" si="86"/>
        <v>2</v>
      </c>
      <c r="C97" t="str">
        <f t="shared" ca="1" si="87"/>
        <v>women</v>
      </c>
      <c r="D97">
        <f t="shared" ca="1" si="88"/>
        <v>25</v>
      </c>
      <c r="E97">
        <f t="shared" ca="1" si="89"/>
        <v>5</v>
      </c>
      <c r="F97" t="str">
        <f t="shared" ca="1" si="90"/>
        <v>general work</v>
      </c>
      <c r="G97">
        <f t="shared" ca="1" si="91"/>
        <v>5</v>
      </c>
      <c r="H97" t="str">
        <f t="shared" ca="1" si="92"/>
        <v>other</v>
      </c>
      <c r="I97">
        <f t="shared" ca="1" si="93"/>
        <v>4</v>
      </c>
      <c r="J97">
        <f t="shared" ca="1" si="94"/>
        <v>2</v>
      </c>
      <c r="K97">
        <f t="shared" ca="1" si="95"/>
        <v>78203</v>
      </c>
      <c r="L97">
        <f t="shared" ca="1" si="96"/>
        <v>1</v>
      </c>
      <c r="M97" t="str">
        <f t="shared" ca="1" si="97"/>
        <v>banglore</v>
      </c>
      <c r="N97">
        <f t="shared" ca="1" si="98"/>
        <v>234609</v>
      </c>
      <c r="O97">
        <f t="shared" ca="1" si="99"/>
        <v>85343.405838492603</v>
      </c>
      <c r="P97">
        <f t="shared" ca="1" si="100"/>
        <v>152430.92003350559</v>
      </c>
      <c r="Q97">
        <f t="shared" ca="1" si="101"/>
        <v>107428</v>
      </c>
      <c r="R97">
        <f t="shared" ca="1" si="102"/>
        <v>75475.227180381145</v>
      </c>
      <c r="S97">
        <f t="shared" ca="1" si="103"/>
        <v>36173.686706222688</v>
      </c>
      <c r="T97">
        <f t="shared" ca="1" si="104"/>
        <v>423213.6067397283</v>
      </c>
      <c r="U97">
        <f t="shared" ca="1" si="105"/>
        <v>268246.63301887375</v>
      </c>
      <c r="V97">
        <f t="shared" ca="1" si="106"/>
        <v>154966.97372085456</v>
      </c>
      <c r="X97" s="1">
        <f ca="1">IF(Table1[[#This Row],[gender]]="men",0,1)</f>
        <v>1</v>
      </c>
      <c r="Y97" s="13">
        <f ca="1">IF(Table1[[#This Row],[gender]]="women",0,1)</f>
        <v>0</v>
      </c>
      <c r="Z97" s="2"/>
      <c r="AA97" s="2"/>
      <c r="AB97" s="2"/>
      <c r="AC97" s="2"/>
      <c r="AD97" s="2"/>
      <c r="AE97" s="2"/>
      <c r="AF97" s="2"/>
      <c r="AG97" s="2"/>
      <c r="AH97" s="2"/>
      <c r="AI97" s="3"/>
      <c r="AK97" s="1">
        <f t="shared" ca="1" si="57"/>
        <v>0</v>
      </c>
      <c r="AL97" s="2">
        <f t="shared" ca="1" si="58"/>
        <v>0</v>
      </c>
      <c r="AM97" s="2">
        <f t="shared" ca="1" si="59"/>
        <v>1</v>
      </c>
      <c r="AN97" s="2">
        <f t="shared" ca="1" si="60"/>
        <v>0</v>
      </c>
      <c r="AO97" s="2">
        <f t="shared" ca="1" si="61"/>
        <v>0</v>
      </c>
      <c r="AP97" s="3">
        <f t="shared" ca="1" si="62"/>
        <v>0</v>
      </c>
      <c r="AQ97" s="1"/>
      <c r="AR97" s="2"/>
      <c r="AS97" s="2"/>
      <c r="AT97" s="2"/>
      <c r="AU97" s="2"/>
      <c r="AV97" s="3"/>
      <c r="AW97" s="2"/>
      <c r="AX97" s="23">
        <f t="shared" ca="1" si="63"/>
        <v>12744.702267051422</v>
      </c>
      <c r="AY97" s="2"/>
      <c r="AZ97" s="1">
        <f t="shared" ca="1" si="64"/>
        <v>1</v>
      </c>
      <c r="BA97" s="2"/>
      <c r="BB97" s="3"/>
      <c r="BC97" s="31">
        <f t="shared" ca="1" si="65"/>
        <v>0.43786099511606419</v>
      </c>
      <c r="BD97" s="2">
        <f t="shared" ca="1" si="66"/>
        <v>0</v>
      </c>
      <c r="BE97" s="1"/>
      <c r="BF97" s="1">
        <f t="shared" ca="1" si="67"/>
        <v>0</v>
      </c>
      <c r="BG97" s="2">
        <f t="shared" ca="1" si="68"/>
        <v>0</v>
      </c>
      <c r="BH97" s="2">
        <f t="shared" ca="1" si="69"/>
        <v>0</v>
      </c>
      <c r="BI97" s="2">
        <f t="shared" ca="1" si="70"/>
        <v>0</v>
      </c>
      <c r="BJ97" s="2">
        <f t="shared" ca="1" si="71"/>
        <v>0</v>
      </c>
      <c r="BK97" s="2">
        <f t="shared" ca="1" si="72"/>
        <v>0</v>
      </c>
      <c r="BL97" s="2">
        <f t="shared" ca="1" si="73"/>
        <v>0</v>
      </c>
      <c r="BM97" s="2">
        <f t="shared" ca="1" si="74"/>
        <v>0</v>
      </c>
      <c r="BN97" s="2">
        <f t="shared" ca="1" si="75"/>
        <v>32928</v>
      </c>
      <c r="BO97" s="2">
        <f t="shared" ca="1" si="76"/>
        <v>0</v>
      </c>
      <c r="BP97" s="3">
        <f t="shared" ca="1" si="77"/>
        <v>0</v>
      </c>
      <c r="BQ97" s="1">
        <f t="shared" ca="1" si="78"/>
        <v>0</v>
      </c>
      <c r="BR97" s="2">
        <f t="shared" ca="1" si="79"/>
        <v>0</v>
      </c>
      <c r="BS97" s="2">
        <f t="shared" ca="1" si="80"/>
        <v>0</v>
      </c>
      <c r="BT97" s="2">
        <f t="shared" ca="1" si="81"/>
        <v>0</v>
      </c>
      <c r="BU97" s="2">
        <f t="shared" ca="1" si="82"/>
        <v>0</v>
      </c>
      <c r="BV97" s="3">
        <f t="shared" ca="1" si="83"/>
        <v>32928</v>
      </c>
      <c r="BX97" s="1">
        <f t="shared" ca="1" si="84"/>
        <v>1</v>
      </c>
      <c r="BY97" s="3"/>
      <c r="BZ97" s="1">
        <f t="shared" ca="1" si="85"/>
        <v>44</v>
      </c>
      <c r="CA97" s="2"/>
      <c r="CB97" s="3"/>
    </row>
    <row r="98" spans="2:80" ht="15" thickBot="1" x14ac:dyDescent="0.35">
      <c r="B98">
        <f t="shared" ca="1" si="86"/>
        <v>2</v>
      </c>
      <c r="C98" t="str">
        <f t="shared" ca="1" si="87"/>
        <v>women</v>
      </c>
      <c r="D98">
        <f t="shared" ca="1" si="88"/>
        <v>44</v>
      </c>
      <c r="E98">
        <f t="shared" ca="1" si="89"/>
        <v>6</v>
      </c>
      <c r="F98" t="str">
        <f t="shared" ca="1" si="90"/>
        <v>agriculture</v>
      </c>
      <c r="G98">
        <f t="shared" ca="1" si="91"/>
        <v>2</v>
      </c>
      <c r="H98" t="str">
        <f t="shared" ca="1" si="92"/>
        <v>college</v>
      </c>
      <c r="I98">
        <f t="shared" ca="1" si="93"/>
        <v>1</v>
      </c>
      <c r="J98">
        <f t="shared" ca="1" si="94"/>
        <v>1</v>
      </c>
      <c r="K98">
        <f t="shared" ca="1" si="95"/>
        <v>32928</v>
      </c>
      <c r="L98">
        <f t="shared" ca="1" si="96"/>
        <v>9</v>
      </c>
      <c r="M98" t="str">
        <f t="shared" ca="1" si="97"/>
        <v>gulbarga</v>
      </c>
      <c r="N98">
        <f t="shared" ca="1" si="98"/>
        <v>164640</v>
      </c>
      <c r="O98">
        <f t="shared" ca="1" si="99"/>
        <v>72089.434235908804</v>
      </c>
      <c r="P98">
        <f t="shared" ca="1" si="100"/>
        <v>12744.702267051422</v>
      </c>
      <c r="Q98">
        <f t="shared" ca="1" si="101"/>
        <v>563</v>
      </c>
      <c r="R98">
        <f t="shared" ca="1" si="102"/>
        <v>53694.707104373018</v>
      </c>
      <c r="S98">
        <f t="shared" ca="1" si="103"/>
        <v>4477.0945119529988</v>
      </c>
      <c r="T98">
        <f t="shared" ca="1" si="104"/>
        <v>181861.79677900442</v>
      </c>
      <c r="U98">
        <f t="shared" ca="1" si="105"/>
        <v>126347.14134028181</v>
      </c>
      <c r="V98">
        <f t="shared" ca="1" si="106"/>
        <v>55514.655438722606</v>
      </c>
      <c r="X98" s="1">
        <f ca="1">IF(Table1[[#This Row],[gender]]="men",0,1)</f>
        <v>1</v>
      </c>
      <c r="Y98" s="13">
        <f ca="1">IF(Table1[[#This Row],[gender]]="women",0,1)</f>
        <v>0</v>
      </c>
      <c r="Z98" s="2"/>
      <c r="AA98" s="2"/>
      <c r="AB98" s="2"/>
      <c r="AC98" s="2"/>
      <c r="AD98" s="2"/>
      <c r="AE98" s="2"/>
      <c r="AF98" s="2"/>
      <c r="AG98" s="2"/>
      <c r="AH98" s="2"/>
      <c r="AI98" s="3"/>
      <c r="AK98" s="1">
        <f t="shared" ca="1" si="57"/>
        <v>0</v>
      </c>
      <c r="AL98" s="2">
        <f t="shared" ca="1" si="58"/>
        <v>0</v>
      </c>
      <c r="AM98" s="2">
        <f t="shared" ca="1" si="59"/>
        <v>0</v>
      </c>
      <c r="AN98" s="2">
        <f t="shared" ca="1" si="60"/>
        <v>0</v>
      </c>
      <c r="AO98" s="2">
        <f t="shared" ca="1" si="61"/>
        <v>0</v>
      </c>
      <c r="AP98" s="3">
        <f t="shared" ca="1" si="62"/>
        <v>1</v>
      </c>
      <c r="AQ98" s="1"/>
      <c r="AR98" s="2"/>
      <c r="AS98" s="2"/>
      <c r="AT98" s="2"/>
      <c r="AU98" s="2"/>
      <c r="AV98" s="3"/>
      <c r="AW98" s="2"/>
      <c r="AX98" s="23">
        <f t="shared" ca="1" si="63"/>
        <v>13900.292483488933</v>
      </c>
      <c r="AY98" s="2"/>
      <c r="AZ98" s="1">
        <f t="shared" ca="1" si="64"/>
        <v>1</v>
      </c>
      <c r="BA98" s="2"/>
      <c r="BB98" s="3"/>
      <c r="BC98" s="31">
        <f t="shared" ca="1" si="65"/>
        <v>0.70293504361276538</v>
      </c>
      <c r="BD98" s="2">
        <f t="shared" ca="1" si="66"/>
        <v>0</v>
      </c>
      <c r="BE98" s="1"/>
      <c r="BF98" s="1">
        <f t="shared" ca="1" si="67"/>
        <v>25765</v>
      </c>
      <c r="BG98" s="2">
        <f t="shared" ca="1" si="68"/>
        <v>0</v>
      </c>
      <c r="BH98" s="2">
        <f t="shared" ca="1" si="69"/>
        <v>0</v>
      </c>
      <c r="BI98" s="2">
        <f t="shared" ca="1" si="70"/>
        <v>0</v>
      </c>
      <c r="BJ98" s="2">
        <f t="shared" ca="1" si="71"/>
        <v>0</v>
      </c>
      <c r="BK98" s="2">
        <f t="shared" ca="1" si="72"/>
        <v>0</v>
      </c>
      <c r="BL98" s="2">
        <f t="shared" ca="1" si="73"/>
        <v>0</v>
      </c>
      <c r="BM98" s="2">
        <f t="shared" ca="1" si="74"/>
        <v>0</v>
      </c>
      <c r="BN98" s="2">
        <f t="shared" ca="1" si="75"/>
        <v>0</v>
      </c>
      <c r="BO98" s="2">
        <f t="shared" ca="1" si="76"/>
        <v>0</v>
      </c>
      <c r="BP98" s="3">
        <f t="shared" ca="1" si="77"/>
        <v>0</v>
      </c>
      <c r="BQ98" s="1">
        <f t="shared" ca="1" si="78"/>
        <v>0</v>
      </c>
      <c r="BR98" s="2">
        <f t="shared" ca="1" si="79"/>
        <v>0</v>
      </c>
      <c r="BS98" s="2">
        <f t="shared" ca="1" si="80"/>
        <v>0</v>
      </c>
      <c r="BT98" s="2">
        <f t="shared" ca="1" si="81"/>
        <v>0</v>
      </c>
      <c r="BU98" s="2">
        <f t="shared" ca="1" si="82"/>
        <v>25765</v>
      </c>
      <c r="BV98" s="3">
        <f t="shared" ca="1" si="83"/>
        <v>0</v>
      </c>
      <c r="BX98" s="1">
        <f t="shared" ca="1" si="84"/>
        <v>1</v>
      </c>
      <c r="BY98" s="3"/>
      <c r="BZ98" s="1">
        <f t="shared" ca="1" si="85"/>
        <v>29</v>
      </c>
      <c r="CA98" s="2"/>
      <c r="CB98" s="3"/>
    </row>
    <row r="99" spans="2:80" ht="15" thickBot="1" x14ac:dyDescent="0.35">
      <c r="B99">
        <f t="shared" ca="1" si="86"/>
        <v>1</v>
      </c>
      <c r="C99" t="str">
        <f t="shared" ca="1" si="87"/>
        <v>men</v>
      </c>
      <c r="D99">
        <f t="shared" ca="1" si="88"/>
        <v>29</v>
      </c>
      <c r="E99">
        <f t="shared" ca="1" si="89"/>
        <v>5</v>
      </c>
      <c r="F99" t="str">
        <f t="shared" ca="1" si="90"/>
        <v>general work</v>
      </c>
      <c r="G99">
        <f t="shared" ca="1" si="91"/>
        <v>2</v>
      </c>
      <c r="H99" t="str">
        <f t="shared" ca="1" si="92"/>
        <v>college</v>
      </c>
      <c r="I99">
        <f t="shared" ca="1" si="93"/>
        <v>2</v>
      </c>
      <c r="J99">
        <f t="shared" ca="1" si="94"/>
        <v>3</v>
      </c>
      <c r="K99">
        <f t="shared" ca="1" si="95"/>
        <v>25765</v>
      </c>
      <c r="L99">
        <f t="shared" ca="1" si="96"/>
        <v>1</v>
      </c>
      <c r="M99" t="str">
        <f t="shared" ca="1" si="97"/>
        <v>banglore</v>
      </c>
      <c r="N99">
        <f t="shared" ca="1" si="98"/>
        <v>128825</v>
      </c>
      <c r="O99">
        <f t="shared" ca="1" si="99"/>
        <v>90555.606993414505</v>
      </c>
      <c r="P99">
        <f t="shared" ca="1" si="100"/>
        <v>41700.877450466796</v>
      </c>
      <c r="Q99">
        <f t="shared" ca="1" si="101"/>
        <v>2612</v>
      </c>
      <c r="R99">
        <f t="shared" ca="1" si="102"/>
        <v>16171.730348824782</v>
      </c>
      <c r="S99">
        <f t="shared" ca="1" si="103"/>
        <v>20230.495598512131</v>
      </c>
      <c r="T99">
        <f t="shared" ca="1" si="104"/>
        <v>190756.37304897892</v>
      </c>
      <c r="U99">
        <f t="shared" ca="1" si="105"/>
        <v>109339.33734223929</v>
      </c>
      <c r="V99">
        <f t="shared" ca="1" si="106"/>
        <v>81417.035706739625</v>
      </c>
      <c r="X99" s="1">
        <f ca="1">IF(Table1[[#This Row],[gender]]="men",0,1)</f>
        <v>0</v>
      </c>
      <c r="Y99" s="13">
        <f ca="1">IF(Table1[[#This Row],[gender]]="women",0,1)</f>
        <v>1</v>
      </c>
      <c r="Z99" s="2"/>
      <c r="AA99" s="2"/>
      <c r="AB99" s="2"/>
      <c r="AC99" s="2"/>
      <c r="AD99" s="2"/>
      <c r="AE99" s="2"/>
      <c r="AF99" s="2"/>
      <c r="AG99" s="2"/>
      <c r="AH99" s="2"/>
      <c r="AI99" s="3"/>
      <c r="AK99" s="1">
        <f t="shared" ref="AK99:AK162" ca="1" si="107">IF(F100="teaching",1,0)</f>
        <v>0</v>
      </c>
      <c r="AL99" s="2">
        <f t="shared" ref="AL99:AL162" ca="1" si="108">IF(F100="health",1,0)</f>
        <v>0</v>
      </c>
      <c r="AM99" s="2">
        <f t="shared" ref="AM99:AM162" ca="1" si="109">IF(F100="agriculture",1,0)</f>
        <v>1</v>
      </c>
      <c r="AN99" s="2">
        <f t="shared" ref="AN99:AN162" ca="1" si="110">IF(F100="IT",1,0)</f>
        <v>0</v>
      </c>
      <c r="AO99" s="2">
        <f t="shared" ref="AO99:AO162" ca="1" si="111">IF(F100="construction",1,0)</f>
        <v>0</v>
      </c>
      <c r="AP99" s="3">
        <f t="shared" ref="AP99:AP162" ca="1" si="112">IF(F100="general work",1,0)</f>
        <v>0</v>
      </c>
      <c r="AQ99" s="1"/>
      <c r="AR99" s="2"/>
      <c r="AS99" s="2"/>
      <c r="AT99" s="2"/>
      <c r="AU99" s="2"/>
      <c r="AV99" s="3"/>
      <c r="AW99" s="2"/>
      <c r="AX99" s="23">
        <f t="shared" ca="1" si="63"/>
        <v>25449.539165178718</v>
      </c>
      <c r="AY99" s="2"/>
      <c r="AZ99" s="1">
        <f t="shared" ca="1" si="64"/>
        <v>1</v>
      </c>
      <c r="BA99" s="2"/>
      <c r="BB99" s="3"/>
      <c r="BC99" s="31">
        <f t="shared" ca="1" si="65"/>
        <v>0.86745991551407031</v>
      </c>
      <c r="BD99" s="2">
        <f t="shared" ca="1" si="66"/>
        <v>0</v>
      </c>
      <c r="BE99" s="1"/>
      <c r="BF99" s="1">
        <f t="shared" ca="1" si="67"/>
        <v>0</v>
      </c>
      <c r="BG99" s="2">
        <f t="shared" ca="1" si="68"/>
        <v>0</v>
      </c>
      <c r="BH99" s="2">
        <f t="shared" ca="1" si="69"/>
        <v>0</v>
      </c>
      <c r="BI99" s="2">
        <f t="shared" ca="1" si="70"/>
        <v>0</v>
      </c>
      <c r="BJ99" s="2">
        <f t="shared" ca="1" si="71"/>
        <v>0</v>
      </c>
      <c r="BK99" s="2">
        <f t="shared" ca="1" si="72"/>
        <v>0</v>
      </c>
      <c r="BL99" s="2">
        <f t="shared" ca="1" si="73"/>
        <v>0</v>
      </c>
      <c r="BM99" s="2">
        <f t="shared" ca="1" si="74"/>
        <v>73762</v>
      </c>
      <c r="BN99" s="2">
        <f t="shared" ca="1" si="75"/>
        <v>0</v>
      </c>
      <c r="BO99" s="2">
        <f t="shared" ca="1" si="76"/>
        <v>0</v>
      </c>
      <c r="BP99" s="3">
        <f t="shared" ca="1" si="77"/>
        <v>0</v>
      </c>
      <c r="BQ99" s="1">
        <f t="shared" ca="1" si="78"/>
        <v>0</v>
      </c>
      <c r="BR99" s="2">
        <f t="shared" ca="1" si="79"/>
        <v>0</v>
      </c>
      <c r="BS99" s="2">
        <f t="shared" ca="1" si="80"/>
        <v>0</v>
      </c>
      <c r="BT99" s="2">
        <f t="shared" ca="1" si="81"/>
        <v>0</v>
      </c>
      <c r="BU99" s="2">
        <f t="shared" ca="1" si="82"/>
        <v>0</v>
      </c>
      <c r="BV99" s="3">
        <f t="shared" ca="1" si="83"/>
        <v>73762</v>
      </c>
      <c r="BX99" s="1">
        <f t="shared" ca="1" si="84"/>
        <v>1</v>
      </c>
      <c r="BY99" s="3"/>
      <c r="BZ99" s="1">
        <f t="shared" ca="1" si="85"/>
        <v>0</v>
      </c>
      <c r="CA99" s="2"/>
      <c r="CB99" s="3"/>
    </row>
    <row r="100" spans="2:80" ht="15" thickBot="1" x14ac:dyDescent="0.35">
      <c r="B100">
        <f t="shared" ca="1" si="86"/>
        <v>2</v>
      </c>
      <c r="C100" t="str">
        <f t="shared" ca="1" si="87"/>
        <v>women</v>
      </c>
      <c r="D100">
        <f t="shared" ca="1" si="88"/>
        <v>37</v>
      </c>
      <c r="E100">
        <f t="shared" ca="1" si="89"/>
        <v>6</v>
      </c>
      <c r="F100" t="str">
        <f t="shared" ca="1" si="90"/>
        <v>agriculture</v>
      </c>
      <c r="G100">
        <f t="shared" ca="1" si="91"/>
        <v>3</v>
      </c>
      <c r="H100" t="str">
        <f t="shared" ca="1" si="92"/>
        <v>university</v>
      </c>
      <c r="I100">
        <f t="shared" ca="1" si="93"/>
        <v>1</v>
      </c>
      <c r="J100">
        <f t="shared" ca="1" si="94"/>
        <v>1</v>
      </c>
      <c r="K100">
        <f t="shared" ca="1" si="95"/>
        <v>73762</v>
      </c>
      <c r="L100">
        <f t="shared" ca="1" si="96"/>
        <v>8</v>
      </c>
      <c r="M100" t="str">
        <f t="shared" ca="1" si="97"/>
        <v>bidar</v>
      </c>
      <c r="N100">
        <f t="shared" ca="1" si="98"/>
        <v>221286</v>
      </c>
      <c r="O100">
        <f t="shared" ca="1" si="99"/>
        <v>191956.73486444657</v>
      </c>
      <c r="P100">
        <f t="shared" ca="1" si="100"/>
        <v>25449.539165178718</v>
      </c>
      <c r="Q100">
        <f t="shared" ca="1" si="101"/>
        <v>1428</v>
      </c>
      <c r="R100">
        <f t="shared" ca="1" si="102"/>
        <v>116130.4887987683</v>
      </c>
      <c r="S100">
        <f t="shared" ca="1" si="103"/>
        <v>66351.549626106149</v>
      </c>
      <c r="T100">
        <f t="shared" ca="1" si="104"/>
        <v>313087.08879128488</v>
      </c>
      <c r="U100">
        <f t="shared" ca="1" si="105"/>
        <v>309515.22366321489</v>
      </c>
      <c r="V100">
        <f t="shared" ca="1" si="106"/>
        <v>3571.8651280699996</v>
      </c>
      <c r="X100" s="1">
        <f ca="1">IF(Table1[[#This Row],[gender]]="men",0,1)</f>
        <v>1</v>
      </c>
      <c r="Y100" s="13">
        <f ca="1">IF(Table1[[#This Row],[gender]]="women",0,1)</f>
        <v>0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K100" s="1">
        <f t="shared" ca="1" si="107"/>
        <v>0</v>
      </c>
      <c r="AL100" s="2">
        <f t="shared" ca="1" si="108"/>
        <v>0</v>
      </c>
      <c r="AM100" s="2">
        <f t="shared" ca="1" si="109"/>
        <v>0</v>
      </c>
      <c r="AN100" s="2">
        <f t="shared" ca="1" si="110"/>
        <v>0</v>
      </c>
      <c r="AO100" s="2">
        <f t="shared" ca="1" si="111"/>
        <v>0</v>
      </c>
      <c r="AP100" s="3">
        <f t="shared" ca="1" si="112"/>
        <v>1</v>
      </c>
      <c r="AQ100" s="1"/>
      <c r="AR100" s="2"/>
      <c r="AS100" s="2"/>
      <c r="AT100" s="2"/>
      <c r="AU100" s="2"/>
      <c r="AV100" s="3"/>
      <c r="AW100" s="2"/>
      <c r="AX100" s="23">
        <f t="shared" ca="1" si="63"/>
        <v>13415.965530570649</v>
      </c>
      <c r="AY100" s="2"/>
      <c r="AZ100" s="1">
        <f t="shared" ca="1" si="64"/>
        <v>1</v>
      </c>
      <c r="BA100" s="2"/>
      <c r="BB100" s="3"/>
      <c r="BC100" s="31">
        <f t="shared" ca="1" si="65"/>
        <v>0.69737760109552205</v>
      </c>
      <c r="BD100" s="2">
        <f t="shared" ca="1" si="66"/>
        <v>0</v>
      </c>
      <c r="BE100" s="1"/>
      <c r="BF100" s="1">
        <f t="shared" ca="1" si="67"/>
        <v>81909</v>
      </c>
      <c r="BG100" s="2">
        <f t="shared" ca="1" si="68"/>
        <v>0</v>
      </c>
      <c r="BH100" s="2">
        <f t="shared" ca="1" si="69"/>
        <v>0</v>
      </c>
      <c r="BI100" s="2">
        <f t="shared" ca="1" si="70"/>
        <v>0</v>
      </c>
      <c r="BJ100" s="2">
        <f t="shared" ca="1" si="71"/>
        <v>0</v>
      </c>
      <c r="BK100" s="2">
        <f t="shared" ca="1" si="72"/>
        <v>0</v>
      </c>
      <c r="BL100" s="2">
        <f t="shared" ca="1" si="73"/>
        <v>0</v>
      </c>
      <c r="BM100" s="2">
        <f t="shared" ca="1" si="74"/>
        <v>0</v>
      </c>
      <c r="BN100" s="2">
        <f t="shared" ca="1" si="75"/>
        <v>0</v>
      </c>
      <c r="BO100" s="2">
        <f t="shared" ca="1" si="76"/>
        <v>0</v>
      </c>
      <c r="BP100" s="3">
        <f t="shared" ca="1" si="77"/>
        <v>0</v>
      </c>
      <c r="BQ100" s="1">
        <f t="shared" ca="1" si="78"/>
        <v>0</v>
      </c>
      <c r="BR100" s="2">
        <f t="shared" ca="1" si="79"/>
        <v>0</v>
      </c>
      <c r="BS100" s="2">
        <f t="shared" ca="1" si="80"/>
        <v>0</v>
      </c>
      <c r="BT100" s="2">
        <f t="shared" ca="1" si="81"/>
        <v>0</v>
      </c>
      <c r="BU100" s="2">
        <f t="shared" ca="1" si="82"/>
        <v>81909</v>
      </c>
      <c r="BV100" s="3">
        <f t="shared" ca="1" si="83"/>
        <v>0</v>
      </c>
      <c r="BX100" s="1">
        <f t="shared" ca="1" si="84"/>
        <v>1</v>
      </c>
      <c r="BY100" s="3"/>
      <c r="BZ100" s="1">
        <f t="shared" ca="1" si="85"/>
        <v>33</v>
      </c>
      <c r="CA100" s="2"/>
      <c r="CB100" s="3"/>
    </row>
    <row r="101" spans="2:80" ht="15" thickBot="1" x14ac:dyDescent="0.35">
      <c r="B101">
        <f t="shared" ca="1" si="86"/>
        <v>2</v>
      </c>
      <c r="C101" t="str">
        <f t="shared" ca="1" si="87"/>
        <v>women</v>
      </c>
      <c r="D101">
        <f t="shared" ca="1" si="88"/>
        <v>33</v>
      </c>
      <c r="E101">
        <f t="shared" ca="1" si="89"/>
        <v>5</v>
      </c>
      <c r="F101" t="str">
        <f t="shared" ca="1" si="90"/>
        <v>general work</v>
      </c>
      <c r="G101">
        <f t="shared" ca="1" si="91"/>
        <v>1</v>
      </c>
      <c r="H101" t="str">
        <f t="shared" ca="1" si="92"/>
        <v>high skool</v>
      </c>
      <c r="I101">
        <f t="shared" ca="1" si="93"/>
        <v>3</v>
      </c>
      <c r="J101">
        <f t="shared" ca="1" si="94"/>
        <v>3</v>
      </c>
      <c r="K101">
        <f t="shared" ca="1" si="95"/>
        <v>81909</v>
      </c>
      <c r="L101">
        <f t="shared" ca="1" si="96"/>
        <v>1</v>
      </c>
      <c r="M101" t="str">
        <f t="shared" ca="1" si="97"/>
        <v>banglore</v>
      </c>
      <c r="N101">
        <f t="shared" ca="1" si="98"/>
        <v>327636</v>
      </c>
      <c r="O101">
        <f t="shared" ca="1" si="99"/>
        <v>228486.00771253248</v>
      </c>
      <c r="P101">
        <f t="shared" ca="1" si="100"/>
        <v>40247.896591711949</v>
      </c>
      <c r="Q101">
        <f t="shared" ca="1" si="101"/>
        <v>38500</v>
      </c>
      <c r="R101">
        <f t="shared" ca="1" si="102"/>
        <v>85798.364873373532</v>
      </c>
      <c r="S101">
        <f t="shared" ca="1" si="103"/>
        <v>56133.487232117273</v>
      </c>
      <c r="T101">
        <f t="shared" ca="1" si="104"/>
        <v>424017.38382382924</v>
      </c>
      <c r="U101">
        <f t="shared" ca="1" si="105"/>
        <v>352784.37258590601</v>
      </c>
      <c r="V101">
        <f t="shared" ca="1" si="106"/>
        <v>71233.011237923231</v>
      </c>
      <c r="X101" s="1">
        <f ca="1">IF(Table1[[#This Row],[gender]]="men",0,1)</f>
        <v>1</v>
      </c>
      <c r="Y101" s="13">
        <f ca="1">IF(Table1[[#This Row],[gender]]="women",0,1)</f>
        <v>0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K101" s="1">
        <f t="shared" ca="1" si="107"/>
        <v>1</v>
      </c>
      <c r="AL101" s="2">
        <f t="shared" ca="1" si="108"/>
        <v>0</v>
      </c>
      <c r="AM101" s="2">
        <f t="shared" ca="1" si="109"/>
        <v>0</v>
      </c>
      <c r="AN101" s="2">
        <f t="shared" ca="1" si="110"/>
        <v>0</v>
      </c>
      <c r="AO101" s="2">
        <f t="shared" ca="1" si="111"/>
        <v>0</v>
      </c>
      <c r="AP101" s="3">
        <f t="shared" ca="1" si="112"/>
        <v>0</v>
      </c>
      <c r="AQ101" s="1"/>
      <c r="AR101" s="2"/>
      <c r="AS101" s="2"/>
      <c r="AT101" s="2"/>
      <c r="AU101" s="2"/>
      <c r="AV101" s="3"/>
      <c r="AW101" s="2"/>
      <c r="AX101" s="23">
        <f t="shared" ca="1" si="63"/>
        <v>1567.1681882395956</v>
      </c>
      <c r="AY101" s="2"/>
      <c r="AZ101" s="1">
        <f t="shared" ca="1" si="64"/>
        <v>1</v>
      </c>
      <c r="BA101" s="2"/>
      <c r="BB101" s="3"/>
      <c r="BC101" s="31">
        <f t="shared" ca="1" si="65"/>
        <v>0.87205457760660388</v>
      </c>
      <c r="BD101" s="2">
        <f t="shared" ca="1" si="66"/>
        <v>0</v>
      </c>
      <c r="BE101" s="1"/>
      <c r="BF101" s="1">
        <f t="shared" ca="1" si="67"/>
        <v>0</v>
      </c>
      <c r="BG101" s="2">
        <f t="shared" ca="1" si="68"/>
        <v>0</v>
      </c>
      <c r="BH101" s="2">
        <f t="shared" ca="1" si="69"/>
        <v>0</v>
      </c>
      <c r="BI101" s="2">
        <f t="shared" ca="1" si="70"/>
        <v>0</v>
      </c>
      <c r="BJ101" s="2">
        <f t="shared" ca="1" si="71"/>
        <v>0</v>
      </c>
      <c r="BK101" s="2">
        <f t="shared" ca="1" si="72"/>
        <v>0</v>
      </c>
      <c r="BL101" s="2">
        <f t="shared" ca="1" si="73"/>
        <v>74334</v>
      </c>
      <c r="BM101" s="2">
        <f t="shared" ca="1" si="74"/>
        <v>0</v>
      </c>
      <c r="BN101" s="2">
        <f t="shared" ca="1" si="75"/>
        <v>0</v>
      </c>
      <c r="BO101" s="2">
        <f t="shared" ca="1" si="76"/>
        <v>0</v>
      </c>
      <c r="BP101" s="3">
        <f t="shared" ca="1" si="77"/>
        <v>0</v>
      </c>
      <c r="BQ101" s="1">
        <f t="shared" ca="1" si="78"/>
        <v>0</v>
      </c>
      <c r="BR101" s="2">
        <f t="shared" ca="1" si="79"/>
        <v>0</v>
      </c>
      <c r="BS101" s="2">
        <f t="shared" ca="1" si="80"/>
        <v>74334</v>
      </c>
      <c r="BT101" s="2">
        <f t="shared" ca="1" si="81"/>
        <v>0</v>
      </c>
      <c r="BU101" s="2">
        <f t="shared" ca="1" si="82"/>
        <v>0</v>
      </c>
      <c r="BV101" s="3">
        <f t="shared" ca="1" si="83"/>
        <v>0</v>
      </c>
      <c r="BX101" s="1">
        <f t="shared" ca="1" si="84"/>
        <v>1</v>
      </c>
      <c r="BY101" s="3"/>
      <c r="BZ101" s="1">
        <f t="shared" ca="1" si="85"/>
        <v>37</v>
      </c>
      <c r="CA101" s="2"/>
      <c r="CB101" s="3"/>
    </row>
    <row r="102" spans="2:80" ht="15" thickBot="1" x14ac:dyDescent="0.35">
      <c r="B102">
        <f t="shared" ca="1" si="86"/>
        <v>1</v>
      </c>
      <c r="C102" t="str">
        <f t="shared" ca="1" si="87"/>
        <v>men</v>
      </c>
      <c r="D102">
        <f t="shared" ca="1" si="88"/>
        <v>37</v>
      </c>
      <c r="E102">
        <f t="shared" ca="1" si="89"/>
        <v>3</v>
      </c>
      <c r="F102" t="str">
        <f t="shared" ca="1" si="90"/>
        <v>teaching</v>
      </c>
      <c r="G102">
        <f t="shared" ca="1" si="91"/>
        <v>4</v>
      </c>
      <c r="H102" t="str">
        <f t="shared" ca="1" si="92"/>
        <v>technical</v>
      </c>
      <c r="I102">
        <f t="shared" ca="1" si="93"/>
        <v>0</v>
      </c>
      <c r="J102">
        <f t="shared" ca="1" si="94"/>
        <v>1</v>
      </c>
      <c r="K102">
        <f t="shared" ca="1" si="95"/>
        <v>74334</v>
      </c>
      <c r="L102">
        <f t="shared" ca="1" si="96"/>
        <v>7</v>
      </c>
      <c r="M102" t="str">
        <f t="shared" ca="1" si="97"/>
        <v>karwar</v>
      </c>
      <c r="N102">
        <f t="shared" ca="1" si="98"/>
        <v>371670</v>
      </c>
      <c r="O102">
        <f t="shared" ca="1" si="99"/>
        <v>324116.52485904645</v>
      </c>
      <c r="P102">
        <f t="shared" ca="1" si="100"/>
        <v>1567.1681882395956</v>
      </c>
      <c r="Q102">
        <f t="shared" ca="1" si="101"/>
        <v>1069</v>
      </c>
      <c r="R102">
        <f t="shared" ca="1" si="102"/>
        <v>60064.416068254075</v>
      </c>
      <c r="S102">
        <f t="shared" ca="1" si="103"/>
        <v>92041.522870995905</v>
      </c>
      <c r="T102">
        <f t="shared" ca="1" si="104"/>
        <v>465278.69105923554</v>
      </c>
      <c r="U102">
        <f t="shared" ca="1" si="105"/>
        <v>385249.94092730054</v>
      </c>
      <c r="V102">
        <f t="shared" ca="1" si="106"/>
        <v>80028.750131934998</v>
      </c>
      <c r="X102" s="1">
        <f ca="1">IF(Table1[[#This Row],[gender]]="men",0,1)</f>
        <v>0</v>
      </c>
      <c r="Y102" s="13">
        <f ca="1">IF(Table1[[#This Row],[gender]]="women",0,1)</f>
        <v>1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K102" s="1">
        <f t="shared" ca="1" si="107"/>
        <v>0</v>
      </c>
      <c r="AL102" s="2">
        <f t="shared" ca="1" si="108"/>
        <v>1</v>
      </c>
      <c r="AM102" s="2">
        <f t="shared" ca="1" si="109"/>
        <v>0</v>
      </c>
      <c r="AN102" s="2">
        <f t="shared" ca="1" si="110"/>
        <v>0</v>
      </c>
      <c r="AO102" s="2">
        <f t="shared" ca="1" si="111"/>
        <v>0</v>
      </c>
      <c r="AP102" s="3">
        <f t="shared" ca="1" si="112"/>
        <v>0</v>
      </c>
      <c r="AQ102" s="1"/>
      <c r="AR102" s="2"/>
      <c r="AS102" s="2"/>
      <c r="AT102" s="2"/>
      <c r="AU102" s="2"/>
      <c r="AV102" s="3"/>
      <c r="AW102" s="2"/>
      <c r="AX102" s="23">
        <f t="shared" ca="1" si="63"/>
        <v>37565.264314975102</v>
      </c>
      <c r="AY102" s="2"/>
      <c r="AZ102" s="1">
        <f t="shared" ca="1" si="64"/>
        <v>1</v>
      </c>
      <c r="BA102" s="2"/>
      <c r="BB102" s="3"/>
      <c r="BC102" s="31">
        <f t="shared" ca="1" si="65"/>
        <v>0.37772342923034696</v>
      </c>
      <c r="BD102" s="2">
        <f t="shared" ca="1" si="66"/>
        <v>0</v>
      </c>
      <c r="BE102" s="1"/>
      <c r="BF102" s="1">
        <f t="shared" ca="1" si="67"/>
        <v>0</v>
      </c>
      <c r="BG102" s="2">
        <f t="shared" ca="1" si="68"/>
        <v>84997</v>
      </c>
      <c r="BH102" s="2">
        <f t="shared" ca="1" si="69"/>
        <v>0</v>
      </c>
      <c r="BI102" s="2">
        <f t="shared" ca="1" si="70"/>
        <v>0</v>
      </c>
      <c r="BJ102" s="2">
        <f t="shared" ca="1" si="71"/>
        <v>0</v>
      </c>
      <c r="BK102" s="2">
        <f t="shared" ca="1" si="72"/>
        <v>0</v>
      </c>
      <c r="BL102" s="2">
        <f t="shared" ca="1" si="73"/>
        <v>0</v>
      </c>
      <c r="BM102" s="2">
        <f t="shared" ca="1" si="74"/>
        <v>0</v>
      </c>
      <c r="BN102" s="2">
        <f t="shared" ca="1" si="75"/>
        <v>0</v>
      </c>
      <c r="BO102" s="2">
        <f t="shared" ca="1" si="76"/>
        <v>0</v>
      </c>
      <c r="BP102" s="3">
        <f t="shared" ca="1" si="77"/>
        <v>0</v>
      </c>
      <c r="BQ102" s="1">
        <f t="shared" ca="1" si="78"/>
        <v>84997</v>
      </c>
      <c r="BR102" s="2">
        <f t="shared" ca="1" si="79"/>
        <v>0</v>
      </c>
      <c r="BS102" s="2">
        <f t="shared" ca="1" si="80"/>
        <v>0</v>
      </c>
      <c r="BT102" s="2">
        <f t="shared" ca="1" si="81"/>
        <v>0</v>
      </c>
      <c r="BU102" s="2">
        <f t="shared" ca="1" si="82"/>
        <v>0</v>
      </c>
      <c r="BV102" s="3">
        <f t="shared" ca="1" si="83"/>
        <v>0</v>
      </c>
      <c r="BX102" s="1">
        <f t="shared" ca="1" si="84"/>
        <v>1</v>
      </c>
      <c r="BY102" s="3"/>
      <c r="BZ102" s="1">
        <f t="shared" ca="1" si="85"/>
        <v>32</v>
      </c>
      <c r="CA102" s="2"/>
      <c r="CB102" s="3"/>
    </row>
    <row r="103" spans="2:80" ht="15" thickBot="1" x14ac:dyDescent="0.35">
      <c r="B103">
        <f t="shared" ca="1" si="86"/>
        <v>1</v>
      </c>
      <c r="C103" t="str">
        <f t="shared" ca="1" si="87"/>
        <v>men</v>
      </c>
      <c r="D103">
        <f t="shared" ca="1" si="88"/>
        <v>32</v>
      </c>
      <c r="E103">
        <f t="shared" ca="1" si="89"/>
        <v>1</v>
      </c>
      <c r="F103" t="str">
        <f t="shared" ca="1" si="90"/>
        <v>health</v>
      </c>
      <c r="G103">
        <f t="shared" ca="1" si="91"/>
        <v>5</v>
      </c>
      <c r="H103" t="str">
        <f t="shared" ca="1" si="92"/>
        <v>other</v>
      </c>
      <c r="I103">
        <f t="shared" ca="1" si="93"/>
        <v>1</v>
      </c>
      <c r="J103">
        <f t="shared" ca="1" si="94"/>
        <v>3</v>
      </c>
      <c r="K103">
        <f t="shared" ca="1" si="95"/>
        <v>84997</v>
      </c>
      <c r="L103">
        <f t="shared" ca="1" si="96"/>
        <v>2</v>
      </c>
      <c r="M103" t="str">
        <f t="shared" ca="1" si="97"/>
        <v>tumkur</v>
      </c>
      <c r="N103">
        <f t="shared" ca="1" si="98"/>
        <v>509982</v>
      </c>
      <c r="O103">
        <f t="shared" ca="1" si="99"/>
        <v>192632.14988575081</v>
      </c>
      <c r="P103">
        <f t="shared" ca="1" si="100"/>
        <v>112695.7929449253</v>
      </c>
      <c r="Q103">
        <f t="shared" ca="1" si="101"/>
        <v>2287</v>
      </c>
      <c r="R103">
        <f t="shared" ca="1" si="102"/>
        <v>153594.09967403178</v>
      </c>
      <c r="S103">
        <f t="shared" ca="1" si="103"/>
        <v>51929.493880265989</v>
      </c>
      <c r="T103">
        <f t="shared" ca="1" si="104"/>
        <v>674607.28682519123</v>
      </c>
      <c r="U103">
        <f t="shared" ca="1" si="105"/>
        <v>348513.24955978256</v>
      </c>
      <c r="V103">
        <f t="shared" ca="1" si="106"/>
        <v>326094.03726540867</v>
      </c>
      <c r="X103" s="1">
        <f ca="1">IF(Table1[[#This Row],[gender]]="men",0,1)</f>
        <v>0</v>
      </c>
      <c r="Y103" s="13">
        <f ca="1">IF(Table1[[#This Row],[gender]]="women",0,1)</f>
        <v>1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K103" s="1">
        <f t="shared" ca="1" si="107"/>
        <v>1</v>
      </c>
      <c r="AL103" s="2">
        <f t="shared" ca="1" si="108"/>
        <v>0</v>
      </c>
      <c r="AM103" s="2">
        <f t="shared" ca="1" si="109"/>
        <v>0</v>
      </c>
      <c r="AN103" s="2">
        <f t="shared" ca="1" si="110"/>
        <v>0</v>
      </c>
      <c r="AO103" s="2">
        <f t="shared" ca="1" si="111"/>
        <v>0</v>
      </c>
      <c r="AP103" s="3">
        <f t="shared" ca="1" si="112"/>
        <v>0</v>
      </c>
      <c r="AQ103" s="1"/>
      <c r="AR103" s="2"/>
      <c r="AS103" s="2"/>
      <c r="AT103" s="2"/>
      <c r="AU103" s="2"/>
      <c r="AV103" s="3"/>
      <c r="AW103" s="2"/>
      <c r="AX103" s="23">
        <f t="shared" ca="1" si="63"/>
        <v>33124.994611816081</v>
      </c>
      <c r="AY103" s="2"/>
      <c r="AZ103" s="1">
        <f t="shared" ca="1" si="64"/>
        <v>1</v>
      </c>
      <c r="BA103" s="2"/>
      <c r="BB103" s="3"/>
      <c r="BC103" s="31">
        <f t="shared" ca="1" si="65"/>
        <v>0.18248379413244153</v>
      </c>
      <c r="BD103" s="2">
        <f t="shared" ca="1" si="66"/>
        <v>1</v>
      </c>
      <c r="BE103" s="1"/>
      <c r="BF103" s="1">
        <f t="shared" ca="1" si="67"/>
        <v>0</v>
      </c>
      <c r="BG103" s="2">
        <f t="shared" ca="1" si="68"/>
        <v>0</v>
      </c>
      <c r="BH103" s="2">
        <f t="shared" ca="1" si="69"/>
        <v>0</v>
      </c>
      <c r="BI103" s="2">
        <f t="shared" ca="1" si="70"/>
        <v>0</v>
      </c>
      <c r="BJ103" s="2">
        <f t="shared" ca="1" si="71"/>
        <v>0</v>
      </c>
      <c r="BK103" s="2">
        <f t="shared" ca="1" si="72"/>
        <v>0</v>
      </c>
      <c r="BL103" s="2">
        <f t="shared" ca="1" si="73"/>
        <v>0</v>
      </c>
      <c r="BM103" s="2">
        <f t="shared" ca="1" si="74"/>
        <v>0</v>
      </c>
      <c r="BN103" s="2">
        <f t="shared" ca="1" si="75"/>
        <v>41365</v>
      </c>
      <c r="BO103" s="2">
        <f t="shared" ca="1" si="76"/>
        <v>0</v>
      </c>
      <c r="BP103" s="3">
        <f t="shared" ca="1" si="77"/>
        <v>0</v>
      </c>
      <c r="BQ103" s="1">
        <f t="shared" ca="1" si="78"/>
        <v>0</v>
      </c>
      <c r="BR103" s="2">
        <f t="shared" ca="1" si="79"/>
        <v>0</v>
      </c>
      <c r="BS103" s="2">
        <f t="shared" ca="1" si="80"/>
        <v>41365</v>
      </c>
      <c r="BT103" s="2">
        <f t="shared" ca="1" si="81"/>
        <v>0</v>
      </c>
      <c r="BU103" s="2">
        <f t="shared" ca="1" si="82"/>
        <v>0</v>
      </c>
      <c r="BV103" s="3">
        <f t="shared" ca="1" si="83"/>
        <v>0</v>
      </c>
      <c r="BX103" s="1">
        <f t="shared" ca="1" si="84"/>
        <v>1</v>
      </c>
      <c r="BY103" s="3"/>
      <c r="BZ103" s="1">
        <f t="shared" ca="1" si="85"/>
        <v>34</v>
      </c>
      <c r="CA103" s="2"/>
      <c r="CB103" s="3"/>
    </row>
    <row r="104" spans="2:80" ht="15" thickBot="1" x14ac:dyDescent="0.35">
      <c r="B104">
        <f t="shared" ca="1" si="86"/>
        <v>1</v>
      </c>
      <c r="C104" t="str">
        <f t="shared" ca="1" si="87"/>
        <v>men</v>
      </c>
      <c r="D104">
        <f t="shared" ca="1" si="88"/>
        <v>34</v>
      </c>
      <c r="E104">
        <f t="shared" ca="1" si="89"/>
        <v>3</v>
      </c>
      <c r="F104" t="str">
        <f t="shared" ca="1" si="90"/>
        <v>teaching</v>
      </c>
      <c r="G104">
        <f t="shared" ca="1" si="91"/>
        <v>3</v>
      </c>
      <c r="H104" t="str">
        <f t="shared" ca="1" si="92"/>
        <v>university</v>
      </c>
      <c r="I104">
        <f t="shared" ca="1" si="93"/>
        <v>0</v>
      </c>
      <c r="J104">
        <f t="shared" ca="1" si="94"/>
        <v>4</v>
      </c>
      <c r="K104">
        <f t="shared" ca="1" si="95"/>
        <v>41365</v>
      </c>
      <c r="L104">
        <f t="shared" ca="1" si="96"/>
        <v>9</v>
      </c>
      <c r="M104" t="str">
        <f t="shared" ca="1" si="97"/>
        <v>gulbarga</v>
      </c>
      <c r="N104">
        <f t="shared" ca="1" si="98"/>
        <v>206825</v>
      </c>
      <c r="O104">
        <f t="shared" ca="1" si="99"/>
        <v>37742.210721442221</v>
      </c>
      <c r="P104">
        <f t="shared" ca="1" si="100"/>
        <v>132499.97844726432</v>
      </c>
      <c r="Q104">
        <f t="shared" ca="1" si="101"/>
        <v>35142</v>
      </c>
      <c r="R104">
        <f t="shared" ca="1" si="102"/>
        <v>57655.169601220121</v>
      </c>
      <c r="S104">
        <f t="shared" ca="1" si="103"/>
        <v>17826.844214767614</v>
      </c>
      <c r="T104">
        <f t="shared" ca="1" si="104"/>
        <v>357151.82266203192</v>
      </c>
      <c r="U104">
        <f t="shared" ca="1" si="105"/>
        <v>130539.38032266233</v>
      </c>
      <c r="V104">
        <f t="shared" ca="1" si="106"/>
        <v>226612.44233936959</v>
      </c>
      <c r="X104" s="1">
        <f ca="1">IF(Table1[[#This Row],[gender]]="men",0,1)</f>
        <v>0</v>
      </c>
      <c r="Y104" s="13">
        <f ca="1">IF(Table1[[#This Row],[gender]]="women",0,1)</f>
        <v>1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K104" s="1">
        <f t="shared" ca="1" si="107"/>
        <v>0</v>
      </c>
      <c r="AL104" s="2">
        <f t="shared" ca="1" si="108"/>
        <v>0</v>
      </c>
      <c r="AM104" s="2">
        <f t="shared" ca="1" si="109"/>
        <v>1</v>
      </c>
      <c r="AN104" s="2">
        <f t="shared" ca="1" si="110"/>
        <v>0</v>
      </c>
      <c r="AO104" s="2">
        <f t="shared" ca="1" si="111"/>
        <v>0</v>
      </c>
      <c r="AP104" s="3">
        <f t="shared" ca="1" si="112"/>
        <v>0</v>
      </c>
      <c r="AQ104" s="1"/>
      <c r="AR104" s="2"/>
      <c r="AS104" s="2"/>
      <c r="AT104" s="2"/>
      <c r="AU104" s="2"/>
      <c r="AV104" s="3"/>
      <c r="AW104" s="2"/>
      <c r="AX104" s="23">
        <f t="shared" ca="1" si="63"/>
        <v>308.78751013788712</v>
      </c>
      <c r="AY104" s="2"/>
      <c r="AZ104" s="1">
        <f t="shared" ca="1" si="64"/>
        <v>1</v>
      </c>
      <c r="BA104" s="2"/>
      <c r="BB104" s="3"/>
      <c r="BC104" s="31">
        <f t="shared" ca="1" si="65"/>
        <v>0.61147546894763594</v>
      </c>
      <c r="BD104" s="2">
        <f t="shared" ca="1" si="66"/>
        <v>0</v>
      </c>
      <c r="BE104" s="1"/>
      <c r="BF104" s="1">
        <f t="shared" ca="1" si="67"/>
        <v>0</v>
      </c>
      <c r="BG104" s="2">
        <f t="shared" ca="1" si="68"/>
        <v>0</v>
      </c>
      <c r="BH104" s="2">
        <f t="shared" ca="1" si="69"/>
        <v>0</v>
      </c>
      <c r="BI104" s="2">
        <f t="shared" ca="1" si="70"/>
        <v>0</v>
      </c>
      <c r="BJ104" s="2">
        <f t="shared" ca="1" si="71"/>
        <v>0</v>
      </c>
      <c r="BK104" s="2">
        <f t="shared" ca="1" si="72"/>
        <v>0</v>
      </c>
      <c r="BL104" s="2">
        <f t="shared" ca="1" si="73"/>
        <v>0</v>
      </c>
      <c r="BM104" s="2">
        <f t="shared" ca="1" si="74"/>
        <v>0</v>
      </c>
      <c r="BN104" s="2">
        <f t="shared" ca="1" si="75"/>
        <v>0</v>
      </c>
      <c r="BO104" s="2">
        <f t="shared" ca="1" si="76"/>
        <v>0</v>
      </c>
      <c r="BP104" s="3">
        <f t="shared" ca="1" si="77"/>
        <v>52474</v>
      </c>
      <c r="BQ104" s="1">
        <f t="shared" ca="1" si="78"/>
        <v>0</v>
      </c>
      <c r="BR104" s="2">
        <f t="shared" ca="1" si="79"/>
        <v>0</v>
      </c>
      <c r="BS104" s="2">
        <f t="shared" ca="1" si="80"/>
        <v>0</v>
      </c>
      <c r="BT104" s="2">
        <f t="shared" ca="1" si="81"/>
        <v>0</v>
      </c>
      <c r="BU104" s="2">
        <f t="shared" ca="1" si="82"/>
        <v>0</v>
      </c>
      <c r="BV104" s="3">
        <f t="shared" ca="1" si="83"/>
        <v>52474</v>
      </c>
      <c r="BX104" s="1">
        <f t="shared" ca="1" si="84"/>
        <v>1</v>
      </c>
      <c r="BY104" s="3"/>
      <c r="BZ104" s="1">
        <f t="shared" ca="1" si="85"/>
        <v>31</v>
      </c>
      <c r="CA104" s="2"/>
      <c r="CB104" s="3"/>
    </row>
    <row r="105" spans="2:80" ht="15" thickBot="1" x14ac:dyDescent="0.35">
      <c r="B105">
        <f t="shared" ca="1" si="86"/>
        <v>1</v>
      </c>
      <c r="C105" t="str">
        <f t="shared" ca="1" si="87"/>
        <v>men</v>
      </c>
      <c r="D105">
        <f t="shared" ca="1" si="88"/>
        <v>31</v>
      </c>
      <c r="E105">
        <f t="shared" ca="1" si="89"/>
        <v>6</v>
      </c>
      <c r="F105" t="str">
        <f t="shared" ca="1" si="90"/>
        <v>agriculture</v>
      </c>
      <c r="G105">
        <f t="shared" ca="1" si="91"/>
        <v>4</v>
      </c>
      <c r="H105" t="str">
        <f t="shared" ca="1" si="92"/>
        <v>technical</v>
      </c>
      <c r="I105">
        <f t="shared" ca="1" si="93"/>
        <v>4</v>
      </c>
      <c r="J105">
        <f t="shared" ca="1" si="94"/>
        <v>4</v>
      </c>
      <c r="K105">
        <f t="shared" ca="1" si="95"/>
        <v>52474</v>
      </c>
      <c r="L105">
        <f t="shared" ca="1" si="96"/>
        <v>11</v>
      </c>
      <c r="M105" t="str">
        <f t="shared" ca="1" si="97"/>
        <v>kolar</v>
      </c>
      <c r="N105">
        <f t="shared" ca="1" si="98"/>
        <v>209896</v>
      </c>
      <c r="O105">
        <f t="shared" ca="1" si="99"/>
        <v>128346.25503023299</v>
      </c>
      <c r="P105">
        <f t="shared" ca="1" si="100"/>
        <v>1235.1500405515485</v>
      </c>
      <c r="Q105">
        <f t="shared" ca="1" si="101"/>
        <v>97</v>
      </c>
      <c r="R105">
        <f t="shared" ca="1" si="102"/>
        <v>80818.229617249846</v>
      </c>
      <c r="S105">
        <f t="shared" ca="1" si="103"/>
        <v>59461.078244131306</v>
      </c>
      <c r="T105">
        <f t="shared" ca="1" si="104"/>
        <v>270592.22828468285</v>
      </c>
      <c r="U105">
        <f t="shared" ca="1" si="105"/>
        <v>209261.48464748284</v>
      </c>
      <c r="V105">
        <f t="shared" ca="1" si="106"/>
        <v>61330.743637200008</v>
      </c>
      <c r="X105" s="1">
        <f ca="1">IF(Table1[[#This Row],[gender]]="men",0,1)</f>
        <v>0</v>
      </c>
      <c r="Y105" s="13">
        <f ca="1">IF(Table1[[#This Row],[gender]]="women",0,1)</f>
        <v>1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K105" s="1">
        <f t="shared" ca="1" si="107"/>
        <v>0</v>
      </c>
      <c r="AL105" s="2">
        <f t="shared" ca="1" si="108"/>
        <v>0</v>
      </c>
      <c r="AM105" s="2">
        <f t="shared" ca="1" si="109"/>
        <v>0</v>
      </c>
      <c r="AN105" s="2">
        <f t="shared" ca="1" si="110"/>
        <v>0</v>
      </c>
      <c r="AO105" s="2">
        <f t="shared" ca="1" si="111"/>
        <v>0</v>
      </c>
      <c r="AP105" s="3">
        <f t="shared" ca="1" si="112"/>
        <v>1</v>
      </c>
      <c r="AQ105" s="1"/>
      <c r="AR105" s="2"/>
      <c r="AS105" s="2"/>
      <c r="AT105" s="2"/>
      <c r="AU105" s="2"/>
      <c r="AV105" s="3"/>
      <c r="AW105" s="2"/>
      <c r="AX105" s="23">
        <f t="shared" ca="1" si="63"/>
        <v>24855.854354869916</v>
      </c>
      <c r="AY105" s="2"/>
      <c r="AZ105" s="1">
        <f t="shared" ca="1" si="64"/>
        <v>1</v>
      </c>
      <c r="BA105" s="2"/>
      <c r="BB105" s="3"/>
      <c r="BC105" s="31">
        <f t="shared" ca="1" si="65"/>
        <v>0.40039053677129766</v>
      </c>
      <c r="BD105" s="2">
        <f t="shared" ca="1" si="66"/>
        <v>0</v>
      </c>
      <c r="BE105" s="1"/>
      <c r="BF105" s="1">
        <f t="shared" ca="1" si="67"/>
        <v>0</v>
      </c>
      <c r="BG105" s="2">
        <f t="shared" ca="1" si="68"/>
        <v>55564</v>
      </c>
      <c r="BH105" s="2">
        <f t="shared" ca="1" si="69"/>
        <v>0</v>
      </c>
      <c r="BI105" s="2">
        <f t="shared" ca="1" si="70"/>
        <v>0</v>
      </c>
      <c r="BJ105" s="2">
        <f t="shared" ca="1" si="71"/>
        <v>0</v>
      </c>
      <c r="BK105" s="2">
        <f t="shared" ca="1" si="72"/>
        <v>0</v>
      </c>
      <c r="BL105" s="2">
        <f t="shared" ca="1" si="73"/>
        <v>0</v>
      </c>
      <c r="BM105" s="2">
        <f t="shared" ca="1" si="74"/>
        <v>0</v>
      </c>
      <c r="BN105" s="2">
        <f t="shared" ca="1" si="75"/>
        <v>0</v>
      </c>
      <c r="BO105" s="2">
        <f t="shared" ca="1" si="76"/>
        <v>0</v>
      </c>
      <c r="BP105" s="3">
        <f t="shared" ca="1" si="77"/>
        <v>0</v>
      </c>
      <c r="BQ105" s="1">
        <f t="shared" ca="1" si="78"/>
        <v>0</v>
      </c>
      <c r="BR105" s="2">
        <f t="shared" ca="1" si="79"/>
        <v>0</v>
      </c>
      <c r="BS105" s="2">
        <f t="shared" ca="1" si="80"/>
        <v>0</v>
      </c>
      <c r="BT105" s="2">
        <f t="shared" ca="1" si="81"/>
        <v>0</v>
      </c>
      <c r="BU105" s="2">
        <f t="shared" ca="1" si="82"/>
        <v>55564</v>
      </c>
      <c r="BV105" s="3">
        <f t="shared" ca="1" si="83"/>
        <v>0</v>
      </c>
      <c r="BX105" s="1">
        <f t="shared" ca="1" si="84"/>
        <v>1</v>
      </c>
      <c r="BY105" s="3"/>
      <c r="BZ105" s="1">
        <f t="shared" ca="1" si="85"/>
        <v>30</v>
      </c>
      <c r="CA105" s="2"/>
      <c r="CB105" s="3"/>
    </row>
    <row r="106" spans="2:80" ht="15" thickBot="1" x14ac:dyDescent="0.35">
      <c r="B106">
        <f t="shared" ca="1" si="86"/>
        <v>1</v>
      </c>
      <c r="C106" t="str">
        <f t="shared" ca="1" si="87"/>
        <v>men</v>
      </c>
      <c r="D106">
        <f t="shared" ca="1" si="88"/>
        <v>30</v>
      </c>
      <c r="E106">
        <f t="shared" ca="1" si="89"/>
        <v>5</v>
      </c>
      <c r="F106" t="str">
        <f t="shared" ca="1" si="90"/>
        <v>general work</v>
      </c>
      <c r="G106">
        <f t="shared" ca="1" si="91"/>
        <v>2</v>
      </c>
      <c r="H106" t="str">
        <f t="shared" ca="1" si="92"/>
        <v>college</v>
      </c>
      <c r="I106">
        <f t="shared" ca="1" si="93"/>
        <v>2</v>
      </c>
      <c r="J106">
        <f t="shared" ca="1" si="94"/>
        <v>2</v>
      </c>
      <c r="K106">
        <f t="shared" ca="1" si="95"/>
        <v>55564</v>
      </c>
      <c r="L106">
        <f t="shared" ca="1" si="96"/>
        <v>2</v>
      </c>
      <c r="M106" t="str">
        <f t="shared" ca="1" si="97"/>
        <v>tumkur</v>
      </c>
      <c r="N106">
        <f t="shared" ca="1" si="98"/>
        <v>166692</v>
      </c>
      <c r="O106">
        <f t="shared" ca="1" si="99"/>
        <v>66741.899355481146</v>
      </c>
      <c r="P106">
        <f t="shared" ca="1" si="100"/>
        <v>49711.708709739833</v>
      </c>
      <c r="Q106">
        <f t="shared" ca="1" si="101"/>
        <v>29307</v>
      </c>
      <c r="R106">
        <f t="shared" ca="1" si="102"/>
        <v>21508.389213897815</v>
      </c>
      <c r="S106">
        <f t="shared" ca="1" si="103"/>
        <v>69297.426148090279</v>
      </c>
      <c r="T106">
        <f t="shared" ca="1" si="104"/>
        <v>285701.13485783013</v>
      </c>
      <c r="U106">
        <f t="shared" ca="1" si="105"/>
        <v>117557.28856937896</v>
      </c>
      <c r="V106">
        <f t="shared" ca="1" si="106"/>
        <v>168143.84628845117</v>
      </c>
      <c r="X106" s="1">
        <f ca="1">IF(Table1[[#This Row],[gender]]="men",0,1)</f>
        <v>0</v>
      </c>
      <c r="Y106" s="13">
        <f ca="1">IF(Table1[[#This Row],[gender]]="women",0,1)</f>
        <v>1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K106" s="1">
        <f t="shared" ca="1" si="107"/>
        <v>0</v>
      </c>
      <c r="AL106" s="2">
        <f t="shared" ca="1" si="108"/>
        <v>0</v>
      </c>
      <c r="AM106" s="2">
        <f t="shared" ca="1" si="109"/>
        <v>1</v>
      </c>
      <c r="AN106" s="2">
        <f t="shared" ca="1" si="110"/>
        <v>0</v>
      </c>
      <c r="AO106" s="2">
        <f t="shared" ca="1" si="111"/>
        <v>0</v>
      </c>
      <c r="AP106" s="3">
        <f t="shared" ca="1" si="112"/>
        <v>0</v>
      </c>
      <c r="AQ106" s="1"/>
      <c r="AR106" s="2"/>
      <c r="AS106" s="2"/>
      <c r="AT106" s="2"/>
      <c r="AU106" s="2"/>
      <c r="AV106" s="3"/>
      <c r="AW106" s="2"/>
      <c r="AX106" s="23">
        <f t="shared" ca="1" si="63"/>
        <v>57271.850753867373</v>
      </c>
      <c r="AY106" s="2"/>
      <c r="AZ106" s="1">
        <f t="shared" ca="1" si="64"/>
        <v>1</v>
      </c>
      <c r="BA106" s="2"/>
      <c r="BB106" s="3"/>
      <c r="BC106" s="31">
        <f t="shared" ca="1" si="65"/>
        <v>0.67883761466032055</v>
      </c>
      <c r="BD106" s="2">
        <f t="shared" ca="1" si="66"/>
        <v>0</v>
      </c>
      <c r="BE106" s="1"/>
      <c r="BF106" s="1">
        <f t="shared" ca="1" si="67"/>
        <v>0</v>
      </c>
      <c r="BG106" s="2">
        <f t="shared" ca="1" si="68"/>
        <v>0</v>
      </c>
      <c r="BH106" s="2">
        <f t="shared" ca="1" si="69"/>
        <v>59065</v>
      </c>
      <c r="BI106" s="2">
        <f t="shared" ca="1" si="70"/>
        <v>0</v>
      </c>
      <c r="BJ106" s="2">
        <f t="shared" ca="1" si="71"/>
        <v>0</v>
      </c>
      <c r="BK106" s="2">
        <f t="shared" ca="1" si="72"/>
        <v>0</v>
      </c>
      <c r="BL106" s="2">
        <f t="shared" ca="1" si="73"/>
        <v>0</v>
      </c>
      <c r="BM106" s="2">
        <f t="shared" ca="1" si="74"/>
        <v>0</v>
      </c>
      <c r="BN106" s="2">
        <f t="shared" ca="1" si="75"/>
        <v>0</v>
      </c>
      <c r="BO106" s="2">
        <f t="shared" ca="1" si="76"/>
        <v>0</v>
      </c>
      <c r="BP106" s="3">
        <f t="shared" ca="1" si="77"/>
        <v>0</v>
      </c>
      <c r="BQ106" s="1">
        <f t="shared" ca="1" si="78"/>
        <v>0</v>
      </c>
      <c r="BR106" s="2">
        <f t="shared" ca="1" si="79"/>
        <v>0</v>
      </c>
      <c r="BS106" s="2">
        <f t="shared" ca="1" si="80"/>
        <v>0</v>
      </c>
      <c r="BT106" s="2">
        <f t="shared" ca="1" si="81"/>
        <v>0</v>
      </c>
      <c r="BU106" s="2">
        <f t="shared" ca="1" si="82"/>
        <v>0</v>
      </c>
      <c r="BV106" s="3">
        <f t="shared" ca="1" si="83"/>
        <v>59065</v>
      </c>
      <c r="BX106" s="1">
        <f t="shared" ca="1" si="84"/>
        <v>1</v>
      </c>
      <c r="BY106" s="3"/>
      <c r="BZ106" s="1">
        <f t="shared" ca="1" si="85"/>
        <v>44</v>
      </c>
      <c r="CA106" s="2"/>
      <c r="CB106" s="3"/>
    </row>
    <row r="107" spans="2:80" ht="15" thickBot="1" x14ac:dyDescent="0.35">
      <c r="B107">
        <f t="shared" ca="1" si="86"/>
        <v>2</v>
      </c>
      <c r="C107" t="str">
        <f t="shared" ca="1" si="87"/>
        <v>women</v>
      </c>
      <c r="D107">
        <f t="shared" ca="1" si="88"/>
        <v>44</v>
      </c>
      <c r="E107">
        <f t="shared" ca="1" si="89"/>
        <v>6</v>
      </c>
      <c r="F107" t="str">
        <f t="shared" ca="1" si="90"/>
        <v>agriculture</v>
      </c>
      <c r="G107">
        <f t="shared" ca="1" si="91"/>
        <v>5</v>
      </c>
      <c r="H107" t="str">
        <f t="shared" ca="1" si="92"/>
        <v>other</v>
      </c>
      <c r="I107">
        <f t="shared" ca="1" si="93"/>
        <v>2</v>
      </c>
      <c r="J107">
        <f t="shared" ca="1" si="94"/>
        <v>1</v>
      </c>
      <c r="K107">
        <f t="shared" ca="1" si="95"/>
        <v>59065</v>
      </c>
      <c r="L107">
        <f t="shared" ca="1" si="96"/>
        <v>3</v>
      </c>
      <c r="M107" t="str">
        <f t="shared" ca="1" si="97"/>
        <v>manglore</v>
      </c>
      <c r="N107">
        <f t="shared" ca="1" si="98"/>
        <v>236260</v>
      </c>
      <c r="O107">
        <f t="shared" ca="1" si="99"/>
        <v>160382.17483964734</v>
      </c>
      <c r="P107">
        <f t="shared" ca="1" si="100"/>
        <v>57271.850753867373</v>
      </c>
      <c r="Q107">
        <f t="shared" ca="1" si="101"/>
        <v>19230</v>
      </c>
      <c r="R107">
        <f t="shared" ca="1" si="102"/>
        <v>75230.573293305497</v>
      </c>
      <c r="S107">
        <f t="shared" ca="1" si="103"/>
        <v>65765.884155697204</v>
      </c>
      <c r="T107">
        <f t="shared" ca="1" si="104"/>
        <v>359297.73490956455</v>
      </c>
      <c r="U107">
        <f t="shared" ca="1" si="105"/>
        <v>254842.74813295284</v>
      </c>
      <c r="V107">
        <f t="shared" ca="1" si="106"/>
        <v>104454.98677661171</v>
      </c>
      <c r="X107" s="1">
        <f ca="1">IF(Table1[[#This Row],[gender]]="men",0,1)</f>
        <v>1</v>
      </c>
      <c r="Y107" s="13">
        <f ca="1">IF(Table1[[#This Row],[gender]]="women",0,1)</f>
        <v>0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K107" s="1">
        <f t="shared" ca="1" si="107"/>
        <v>0</v>
      </c>
      <c r="AL107" s="2">
        <f t="shared" ca="1" si="108"/>
        <v>0</v>
      </c>
      <c r="AM107" s="2">
        <f t="shared" ca="1" si="109"/>
        <v>0</v>
      </c>
      <c r="AN107" s="2">
        <f t="shared" ca="1" si="110"/>
        <v>0</v>
      </c>
      <c r="AO107" s="2">
        <f t="shared" ca="1" si="111"/>
        <v>1</v>
      </c>
      <c r="AP107" s="3">
        <f t="shared" ca="1" si="112"/>
        <v>0</v>
      </c>
      <c r="AQ107" s="1"/>
      <c r="AR107" s="2"/>
      <c r="AS107" s="2"/>
      <c r="AT107" s="2"/>
      <c r="AU107" s="2"/>
      <c r="AV107" s="3"/>
      <c r="AW107" s="2"/>
      <c r="AX107" s="23">
        <f t="shared" ca="1" si="63"/>
        <v>35189.924313857322</v>
      </c>
      <c r="AY107" s="2"/>
      <c r="AZ107" s="1">
        <f t="shared" ca="1" si="64"/>
        <v>1</v>
      </c>
      <c r="BA107" s="2"/>
      <c r="BB107" s="3"/>
      <c r="BC107" s="31">
        <f t="shared" ca="1" si="65"/>
        <v>0.94476266901606276</v>
      </c>
      <c r="BD107" s="2">
        <f t="shared" ca="1" si="66"/>
        <v>0</v>
      </c>
      <c r="BE107" s="1"/>
      <c r="BF107" s="1">
        <f t="shared" ca="1" si="67"/>
        <v>0</v>
      </c>
      <c r="BG107" s="2">
        <f t="shared" ca="1" si="68"/>
        <v>0</v>
      </c>
      <c r="BH107" s="2">
        <f t="shared" ca="1" si="69"/>
        <v>0</v>
      </c>
      <c r="BI107" s="2">
        <f t="shared" ca="1" si="70"/>
        <v>0</v>
      </c>
      <c r="BJ107" s="2">
        <f t="shared" ca="1" si="71"/>
        <v>0</v>
      </c>
      <c r="BK107" s="2">
        <f t="shared" ca="1" si="72"/>
        <v>0</v>
      </c>
      <c r="BL107" s="2">
        <f t="shared" ca="1" si="73"/>
        <v>0</v>
      </c>
      <c r="BM107" s="2">
        <f t="shared" ca="1" si="74"/>
        <v>41061</v>
      </c>
      <c r="BN107" s="2">
        <f t="shared" ca="1" si="75"/>
        <v>0</v>
      </c>
      <c r="BO107" s="2">
        <f t="shared" ca="1" si="76"/>
        <v>0</v>
      </c>
      <c r="BP107" s="3">
        <f t="shared" ca="1" si="77"/>
        <v>0</v>
      </c>
      <c r="BQ107" s="1">
        <f t="shared" ca="1" si="78"/>
        <v>0</v>
      </c>
      <c r="BR107" s="2">
        <f t="shared" ca="1" si="79"/>
        <v>41061</v>
      </c>
      <c r="BS107" s="2">
        <f t="shared" ca="1" si="80"/>
        <v>0</v>
      </c>
      <c r="BT107" s="2">
        <f t="shared" ca="1" si="81"/>
        <v>0</v>
      </c>
      <c r="BU107" s="2">
        <f t="shared" ca="1" si="82"/>
        <v>0</v>
      </c>
      <c r="BV107" s="3">
        <f t="shared" ca="1" si="83"/>
        <v>0</v>
      </c>
      <c r="BX107" s="1">
        <f t="shared" ca="1" si="84"/>
        <v>1</v>
      </c>
      <c r="BY107" s="3"/>
      <c r="BZ107" s="1">
        <f t="shared" ca="1" si="85"/>
        <v>42</v>
      </c>
      <c r="CA107" s="2"/>
      <c r="CB107" s="3"/>
    </row>
    <row r="108" spans="2:80" ht="15" thickBot="1" x14ac:dyDescent="0.35">
      <c r="B108">
        <f t="shared" ca="1" si="86"/>
        <v>1</v>
      </c>
      <c r="C108" t="str">
        <f t="shared" ca="1" si="87"/>
        <v>men</v>
      </c>
      <c r="D108">
        <f t="shared" ca="1" si="88"/>
        <v>42</v>
      </c>
      <c r="E108">
        <f t="shared" ca="1" si="89"/>
        <v>2</v>
      </c>
      <c r="F108" t="str">
        <f t="shared" ca="1" si="90"/>
        <v>construction</v>
      </c>
      <c r="G108">
        <f t="shared" ca="1" si="91"/>
        <v>5</v>
      </c>
      <c r="H108" t="str">
        <f t="shared" ca="1" si="92"/>
        <v>other</v>
      </c>
      <c r="I108">
        <f t="shared" ca="1" si="93"/>
        <v>2</v>
      </c>
      <c r="J108">
        <f t="shared" ca="1" si="94"/>
        <v>2</v>
      </c>
      <c r="K108">
        <f t="shared" ca="1" si="95"/>
        <v>41061</v>
      </c>
      <c r="L108">
        <f t="shared" ca="1" si="96"/>
        <v>8</v>
      </c>
      <c r="M108" t="str">
        <f t="shared" ca="1" si="97"/>
        <v>bidar</v>
      </c>
      <c r="N108">
        <f t="shared" ca="1" si="98"/>
        <v>246366</v>
      </c>
      <c r="O108">
        <f t="shared" ca="1" si="99"/>
        <v>232757.39971481133</v>
      </c>
      <c r="P108">
        <f t="shared" ca="1" si="100"/>
        <v>70379.848627714644</v>
      </c>
      <c r="Q108">
        <f t="shared" ca="1" si="101"/>
        <v>43497</v>
      </c>
      <c r="R108">
        <f t="shared" ca="1" si="102"/>
        <v>10175.673481158279</v>
      </c>
      <c r="S108">
        <f t="shared" ca="1" si="103"/>
        <v>43108.967431332945</v>
      </c>
      <c r="T108">
        <f t="shared" ca="1" si="104"/>
        <v>359854.81605904759</v>
      </c>
      <c r="U108">
        <f t="shared" ca="1" si="105"/>
        <v>286430.07319596963</v>
      </c>
      <c r="V108">
        <f t="shared" ca="1" si="106"/>
        <v>73424.742863077961</v>
      </c>
      <c r="X108" s="1">
        <f ca="1">IF(Table1[[#This Row],[gender]]="men",0,1)</f>
        <v>0</v>
      </c>
      <c r="Y108" s="13">
        <f ca="1">IF(Table1[[#This Row],[gender]]="women",0,1)</f>
        <v>1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K108" s="1">
        <f t="shared" ca="1" si="107"/>
        <v>0</v>
      </c>
      <c r="AL108" s="2">
        <f t="shared" ca="1" si="108"/>
        <v>1</v>
      </c>
      <c r="AM108" s="2">
        <f t="shared" ca="1" si="109"/>
        <v>0</v>
      </c>
      <c r="AN108" s="2">
        <f t="shared" ca="1" si="110"/>
        <v>0</v>
      </c>
      <c r="AO108" s="2">
        <f t="shared" ca="1" si="111"/>
        <v>0</v>
      </c>
      <c r="AP108" s="3">
        <f t="shared" ca="1" si="112"/>
        <v>0</v>
      </c>
      <c r="AQ108" s="1"/>
      <c r="AR108" s="2"/>
      <c r="AS108" s="2"/>
      <c r="AT108" s="2"/>
      <c r="AU108" s="2"/>
      <c r="AV108" s="3"/>
      <c r="AW108" s="2"/>
      <c r="AX108" s="23">
        <f t="shared" ca="1" si="63"/>
        <v>75963.780943590842</v>
      </c>
      <c r="AY108" s="2"/>
      <c r="AZ108" s="1">
        <f t="shared" ca="1" si="64"/>
        <v>1</v>
      </c>
      <c r="BA108" s="2"/>
      <c r="BB108" s="3"/>
      <c r="BC108" s="31">
        <f t="shared" ca="1" si="65"/>
        <v>0.58862114147898048</v>
      </c>
      <c r="BD108" s="2">
        <f t="shared" ca="1" si="66"/>
        <v>0</v>
      </c>
      <c r="BE108" s="1"/>
      <c r="BF108" s="1">
        <f t="shared" ca="1" si="67"/>
        <v>84606</v>
      </c>
      <c r="BG108" s="2">
        <f t="shared" ca="1" si="68"/>
        <v>0</v>
      </c>
      <c r="BH108" s="2">
        <f t="shared" ca="1" si="69"/>
        <v>0</v>
      </c>
      <c r="BI108" s="2">
        <f t="shared" ca="1" si="70"/>
        <v>0</v>
      </c>
      <c r="BJ108" s="2">
        <f t="shared" ca="1" si="71"/>
        <v>0</v>
      </c>
      <c r="BK108" s="2">
        <f t="shared" ca="1" si="72"/>
        <v>0</v>
      </c>
      <c r="BL108" s="2">
        <f t="shared" ca="1" si="73"/>
        <v>0</v>
      </c>
      <c r="BM108" s="2">
        <f t="shared" ca="1" si="74"/>
        <v>0</v>
      </c>
      <c r="BN108" s="2">
        <f t="shared" ca="1" si="75"/>
        <v>0</v>
      </c>
      <c r="BO108" s="2">
        <f t="shared" ca="1" si="76"/>
        <v>0</v>
      </c>
      <c r="BP108" s="3">
        <f t="shared" ca="1" si="77"/>
        <v>0</v>
      </c>
      <c r="BQ108" s="1">
        <f t="shared" ca="1" si="78"/>
        <v>84606</v>
      </c>
      <c r="BR108" s="2">
        <f t="shared" ca="1" si="79"/>
        <v>0</v>
      </c>
      <c r="BS108" s="2">
        <f t="shared" ca="1" si="80"/>
        <v>0</v>
      </c>
      <c r="BT108" s="2">
        <f t="shared" ca="1" si="81"/>
        <v>0</v>
      </c>
      <c r="BU108" s="2">
        <f t="shared" ca="1" si="82"/>
        <v>0</v>
      </c>
      <c r="BV108" s="3">
        <f t="shared" ca="1" si="83"/>
        <v>0</v>
      </c>
      <c r="BX108" s="1">
        <f t="shared" ca="1" si="84"/>
        <v>1</v>
      </c>
      <c r="BY108" s="3"/>
      <c r="BZ108" s="1">
        <f t="shared" ca="1" si="85"/>
        <v>32</v>
      </c>
      <c r="CA108" s="2"/>
      <c r="CB108" s="3"/>
    </row>
    <row r="109" spans="2:80" ht="15" thickBot="1" x14ac:dyDescent="0.35">
      <c r="B109">
        <f t="shared" ca="1" si="86"/>
        <v>1</v>
      </c>
      <c r="C109" t="str">
        <f t="shared" ca="1" si="87"/>
        <v>men</v>
      </c>
      <c r="D109">
        <f t="shared" ca="1" si="88"/>
        <v>32</v>
      </c>
      <c r="E109">
        <f t="shared" ca="1" si="89"/>
        <v>1</v>
      </c>
      <c r="F109" t="str">
        <f t="shared" ca="1" si="90"/>
        <v>health</v>
      </c>
      <c r="G109">
        <f t="shared" ca="1" si="91"/>
        <v>3</v>
      </c>
      <c r="H109" t="str">
        <f t="shared" ca="1" si="92"/>
        <v>university</v>
      </c>
      <c r="I109">
        <f t="shared" ca="1" si="93"/>
        <v>2</v>
      </c>
      <c r="J109">
        <f t="shared" ca="1" si="94"/>
        <v>3</v>
      </c>
      <c r="K109">
        <f t="shared" ca="1" si="95"/>
        <v>84606</v>
      </c>
      <c r="L109">
        <f t="shared" ca="1" si="96"/>
        <v>1</v>
      </c>
      <c r="M109" t="str">
        <f t="shared" ca="1" si="97"/>
        <v>banglore</v>
      </c>
      <c r="N109">
        <f t="shared" ca="1" si="98"/>
        <v>507636</v>
      </c>
      <c r="O109">
        <f t="shared" ca="1" si="99"/>
        <v>298805.28177582374</v>
      </c>
      <c r="P109">
        <f t="shared" ca="1" si="100"/>
        <v>227891.34283077251</v>
      </c>
      <c r="Q109">
        <f t="shared" ca="1" si="101"/>
        <v>110031</v>
      </c>
      <c r="R109">
        <f t="shared" ca="1" si="102"/>
        <v>93924.06960529639</v>
      </c>
      <c r="S109">
        <f t="shared" ca="1" si="103"/>
        <v>66415.060663720098</v>
      </c>
      <c r="T109">
        <f t="shared" ca="1" si="104"/>
        <v>801942.40349449264</v>
      </c>
      <c r="U109">
        <f t="shared" ca="1" si="105"/>
        <v>502760.35138112016</v>
      </c>
      <c r="V109">
        <f t="shared" ca="1" si="106"/>
        <v>299182.05211337248</v>
      </c>
      <c r="X109" s="1">
        <f ca="1">IF(Table1[[#This Row],[gender]]="men",0,1)</f>
        <v>0</v>
      </c>
      <c r="Y109" s="13">
        <f ca="1">IF(Table1[[#This Row],[gender]]="women",0,1)</f>
        <v>1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K109" s="1">
        <f t="shared" ca="1" si="107"/>
        <v>0</v>
      </c>
      <c r="AL109" s="2">
        <f t="shared" ca="1" si="108"/>
        <v>1</v>
      </c>
      <c r="AM109" s="2">
        <f t="shared" ca="1" si="109"/>
        <v>0</v>
      </c>
      <c r="AN109" s="2">
        <f t="shared" ca="1" si="110"/>
        <v>0</v>
      </c>
      <c r="AO109" s="2">
        <f t="shared" ca="1" si="111"/>
        <v>0</v>
      </c>
      <c r="AP109" s="3">
        <f t="shared" ca="1" si="112"/>
        <v>0</v>
      </c>
      <c r="AQ109" s="1"/>
      <c r="AR109" s="2"/>
      <c r="AS109" s="2"/>
      <c r="AT109" s="2"/>
      <c r="AU109" s="2"/>
      <c r="AV109" s="3"/>
      <c r="AW109" s="2"/>
      <c r="AX109" s="23">
        <f t="shared" ca="1" si="63"/>
        <v>73153.811209371197</v>
      </c>
      <c r="AY109" s="2"/>
      <c r="AZ109" s="1">
        <f t="shared" ca="1" si="64"/>
        <v>1</v>
      </c>
      <c r="BA109" s="2"/>
      <c r="BB109" s="3"/>
      <c r="BC109" s="31">
        <f t="shared" ca="1" si="65"/>
        <v>0.95497545460983257</v>
      </c>
      <c r="BD109" s="2">
        <f t="shared" ca="1" si="66"/>
        <v>0</v>
      </c>
      <c r="BE109" s="1"/>
      <c r="BF109" s="1">
        <f t="shared" ca="1" si="67"/>
        <v>0</v>
      </c>
      <c r="BG109" s="2">
        <f t="shared" ca="1" si="68"/>
        <v>0</v>
      </c>
      <c r="BH109" s="2">
        <f t="shared" ca="1" si="69"/>
        <v>0</v>
      </c>
      <c r="BI109" s="2">
        <f t="shared" ca="1" si="70"/>
        <v>0</v>
      </c>
      <c r="BJ109" s="2">
        <f t="shared" ca="1" si="71"/>
        <v>0</v>
      </c>
      <c r="BK109" s="2">
        <f t="shared" ca="1" si="72"/>
        <v>0</v>
      </c>
      <c r="BL109" s="2">
        <f t="shared" ca="1" si="73"/>
        <v>0</v>
      </c>
      <c r="BM109" s="2">
        <f t="shared" ca="1" si="74"/>
        <v>83142</v>
      </c>
      <c r="BN109" s="2">
        <f t="shared" ca="1" si="75"/>
        <v>0</v>
      </c>
      <c r="BO109" s="2">
        <f t="shared" ca="1" si="76"/>
        <v>0</v>
      </c>
      <c r="BP109" s="3">
        <f t="shared" ca="1" si="77"/>
        <v>0</v>
      </c>
      <c r="BQ109" s="1">
        <f t="shared" ca="1" si="78"/>
        <v>83142</v>
      </c>
      <c r="BR109" s="2">
        <f t="shared" ca="1" si="79"/>
        <v>0</v>
      </c>
      <c r="BS109" s="2">
        <f t="shared" ca="1" si="80"/>
        <v>0</v>
      </c>
      <c r="BT109" s="2">
        <f t="shared" ca="1" si="81"/>
        <v>0</v>
      </c>
      <c r="BU109" s="2">
        <f t="shared" ca="1" si="82"/>
        <v>0</v>
      </c>
      <c r="BV109" s="3">
        <f t="shared" ca="1" si="83"/>
        <v>0</v>
      </c>
      <c r="BX109" s="1">
        <f t="shared" ca="1" si="84"/>
        <v>1</v>
      </c>
      <c r="BY109" s="3"/>
      <c r="BZ109" s="1">
        <f t="shared" ca="1" si="85"/>
        <v>0</v>
      </c>
      <c r="CA109" s="2"/>
      <c r="CB109" s="3"/>
    </row>
    <row r="110" spans="2:80" ht="15" thickBot="1" x14ac:dyDescent="0.35">
      <c r="B110">
        <f t="shared" ca="1" si="86"/>
        <v>2</v>
      </c>
      <c r="C110" t="str">
        <f t="shared" ca="1" si="87"/>
        <v>women</v>
      </c>
      <c r="D110">
        <f t="shared" ca="1" si="88"/>
        <v>25</v>
      </c>
      <c r="E110">
        <f t="shared" ca="1" si="89"/>
        <v>1</v>
      </c>
      <c r="F110" t="str">
        <f t="shared" ca="1" si="90"/>
        <v>health</v>
      </c>
      <c r="G110">
        <f t="shared" ca="1" si="91"/>
        <v>4</v>
      </c>
      <c r="H110" t="str">
        <f t="shared" ca="1" si="92"/>
        <v>technical</v>
      </c>
      <c r="I110">
        <f t="shared" ca="1" si="93"/>
        <v>3</v>
      </c>
      <c r="J110">
        <f t="shared" ca="1" si="94"/>
        <v>2</v>
      </c>
      <c r="K110">
        <f t="shared" ca="1" si="95"/>
        <v>83142</v>
      </c>
      <c r="L110">
        <f t="shared" ca="1" si="96"/>
        <v>8</v>
      </c>
      <c r="M110" t="str">
        <f t="shared" ca="1" si="97"/>
        <v>bidar</v>
      </c>
      <c r="N110">
        <f t="shared" ca="1" si="98"/>
        <v>415710</v>
      </c>
      <c r="O110">
        <f t="shared" ca="1" si="99"/>
        <v>396992.8462358535</v>
      </c>
      <c r="P110">
        <f t="shared" ca="1" si="100"/>
        <v>146307.62241874239</v>
      </c>
      <c r="Q110">
        <f t="shared" ca="1" si="101"/>
        <v>116411</v>
      </c>
      <c r="R110">
        <f t="shared" ca="1" si="102"/>
        <v>139862.70416177114</v>
      </c>
      <c r="S110">
        <f t="shared" ca="1" si="103"/>
        <v>50908.888504013623</v>
      </c>
      <c r="T110">
        <f t="shared" ca="1" si="104"/>
        <v>612926.51092275605</v>
      </c>
      <c r="U110">
        <f t="shared" ca="1" si="105"/>
        <v>653266.55039762461</v>
      </c>
      <c r="V110">
        <f t="shared" ca="1" si="106"/>
        <v>-40340.039474868565</v>
      </c>
      <c r="X110" s="1">
        <f ca="1">IF(Table1[[#This Row],[gender]]="men",0,1)</f>
        <v>1</v>
      </c>
      <c r="Y110" s="13">
        <f ca="1">IF(Table1[[#This Row],[gender]]="women",0,1)</f>
        <v>0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K110" s="1">
        <f t="shared" ca="1" si="107"/>
        <v>1</v>
      </c>
      <c r="AL110" s="2">
        <f t="shared" ca="1" si="108"/>
        <v>0</v>
      </c>
      <c r="AM110" s="2">
        <f t="shared" ca="1" si="109"/>
        <v>0</v>
      </c>
      <c r="AN110" s="2">
        <f t="shared" ca="1" si="110"/>
        <v>0</v>
      </c>
      <c r="AO110" s="2">
        <f t="shared" ca="1" si="111"/>
        <v>0</v>
      </c>
      <c r="AP110" s="3">
        <f t="shared" ca="1" si="112"/>
        <v>0</v>
      </c>
      <c r="AQ110" s="1"/>
      <c r="AR110" s="2"/>
      <c r="AS110" s="2"/>
      <c r="AT110" s="2"/>
      <c r="AU110" s="2"/>
      <c r="AV110" s="3"/>
      <c r="AW110" s="2"/>
      <c r="AX110" s="23">
        <f t="shared" ca="1" si="63"/>
        <v>11755.456257793821</v>
      </c>
      <c r="AY110" s="2"/>
      <c r="AZ110" s="1">
        <f t="shared" ca="1" si="64"/>
        <v>0</v>
      </c>
      <c r="BA110" s="2"/>
      <c r="BB110" s="3"/>
      <c r="BC110" s="31">
        <f t="shared" ca="1" si="65"/>
        <v>6.9278091351541282E-2</v>
      </c>
      <c r="BD110" s="2">
        <f t="shared" ca="1" si="66"/>
        <v>1</v>
      </c>
      <c r="BE110" s="1"/>
      <c r="BF110" s="1">
        <f t="shared" ca="1" si="67"/>
        <v>0</v>
      </c>
      <c r="BG110" s="2">
        <f t="shared" ca="1" si="68"/>
        <v>0</v>
      </c>
      <c r="BH110" s="2">
        <f t="shared" ca="1" si="69"/>
        <v>0</v>
      </c>
      <c r="BI110" s="2">
        <f t="shared" ca="1" si="70"/>
        <v>0</v>
      </c>
      <c r="BJ110" s="2">
        <f t="shared" ca="1" si="71"/>
        <v>0</v>
      </c>
      <c r="BK110" s="2">
        <f t="shared" ca="1" si="72"/>
        <v>68965</v>
      </c>
      <c r="BL110" s="2">
        <f t="shared" ca="1" si="73"/>
        <v>0</v>
      </c>
      <c r="BM110" s="2">
        <f t="shared" ca="1" si="74"/>
        <v>0</v>
      </c>
      <c r="BN110" s="2">
        <f t="shared" ca="1" si="75"/>
        <v>0</v>
      </c>
      <c r="BO110" s="2">
        <f t="shared" ca="1" si="76"/>
        <v>0</v>
      </c>
      <c r="BP110" s="3">
        <f t="shared" ca="1" si="77"/>
        <v>0</v>
      </c>
      <c r="BQ110" s="1">
        <f t="shared" ca="1" si="78"/>
        <v>0</v>
      </c>
      <c r="BR110" s="2">
        <f t="shared" ca="1" si="79"/>
        <v>0</v>
      </c>
      <c r="BS110" s="2">
        <f t="shared" ca="1" si="80"/>
        <v>68965</v>
      </c>
      <c r="BT110" s="2">
        <f t="shared" ca="1" si="81"/>
        <v>0</v>
      </c>
      <c r="BU110" s="2">
        <f t="shared" ca="1" si="82"/>
        <v>0</v>
      </c>
      <c r="BV110" s="3">
        <f t="shared" ca="1" si="83"/>
        <v>0</v>
      </c>
      <c r="BX110" s="1">
        <f t="shared" ca="1" si="84"/>
        <v>1</v>
      </c>
      <c r="BY110" s="3"/>
      <c r="BZ110" s="1">
        <f t="shared" ca="1" si="85"/>
        <v>35</v>
      </c>
      <c r="CA110" s="2"/>
      <c r="CB110" s="3"/>
    </row>
    <row r="111" spans="2:80" ht="15" thickBot="1" x14ac:dyDescent="0.35">
      <c r="B111">
        <f t="shared" ca="1" si="86"/>
        <v>1</v>
      </c>
      <c r="C111" t="str">
        <f t="shared" ca="1" si="87"/>
        <v>men</v>
      </c>
      <c r="D111">
        <f t="shared" ca="1" si="88"/>
        <v>35</v>
      </c>
      <c r="E111">
        <f t="shared" ca="1" si="89"/>
        <v>3</v>
      </c>
      <c r="F111" t="str">
        <f t="shared" ca="1" si="90"/>
        <v>teaching</v>
      </c>
      <c r="G111">
        <f t="shared" ca="1" si="91"/>
        <v>3</v>
      </c>
      <c r="H111" t="str">
        <f t="shared" ca="1" si="92"/>
        <v>university</v>
      </c>
      <c r="I111">
        <f t="shared" ca="1" si="93"/>
        <v>0</v>
      </c>
      <c r="J111">
        <f t="shared" ca="1" si="94"/>
        <v>3</v>
      </c>
      <c r="K111">
        <f t="shared" ca="1" si="95"/>
        <v>68965</v>
      </c>
      <c r="L111">
        <f t="shared" ca="1" si="96"/>
        <v>6</v>
      </c>
      <c r="M111" t="str">
        <f t="shared" ca="1" si="97"/>
        <v>bellari</v>
      </c>
      <c r="N111">
        <f t="shared" ca="1" si="98"/>
        <v>413790</v>
      </c>
      <c r="O111">
        <f t="shared" ca="1" si="99"/>
        <v>28666.581420354269</v>
      </c>
      <c r="P111">
        <f t="shared" ca="1" si="100"/>
        <v>35266.368773381466</v>
      </c>
      <c r="Q111">
        <f t="shared" ca="1" si="101"/>
        <v>23797</v>
      </c>
      <c r="R111">
        <f t="shared" ca="1" si="102"/>
        <v>35290.821569664746</v>
      </c>
      <c r="S111">
        <f t="shared" ca="1" si="103"/>
        <v>52358.807097141093</v>
      </c>
      <c r="T111">
        <f t="shared" ca="1" si="104"/>
        <v>501415.17587052257</v>
      </c>
      <c r="U111">
        <f t="shared" ca="1" si="105"/>
        <v>87754.402990019007</v>
      </c>
      <c r="V111">
        <f t="shared" ca="1" si="106"/>
        <v>413660.77288050356</v>
      </c>
      <c r="X111" s="1">
        <f ca="1">IF(Table1[[#This Row],[gender]]="men",0,1)</f>
        <v>0</v>
      </c>
      <c r="Y111" s="13">
        <f ca="1">IF(Table1[[#This Row],[gender]]="women",0,1)</f>
        <v>1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K111" s="1">
        <f t="shared" ca="1" si="107"/>
        <v>0</v>
      </c>
      <c r="AL111" s="2">
        <f t="shared" ca="1" si="108"/>
        <v>0</v>
      </c>
      <c r="AM111" s="2">
        <f t="shared" ca="1" si="109"/>
        <v>0</v>
      </c>
      <c r="AN111" s="2">
        <f t="shared" ca="1" si="110"/>
        <v>0</v>
      </c>
      <c r="AO111" s="2">
        <f t="shared" ca="1" si="111"/>
        <v>1</v>
      </c>
      <c r="AP111" s="3">
        <f t="shared" ca="1" si="112"/>
        <v>0</v>
      </c>
      <c r="AQ111" s="1"/>
      <c r="AR111" s="2"/>
      <c r="AS111" s="2"/>
      <c r="AT111" s="2"/>
      <c r="AU111" s="2"/>
      <c r="AV111" s="3"/>
      <c r="AW111" s="2"/>
      <c r="AX111" s="23">
        <f t="shared" ca="1" si="63"/>
        <v>45886.489784476202</v>
      </c>
      <c r="AY111" s="2"/>
      <c r="AZ111" s="1">
        <f t="shared" ca="1" si="64"/>
        <v>1</v>
      </c>
      <c r="BA111" s="2"/>
      <c r="BB111" s="3"/>
      <c r="BC111" s="31">
        <f t="shared" ca="1" si="65"/>
        <v>0.8695265102931391</v>
      </c>
      <c r="BD111" s="2">
        <f t="shared" ca="1" si="66"/>
        <v>0</v>
      </c>
      <c r="BE111" s="1"/>
      <c r="BF111" s="1">
        <f t="shared" ca="1" si="67"/>
        <v>0</v>
      </c>
      <c r="BG111" s="2">
        <f t="shared" ca="1" si="68"/>
        <v>0</v>
      </c>
      <c r="BH111" s="2">
        <f t="shared" ca="1" si="69"/>
        <v>0</v>
      </c>
      <c r="BI111" s="2">
        <f t="shared" ca="1" si="70"/>
        <v>0</v>
      </c>
      <c r="BJ111" s="2">
        <f t="shared" ca="1" si="71"/>
        <v>87169</v>
      </c>
      <c r="BK111" s="2">
        <f t="shared" ca="1" si="72"/>
        <v>0</v>
      </c>
      <c r="BL111" s="2">
        <f t="shared" ca="1" si="73"/>
        <v>0</v>
      </c>
      <c r="BM111" s="2">
        <f t="shared" ca="1" si="74"/>
        <v>0</v>
      </c>
      <c r="BN111" s="2">
        <f t="shared" ca="1" si="75"/>
        <v>0</v>
      </c>
      <c r="BO111" s="2">
        <f t="shared" ca="1" si="76"/>
        <v>0</v>
      </c>
      <c r="BP111" s="3">
        <f t="shared" ca="1" si="77"/>
        <v>0</v>
      </c>
      <c r="BQ111" s="1">
        <f t="shared" ca="1" si="78"/>
        <v>0</v>
      </c>
      <c r="BR111" s="2">
        <f t="shared" ca="1" si="79"/>
        <v>87169</v>
      </c>
      <c r="BS111" s="2">
        <f t="shared" ca="1" si="80"/>
        <v>0</v>
      </c>
      <c r="BT111" s="2">
        <f t="shared" ca="1" si="81"/>
        <v>0</v>
      </c>
      <c r="BU111" s="2">
        <f t="shared" ca="1" si="82"/>
        <v>0</v>
      </c>
      <c r="BV111" s="3">
        <f t="shared" ca="1" si="83"/>
        <v>0</v>
      </c>
      <c r="BX111" s="1">
        <f t="shared" ca="1" si="84"/>
        <v>1</v>
      </c>
      <c r="BY111" s="3"/>
      <c r="BZ111" s="1">
        <f t="shared" ca="1" si="85"/>
        <v>0</v>
      </c>
      <c r="CA111" s="2"/>
      <c r="CB111" s="3"/>
    </row>
    <row r="112" spans="2:80" ht="15" thickBot="1" x14ac:dyDescent="0.35">
      <c r="B112">
        <f t="shared" ca="1" si="86"/>
        <v>1</v>
      </c>
      <c r="C112" t="str">
        <f t="shared" ca="1" si="87"/>
        <v>men</v>
      </c>
      <c r="D112">
        <f t="shared" ca="1" si="88"/>
        <v>44</v>
      </c>
      <c r="E112">
        <f t="shared" ca="1" si="89"/>
        <v>2</v>
      </c>
      <c r="F112" t="str">
        <f t="shared" ca="1" si="90"/>
        <v>construction</v>
      </c>
      <c r="G112">
        <f t="shared" ca="1" si="91"/>
        <v>1</v>
      </c>
      <c r="H112" t="str">
        <f t="shared" ca="1" si="92"/>
        <v>high skool</v>
      </c>
      <c r="I112">
        <f t="shared" ca="1" si="93"/>
        <v>1</v>
      </c>
      <c r="J112">
        <f t="shared" ca="1" si="94"/>
        <v>4</v>
      </c>
      <c r="K112">
        <f t="shared" ca="1" si="95"/>
        <v>87169</v>
      </c>
      <c r="L112">
        <f t="shared" ca="1" si="96"/>
        <v>5</v>
      </c>
      <c r="M112" t="str">
        <f t="shared" ca="1" si="97"/>
        <v>UK</v>
      </c>
      <c r="N112">
        <f t="shared" ca="1" si="98"/>
        <v>261507</v>
      </c>
      <c r="O112">
        <f t="shared" ca="1" si="99"/>
        <v>227387.26912722792</v>
      </c>
      <c r="P112">
        <f t="shared" ca="1" si="100"/>
        <v>183545.95913790481</v>
      </c>
      <c r="Q112">
        <f t="shared" ca="1" si="101"/>
        <v>158663</v>
      </c>
      <c r="R112">
        <f t="shared" ca="1" si="102"/>
        <v>154944.13144782445</v>
      </c>
      <c r="S112">
        <f t="shared" ca="1" si="103"/>
        <v>90141.413421916513</v>
      </c>
      <c r="T112">
        <f t="shared" ca="1" si="104"/>
        <v>535194.37255982135</v>
      </c>
      <c r="U112">
        <f t="shared" ca="1" si="105"/>
        <v>540994.40057505236</v>
      </c>
      <c r="V112">
        <f t="shared" ca="1" si="106"/>
        <v>-5800.0280152310152</v>
      </c>
      <c r="X112" s="1">
        <f ca="1">IF(Table1[[#This Row],[gender]]="men",0,1)</f>
        <v>0</v>
      </c>
      <c r="Y112" s="13">
        <f ca="1">IF(Table1[[#This Row],[gender]]="women",0,1)</f>
        <v>1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K112" s="1">
        <f t="shared" ca="1" si="107"/>
        <v>1</v>
      </c>
      <c r="AL112" s="2">
        <f t="shared" ca="1" si="108"/>
        <v>0</v>
      </c>
      <c r="AM112" s="2">
        <f t="shared" ca="1" si="109"/>
        <v>0</v>
      </c>
      <c r="AN112" s="2">
        <f t="shared" ca="1" si="110"/>
        <v>0</v>
      </c>
      <c r="AO112" s="2">
        <f t="shared" ca="1" si="111"/>
        <v>0</v>
      </c>
      <c r="AP112" s="3">
        <f t="shared" ca="1" si="112"/>
        <v>0</v>
      </c>
      <c r="AQ112" s="1"/>
      <c r="AR112" s="2"/>
      <c r="AS112" s="2"/>
      <c r="AT112" s="2"/>
      <c r="AU112" s="2"/>
      <c r="AV112" s="3"/>
      <c r="AW112" s="2"/>
      <c r="AX112" s="23">
        <f t="shared" ca="1" si="63"/>
        <v>40792.094692190039</v>
      </c>
      <c r="AY112" s="2"/>
      <c r="AZ112" s="1">
        <f t="shared" ca="1" si="64"/>
        <v>1</v>
      </c>
      <c r="BA112" s="2"/>
      <c r="BB112" s="3"/>
      <c r="BC112" s="31">
        <f t="shared" ca="1" si="65"/>
        <v>0.18926574862651113</v>
      </c>
      <c r="BD112" s="2">
        <f t="shared" ca="1" si="66"/>
        <v>1</v>
      </c>
      <c r="BE112" s="1"/>
      <c r="BF112" s="1">
        <f t="shared" ca="1" si="67"/>
        <v>0</v>
      </c>
      <c r="BG112" s="2">
        <f t="shared" ca="1" si="68"/>
        <v>0</v>
      </c>
      <c r="BH112" s="2">
        <f t="shared" ca="1" si="69"/>
        <v>0</v>
      </c>
      <c r="BI112" s="2">
        <f t="shared" ca="1" si="70"/>
        <v>52595</v>
      </c>
      <c r="BJ112" s="2">
        <f t="shared" ca="1" si="71"/>
        <v>0</v>
      </c>
      <c r="BK112" s="2">
        <f t="shared" ca="1" si="72"/>
        <v>0</v>
      </c>
      <c r="BL112" s="2">
        <f t="shared" ca="1" si="73"/>
        <v>0</v>
      </c>
      <c r="BM112" s="2">
        <f t="shared" ca="1" si="74"/>
        <v>0</v>
      </c>
      <c r="BN112" s="2">
        <f t="shared" ca="1" si="75"/>
        <v>0</v>
      </c>
      <c r="BO112" s="2">
        <f t="shared" ca="1" si="76"/>
        <v>0</v>
      </c>
      <c r="BP112" s="3">
        <f t="shared" ca="1" si="77"/>
        <v>0</v>
      </c>
      <c r="BQ112" s="1">
        <f t="shared" ca="1" si="78"/>
        <v>0</v>
      </c>
      <c r="BR112" s="2">
        <f t="shared" ca="1" si="79"/>
        <v>0</v>
      </c>
      <c r="BS112" s="2">
        <f t="shared" ca="1" si="80"/>
        <v>52595</v>
      </c>
      <c r="BT112" s="2">
        <f t="shared" ca="1" si="81"/>
        <v>0</v>
      </c>
      <c r="BU112" s="2">
        <f t="shared" ca="1" si="82"/>
        <v>0</v>
      </c>
      <c r="BV112" s="3">
        <f t="shared" ca="1" si="83"/>
        <v>0</v>
      </c>
      <c r="BX112" s="1">
        <f t="shared" ca="1" si="84"/>
        <v>1</v>
      </c>
      <c r="BY112" s="3"/>
      <c r="BZ112" s="1">
        <f t="shared" ca="1" si="85"/>
        <v>32</v>
      </c>
      <c r="CA112" s="2"/>
      <c r="CB112" s="3"/>
    </row>
    <row r="113" spans="2:80" ht="15" thickBot="1" x14ac:dyDescent="0.35">
      <c r="B113">
        <f t="shared" ca="1" si="86"/>
        <v>2</v>
      </c>
      <c r="C113" t="str">
        <f t="shared" ca="1" si="87"/>
        <v>women</v>
      </c>
      <c r="D113">
        <f t="shared" ca="1" si="88"/>
        <v>32</v>
      </c>
      <c r="E113">
        <f t="shared" ca="1" si="89"/>
        <v>3</v>
      </c>
      <c r="F113" t="str">
        <f t="shared" ca="1" si="90"/>
        <v>teaching</v>
      </c>
      <c r="G113">
        <f t="shared" ca="1" si="91"/>
        <v>2</v>
      </c>
      <c r="H113" t="str">
        <f t="shared" ca="1" si="92"/>
        <v>college</v>
      </c>
      <c r="I113">
        <f t="shared" ca="1" si="93"/>
        <v>4</v>
      </c>
      <c r="J113">
        <f t="shared" ca="1" si="94"/>
        <v>2</v>
      </c>
      <c r="K113">
        <f t="shared" ca="1" si="95"/>
        <v>52595</v>
      </c>
      <c r="L113">
        <f t="shared" ca="1" si="96"/>
        <v>4</v>
      </c>
      <c r="M113" t="str">
        <f t="shared" ca="1" si="97"/>
        <v>mysore</v>
      </c>
      <c r="N113">
        <f t="shared" ca="1" si="98"/>
        <v>315570</v>
      </c>
      <c r="O113">
        <f t="shared" ca="1" si="99"/>
        <v>59726.592294068119</v>
      </c>
      <c r="P113">
        <f t="shared" ca="1" si="100"/>
        <v>81584.189384380079</v>
      </c>
      <c r="Q113">
        <f t="shared" ca="1" si="101"/>
        <v>69612</v>
      </c>
      <c r="R113">
        <f t="shared" ca="1" si="102"/>
        <v>45783.983288738178</v>
      </c>
      <c r="S113">
        <f t="shared" ca="1" si="103"/>
        <v>8451.5297334823517</v>
      </c>
      <c r="T113">
        <f t="shared" ca="1" si="104"/>
        <v>405605.71911786241</v>
      </c>
      <c r="U113">
        <f t="shared" ca="1" si="105"/>
        <v>175122.57558280631</v>
      </c>
      <c r="V113">
        <f t="shared" ca="1" si="106"/>
        <v>230483.14353505609</v>
      </c>
      <c r="X113" s="1">
        <f ca="1">IF(Table1[[#This Row],[gender]]="men",0,1)</f>
        <v>1</v>
      </c>
      <c r="Y113" s="13">
        <f ca="1">IF(Table1[[#This Row],[gender]]="women",0,1)</f>
        <v>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K113" s="1">
        <f t="shared" ca="1" si="107"/>
        <v>0</v>
      </c>
      <c r="AL113" s="2">
        <f t="shared" ca="1" si="108"/>
        <v>0</v>
      </c>
      <c r="AM113" s="2">
        <f t="shared" ca="1" si="109"/>
        <v>0</v>
      </c>
      <c r="AN113" s="2">
        <f t="shared" ca="1" si="110"/>
        <v>0</v>
      </c>
      <c r="AO113" s="2">
        <f t="shared" ca="1" si="111"/>
        <v>0</v>
      </c>
      <c r="AP113" s="3">
        <f t="shared" ca="1" si="112"/>
        <v>1</v>
      </c>
      <c r="AQ113" s="1"/>
      <c r="AR113" s="2"/>
      <c r="AS113" s="2"/>
      <c r="AT113" s="2"/>
      <c r="AU113" s="2"/>
      <c r="AV113" s="3"/>
      <c r="AW113" s="2"/>
      <c r="AX113" s="23">
        <f t="shared" ca="1" si="63"/>
        <v>47153.783932204802</v>
      </c>
      <c r="AY113" s="2"/>
      <c r="AZ113" s="1">
        <f t="shared" ca="1" si="64"/>
        <v>1</v>
      </c>
      <c r="BA113" s="2"/>
      <c r="BB113" s="3"/>
      <c r="BC113" s="31">
        <f t="shared" ca="1" si="65"/>
        <v>0.97942339540344547</v>
      </c>
      <c r="BD113" s="2">
        <f t="shared" ca="1" si="66"/>
        <v>0</v>
      </c>
      <c r="BE113" s="1"/>
      <c r="BF113" s="1">
        <f t="shared" ca="1" si="67"/>
        <v>75234</v>
      </c>
      <c r="BG113" s="2">
        <f t="shared" ca="1" si="68"/>
        <v>0</v>
      </c>
      <c r="BH113" s="2">
        <f t="shared" ca="1" si="69"/>
        <v>0</v>
      </c>
      <c r="BI113" s="2">
        <f t="shared" ca="1" si="70"/>
        <v>0</v>
      </c>
      <c r="BJ113" s="2">
        <f t="shared" ca="1" si="71"/>
        <v>0</v>
      </c>
      <c r="BK113" s="2">
        <f t="shared" ca="1" si="72"/>
        <v>0</v>
      </c>
      <c r="BL113" s="2">
        <f t="shared" ca="1" si="73"/>
        <v>0</v>
      </c>
      <c r="BM113" s="2">
        <f t="shared" ca="1" si="74"/>
        <v>0</v>
      </c>
      <c r="BN113" s="2">
        <f t="shared" ca="1" si="75"/>
        <v>0</v>
      </c>
      <c r="BO113" s="2">
        <f t="shared" ca="1" si="76"/>
        <v>0</v>
      </c>
      <c r="BP113" s="3">
        <f t="shared" ca="1" si="77"/>
        <v>0</v>
      </c>
      <c r="BQ113" s="1">
        <f t="shared" ca="1" si="78"/>
        <v>0</v>
      </c>
      <c r="BR113" s="2">
        <f t="shared" ca="1" si="79"/>
        <v>0</v>
      </c>
      <c r="BS113" s="2">
        <f t="shared" ca="1" si="80"/>
        <v>0</v>
      </c>
      <c r="BT113" s="2">
        <f t="shared" ca="1" si="81"/>
        <v>0</v>
      </c>
      <c r="BU113" s="2">
        <f t="shared" ca="1" si="82"/>
        <v>75234</v>
      </c>
      <c r="BV113" s="3">
        <f t="shared" ca="1" si="83"/>
        <v>0</v>
      </c>
      <c r="BX113" s="1">
        <f t="shared" ca="1" si="84"/>
        <v>1</v>
      </c>
      <c r="BY113" s="3"/>
      <c r="BZ113" s="1">
        <f t="shared" ca="1" si="85"/>
        <v>0</v>
      </c>
      <c r="CA113" s="2"/>
      <c r="CB113" s="3"/>
    </row>
    <row r="114" spans="2:80" ht="15" thickBot="1" x14ac:dyDescent="0.35">
      <c r="B114">
        <f t="shared" ca="1" si="86"/>
        <v>2</v>
      </c>
      <c r="C114" t="str">
        <f t="shared" ca="1" si="87"/>
        <v>women</v>
      </c>
      <c r="D114">
        <f t="shared" ca="1" si="88"/>
        <v>35</v>
      </c>
      <c r="E114">
        <f t="shared" ca="1" si="89"/>
        <v>5</v>
      </c>
      <c r="F114" t="str">
        <f t="shared" ca="1" si="90"/>
        <v>general work</v>
      </c>
      <c r="G114">
        <f t="shared" ca="1" si="91"/>
        <v>1</v>
      </c>
      <c r="H114" t="str">
        <f t="shared" ca="1" si="92"/>
        <v>high skool</v>
      </c>
      <c r="I114">
        <f t="shared" ca="1" si="93"/>
        <v>2</v>
      </c>
      <c r="J114">
        <f t="shared" ca="1" si="94"/>
        <v>3</v>
      </c>
      <c r="K114">
        <f t="shared" ca="1" si="95"/>
        <v>75234</v>
      </c>
      <c r="L114">
        <f t="shared" ca="1" si="96"/>
        <v>1</v>
      </c>
      <c r="M114" t="str">
        <f t="shared" ca="1" si="97"/>
        <v>banglore</v>
      </c>
      <c r="N114">
        <f t="shared" ca="1" si="98"/>
        <v>225702</v>
      </c>
      <c r="O114">
        <f t="shared" ca="1" si="99"/>
        <v>221057.81918934846</v>
      </c>
      <c r="P114">
        <f t="shared" ca="1" si="100"/>
        <v>141461.35179661441</v>
      </c>
      <c r="Q114">
        <f t="shared" ca="1" si="101"/>
        <v>100379</v>
      </c>
      <c r="R114">
        <f t="shared" ca="1" si="102"/>
        <v>20401.353964966478</v>
      </c>
      <c r="S114">
        <f t="shared" ca="1" si="103"/>
        <v>4614.0316623368954</v>
      </c>
      <c r="T114">
        <f t="shared" ca="1" si="104"/>
        <v>371777.38345895131</v>
      </c>
      <c r="U114">
        <f t="shared" ca="1" si="105"/>
        <v>341838.17315431498</v>
      </c>
      <c r="V114">
        <f t="shared" ca="1" si="106"/>
        <v>29939.210304636334</v>
      </c>
      <c r="X114" s="1">
        <f ca="1">IF(Table1[[#This Row],[gender]]="men",0,1)</f>
        <v>1</v>
      </c>
      <c r="Y114" s="13">
        <f ca="1">IF(Table1[[#This Row],[gender]]="women",0,1)</f>
        <v>0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K114" s="1">
        <f t="shared" ca="1" si="107"/>
        <v>0</v>
      </c>
      <c r="AL114" s="2">
        <f t="shared" ca="1" si="108"/>
        <v>1</v>
      </c>
      <c r="AM114" s="2">
        <f t="shared" ca="1" si="109"/>
        <v>0</v>
      </c>
      <c r="AN114" s="2">
        <f t="shared" ca="1" si="110"/>
        <v>0</v>
      </c>
      <c r="AO114" s="2">
        <f t="shared" ca="1" si="111"/>
        <v>0</v>
      </c>
      <c r="AP114" s="3">
        <f t="shared" ca="1" si="112"/>
        <v>0</v>
      </c>
      <c r="AQ114" s="1"/>
      <c r="AR114" s="2"/>
      <c r="AS114" s="2"/>
      <c r="AT114" s="2"/>
      <c r="AU114" s="2"/>
      <c r="AV114" s="3"/>
      <c r="AW114" s="2"/>
      <c r="AX114" s="23">
        <f t="shared" ca="1" si="63"/>
        <v>25865.597054325837</v>
      </c>
      <c r="AY114" s="2"/>
      <c r="AZ114" s="1">
        <f t="shared" ca="1" si="64"/>
        <v>1</v>
      </c>
      <c r="BA114" s="2"/>
      <c r="BB114" s="3"/>
      <c r="BC114" s="31">
        <f t="shared" ca="1" si="65"/>
        <v>0.83209424800593812</v>
      </c>
      <c r="BD114" s="2">
        <f t="shared" ca="1" si="66"/>
        <v>0</v>
      </c>
      <c r="BE114" s="1"/>
      <c r="BF114" s="1">
        <f t="shared" ca="1" si="67"/>
        <v>0</v>
      </c>
      <c r="BG114" s="2">
        <f t="shared" ca="1" si="68"/>
        <v>0</v>
      </c>
      <c r="BH114" s="2">
        <f t="shared" ca="1" si="69"/>
        <v>0</v>
      </c>
      <c r="BI114" s="2">
        <f t="shared" ca="1" si="70"/>
        <v>0</v>
      </c>
      <c r="BJ114" s="2">
        <f t="shared" ca="1" si="71"/>
        <v>0</v>
      </c>
      <c r="BK114" s="2">
        <f t="shared" ca="1" si="72"/>
        <v>0</v>
      </c>
      <c r="BL114" s="2">
        <f t="shared" ca="1" si="73"/>
        <v>75145</v>
      </c>
      <c r="BM114" s="2">
        <f t="shared" ca="1" si="74"/>
        <v>0</v>
      </c>
      <c r="BN114" s="2">
        <f t="shared" ca="1" si="75"/>
        <v>0</v>
      </c>
      <c r="BO114" s="2">
        <f t="shared" ca="1" si="76"/>
        <v>0</v>
      </c>
      <c r="BP114" s="3">
        <f t="shared" ca="1" si="77"/>
        <v>0</v>
      </c>
      <c r="BQ114" s="1">
        <f t="shared" ca="1" si="78"/>
        <v>75145</v>
      </c>
      <c r="BR114" s="2">
        <f t="shared" ca="1" si="79"/>
        <v>0</v>
      </c>
      <c r="BS114" s="2">
        <f t="shared" ca="1" si="80"/>
        <v>0</v>
      </c>
      <c r="BT114" s="2">
        <f t="shared" ca="1" si="81"/>
        <v>0</v>
      </c>
      <c r="BU114" s="2">
        <f t="shared" ca="1" si="82"/>
        <v>0</v>
      </c>
      <c r="BV114" s="3">
        <f t="shared" ca="1" si="83"/>
        <v>0</v>
      </c>
      <c r="BX114" s="1">
        <f t="shared" ca="1" si="84"/>
        <v>1</v>
      </c>
      <c r="BY114" s="3"/>
      <c r="BZ114" s="1">
        <f t="shared" ca="1" si="85"/>
        <v>0</v>
      </c>
      <c r="CA114" s="2"/>
      <c r="CB114" s="3"/>
    </row>
    <row r="115" spans="2:80" ht="15" thickBot="1" x14ac:dyDescent="0.35">
      <c r="B115">
        <f t="shared" ca="1" si="86"/>
        <v>1</v>
      </c>
      <c r="C115" t="str">
        <f t="shared" ca="1" si="87"/>
        <v>men</v>
      </c>
      <c r="D115">
        <f t="shared" ca="1" si="88"/>
        <v>37</v>
      </c>
      <c r="E115">
        <f t="shared" ca="1" si="89"/>
        <v>1</v>
      </c>
      <c r="F115" t="str">
        <f t="shared" ca="1" si="90"/>
        <v>health</v>
      </c>
      <c r="G115">
        <f t="shared" ca="1" si="91"/>
        <v>4</v>
      </c>
      <c r="H115" t="str">
        <f t="shared" ca="1" si="92"/>
        <v>technical</v>
      </c>
      <c r="I115">
        <f t="shared" ca="1" si="93"/>
        <v>1</v>
      </c>
      <c r="J115">
        <f t="shared" ca="1" si="94"/>
        <v>1</v>
      </c>
      <c r="K115">
        <f t="shared" ca="1" si="95"/>
        <v>75145</v>
      </c>
      <c r="L115">
        <f t="shared" ca="1" si="96"/>
        <v>7</v>
      </c>
      <c r="M115" t="str">
        <f t="shared" ca="1" si="97"/>
        <v>karwar</v>
      </c>
      <c r="N115">
        <f t="shared" ca="1" si="98"/>
        <v>300580</v>
      </c>
      <c r="O115">
        <f t="shared" ca="1" si="99"/>
        <v>250110.88906562488</v>
      </c>
      <c r="P115">
        <f t="shared" ca="1" si="100"/>
        <v>25865.597054325837</v>
      </c>
      <c r="Q115">
        <f t="shared" ca="1" si="101"/>
        <v>24511</v>
      </c>
      <c r="R115">
        <f t="shared" ca="1" si="102"/>
        <v>49037.90171804389</v>
      </c>
      <c r="S115">
        <f t="shared" ca="1" si="103"/>
        <v>33588.731729368483</v>
      </c>
      <c r="T115">
        <f t="shared" ca="1" si="104"/>
        <v>360034.32878369436</v>
      </c>
      <c r="U115">
        <f t="shared" ca="1" si="105"/>
        <v>323659.79078366881</v>
      </c>
      <c r="V115">
        <f t="shared" ca="1" si="106"/>
        <v>36374.538000025554</v>
      </c>
      <c r="X115" s="1">
        <f ca="1">IF(Table1[[#This Row],[gender]]="men",0,1)</f>
        <v>0</v>
      </c>
      <c r="Y115" s="13">
        <f ca="1">IF(Table1[[#This Row],[gender]]="women",0,1)</f>
        <v>1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K115" s="1">
        <f t="shared" ca="1" si="107"/>
        <v>0</v>
      </c>
      <c r="AL115" s="2">
        <f t="shared" ca="1" si="108"/>
        <v>0</v>
      </c>
      <c r="AM115" s="2">
        <f t="shared" ca="1" si="109"/>
        <v>0</v>
      </c>
      <c r="AN115" s="2">
        <f t="shared" ca="1" si="110"/>
        <v>0</v>
      </c>
      <c r="AO115" s="2">
        <f t="shared" ca="1" si="111"/>
        <v>1</v>
      </c>
      <c r="AP115" s="3">
        <f t="shared" ca="1" si="112"/>
        <v>0</v>
      </c>
      <c r="AQ115" s="1"/>
      <c r="AR115" s="2"/>
      <c r="AS115" s="2"/>
      <c r="AT115" s="2"/>
      <c r="AU115" s="2"/>
      <c r="AV115" s="3"/>
      <c r="AW115" s="2"/>
      <c r="AX115" s="23">
        <f t="shared" ca="1" si="63"/>
        <v>59266.55325969946</v>
      </c>
      <c r="AY115" s="2"/>
      <c r="AZ115" s="1">
        <f t="shared" ca="1" si="64"/>
        <v>1</v>
      </c>
      <c r="BA115" s="2"/>
      <c r="BB115" s="3"/>
      <c r="BC115" s="31">
        <f t="shared" ca="1" si="65"/>
        <v>0.94041734751505424</v>
      </c>
      <c r="BD115" s="2">
        <f t="shared" ca="1" si="66"/>
        <v>0</v>
      </c>
      <c r="BE115" s="1"/>
      <c r="BF115" s="1">
        <f t="shared" ca="1" si="67"/>
        <v>0</v>
      </c>
      <c r="BG115" s="2">
        <f t="shared" ca="1" si="68"/>
        <v>0</v>
      </c>
      <c r="BH115" s="2">
        <f t="shared" ca="1" si="69"/>
        <v>0</v>
      </c>
      <c r="BI115" s="2">
        <f t="shared" ca="1" si="70"/>
        <v>0</v>
      </c>
      <c r="BJ115" s="2">
        <f t="shared" ca="1" si="71"/>
        <v>0</v>
      </c>
      <c r="BK115" s="2">
        <f t="shared" ca="1" si="72"/>
        <v>0</v>
      </c>
      <c r="BL115" s="2">
        <f t="shared" ca="1" si="73"/>
        <v>0</v>
      </c>
      <c r="BM115" s="2">
        <f t="shared" ca="1" si="74"/>
        <v>0</v>
      </c>
      <c r="BN115" s="2">
        <f t="shared" ca="1" si="75"/>
        <v>0</v>
      </c>
      <c r="BO115" s="2">
        <f t="shared" ca="1" si="76"/>
        <v>0</v>
      </c>
      <c r="BP115" s="3">
        <f t="shared" ca="1" si="77"/>
        <v>79409</v>
      </c>
      <c r="BQ115" s="1">
        <f t="shared" ca="1" si="78"/>
        <v>0</v>
      </c>
      <c r="BR115" s="2">
        <f t="shared" ca="1" si="79"/>
        <v>79409</v>
      </c>
      <c r="BS115" s="2">
        <f t="shared" ca="1" si="80"/>
        <v>0</v>
      </c>
      <c r="BT115" s="2">
        <f t="shared" ca="1" si="81"/>
        <v>0</v>
      </c>
      <c r="BU115" s="2">
        <f t="shared" ca="1" si="82"/>
        <v>0</v>
      </c>
      <c r="BV115" s="3">
        <f t="shared" ca="1" si="83"/>
        <v>0</v>
      </c>
      <c r="BX115" s="1">
        <f t="shared" ca="1" si="84"/>
        <v>1</v>
      </c>
      <c r="BY115" s="3"/>
      <c r="BZ115" s="1">
        <f t="shared" ca="1" si="85"/>
        <v>0</v>
      </c>
      <c r="CA115" s="2"/>
      <c r="CB115" s="3"/>
    </row>
    <row r="116" spans="2:80" ht="15" thickBot="1" x14ac:dyDescent="0.35">
      <c r="B116">
        <f t="shared" ca="1" si="86"/>
        <v>2</v>
      </c>
      <c r="C116" t="str">
        <f t="shared" ca="1" si="87"/>
        <v>women</v>
      </c>
      <c r="D116">
        <f t="shared" ca="1" si="88"/>
        <v>38</v>
      </c>
      <c r="E116">
        <f t="shared" ca="1" si="89"/>
        <v>2</v>
      </c>
      <c r="F116" t="str">
        <f t="shared" ca="1" si="90"/>
        <v>construction</v>
      </c>
      <c r="G116">
        <f t="shared" ca="1" si="91"/>
        <v>2</v>
      </c>
      <c r="H116" t="str">
        <f t="shared" ca="1" si="92"/>
        <v>college</v>
      </c>
      <c r="I116">
        <f t="shared" ca="1" si="93"/>
        <v>4</v>
      </c>
      <c r="J116">
        <f t="shared" ca="1" si="94"/>
        <v>2</v>
      </c>
      <c r="K116">
        <f t="shared" ca="1" si="95"/>
        <v>79409</v>
      </c>
      <c r="L116">
        <f t="shared" ca="1" si="96"/>
        <v>11</v>
      </c>
      <c r="M116" t="str">
        <f t="shared" ca="1" si="97"/>
        <v>kolar</v>
      </c>
      <c r="N116">
        <f t="shared" ca="1" si="98"/>
        <v>317636</v>
      </c>
      <c r="O116">
        <f t="shared" ca="1" si="99"/>
        <v>298710.40459529177</v>
      </c>
      <c r="P116">
        <f t="shared" ca="1" si="100"/>
        <v>118533.10651939892</v>
      </c>
      <c r="Q116">
        <f t="shared" ca="1" si="101"/>
        <v>68898</v>
      </c>
      <c r="R116">
        <f t="shared" ca="1" si="102"/>
        <v>116738.82956403856</v>
      </c>
      <c r="S116">
        <f t="shared" ca="1" si="103"/>
        <v>9183.8079419689147</v>
      </c>
      <c r="T116">
        <f t="shared" ca="1" si="104"/>
        <v>445352.91446136782</v>
      </c>
      <c r="U116">
        <f t="shared" ca="1" si="105"/>
        <v>484347.23415933031</v>
      </c>
      <c r="V116">
        <f t="shared" ca="1" si="106"/>
        <v>-38994.319697962492</v>
      </c>
      <c r="X116" s="1">
        <f ca="1">IF(Table1[[#This Row],[gender]]="men",0,1)</f>
        <v>1</v>
      </c>
      <c r="Y116" s="13">
        <f ca="1">IF(Table1[[#This Row],[gender]]="women",0,1)</f>
        <v>0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K116" s="1">
        <f t="shared" ca="1" si="107"/>
        <v>0</v>
      </c>
      <c r="AL116" s="2">
        <f t="shared" ca="1" si="108"/>
        <v>0</v>
      </c>
      <c r="AM116" s="2">
        <f t="shared" ca="1" si="109"/>
        <v>0</v>
      </c>
      <c r="AN116" s="2">
        <f t="shared" ca="1" si="110"/>
        <v>1</v>
      </c>
      <c r="AO116" s="2">
        <f t="shared" ca="1" si="111"/>
        <v>0</v>
      </c>
      <c r="AP116" s="3">
        <f t="shared" ca="1" si="112"/>
        <v>0</v>
      </c>
      <c r="AQ116" s="1"/>
      <c r="AR116" s="2"/>
      <c r="AS116" s="2"/>
      <c r="AT116" s="2"/>
      <c r="AU116" s="2"/>
      <c r="AV116" s="3"/>
      <c r="AW116" s="2"/>
      <c r="AX116" s="23">
        <f t="shared" ca="1" si="63"/>
        <v>48069.900205418293</v>
      </c>
      <c r="AY116" s="2"/>
      <c r="AZ116" s="1">
        <f t="shared" ca="1" si="64"/>
        <v>1</v>
      </c>
      <c r="BA116" s="2"/>
      <c r="BB116" s="3"/>
      <c r="BC116" s="31">
        <f t="shared" ca="1" si="65"/>
        <v>0.23271195248393303</v>
      </c>
      <c r="BD116" s="2">
        <f t="shared" ca="1" si="66"/>
        <v>1</v>
      </c>
      <c r="BE116" s="1"/>
      <c r="BF116" s="1">
        <f t="shared" ca="1" si="67"/>
        <v>0</v>
      </c>
      <c r="BG116" s="2">
        <f t="shared" ca="1" si="68"/>
        <v>0</v>
      </c>
      <c r="BH116" s="2">
        <f t="shared" ca="1" si="69"/>
        <v>0</v>
      </c>
      <c r="BI116" s="2">
        <f t="shared" ca="1" si="70"/>
        <v>0</v>
      </c>
      <c r="BJ116" s="2">
        <f t="shared" ca="1" si="71"/>
        <v>0</v>
      </c>
      <c r="BK116" s="2">
        <f t="shared" ca="1" si="72"/>
        <v>0</v>
      </c>
      <c r="BL116" s="2">
        <f t="shared" ca="1" si="73"/>
        <v>0</v>
      </c>
      <c r="BM116" s="2">
        <f t="shared" ca="1" si="74"/>
        <v>0</v>
      </c>
      <c r="BN116" s="2">
        <f t="shared" ca="1" si="75"/>
        <v>0</v>
      </c>
      <c r="BO116" s="2">
        <f t="shared" ca="1" si="76"/>
        <v>48685</v>
      </c>
      <c r="BP116" s="3">
        <f t="shared" ca="1" si="77"/>
        <v>0</v>
      </c>
      <c r="BQ116" s="1">
        <f t="shared" ca="1" si="78"/>
        <v>0</v>
      </c>
      <c r="BR116" s="2">
        <f t="shared" ca="1" si="79"/>
        <v>0</v>
      </c>
      <c r="BS116" s="2">
        <f t="shared" ca="1" si="80"/>
        <v>0</v>
      </c>
      <c r="BT116" s="2">
        <f t="shared" ca="1" si="81"/>
        <v>48685</v>
      </c>
      <c r="BU116" s="2">
        <f t="shared" ca="1" si="82"/>
        <v>0</v>
      </c>
      <c r="BV116" s="3">
        <f t="shared" ca="1" si="83"/>
        <v>0</v>
      </c>
      <c r="BX116" s="1">
        <f t="shared" ca="1" si="84"/>
        <v>1</v>
      </c>
      <c r="BY116" s="3"/>
      <c r="BZ116" s="1">
        <f t="shared" ca="1" si="85"/>
        <v>40</v>
      </c>
      <c r="CA116" s="2"/>
      <c r="CB116" s="3"/>
    </row>
    <row r="117" spans="2:80" ht="15" thickBot="1" x14ac:dyDescent="0.35">
      <c r="B117">
        <f t="shared" ca="1" si="86"/>
        <v>2</v>
      </c>
      <c r="C117" t="str">
        <f t="shared" ca="1" si="87"/>
        <v>women</v>
      </c>
      <c r="D117">
        <f t="shared" ca="1" si="88"/>
        <v>40</v>
      </c>
      <c r="E117">
        <f t="shared" ca="1" si="89"/>
        <v>4</v>
      </c>
      <c r="F117" t="str">
        <f t="shared" ca="1" si="90"/>
        <v>IT</v>
      </c>
      <c r="G117">
        <f t="shared" ca="1" si="91"/>
        <v>3</v>
      </c>
      <c r="H117" t="str">
        <f t="shared" ca="1" si="92"/>
        <v>university</v>
      </c>
      <c r="I117">
        <f t="shared" ca="1" si="93"/>
        <v>0</v>
      </c>
      <c r="J117">
        <f t="shared" ca="1" si="94"/>
        <v>4</v>
      </c>
      <c r="K117">
        <f t="shared" ca="1" si="95"/>
        <v>48685</v>
      </c>
      <c r="L117">
        <f t="shared" ca="1" si="96"/>
        <v>10</v>
      </c>
      <c r="M117" t="str">
        <f t="shared" ca="1" si="97"/>
        <v>chitrdurga</v>
      </c>
      <c r="N117">
        <f t="shared" ca="1" si="98"/>
        <v>146055</v>
      </c>
      <c r="O117">
        <f t="shared" ca="1" si="99"/>
        <v>33988.74422004084</v>
      </c>
      <c r="P117">
        <f t="shared" ca="1" si="100"/>
        <v>192279.60082167317</v>
      </c>
      <c r="Q117">
        <f t="shared" ca="1" si="101"/>
        <v>131800</v>
      </c>
      <c r="R117">
        <f t="shared" ca="1" si="102"/>
        <v>94295.988111926781</v>
      </c>
      <c r="S117">
        <f t="shared" ca="1" si="103"/>
        <v>4623.0802432327291</v>
      </c>
      <c r="T117">
        <f t="shared" ca="1" si="104"/>
        <v>342957.68106490589</v>
      </c>
      <c r="U117">
        <f t="shared" ca="1" si="105"/>
        <v>260084.73233196762</v>
      </c>
      <c r="V117">
        <f t="shared" ca="1" si="106"/>
        <v>82872.948732938268</v>
      </c>
      <c r="X117" s="1">
        <f ca="1">IF(Table1[[#This Row],[gender]]="men",0,1)</f>
        <v>1</v>
      </c>
      <c r="Y117" s="13">
        <f ca="1">IF(Table1[[#This Row],[gender]]="women",0,1)</f>
        <v>0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K117" s="1">
        <f t="shared" ca="1" si="107"/>
        <v>0</v>
      </c>
      <c r="AL117" s="2">
        <f t="shared" ca="1" si="108"/>
        <v>0</v>
      </c>
      <c r="AM117" s="2">
        <f t="shared" ca="1" si="109"/>
        <v>0</v>
      </c>
      <c r="AN117" s="2">
        <f t="shared" ca="1" si="110"/>
        <v>1</v>
      </c>
      <c r="AO117" s="2">
        <f t="shared" ca="1" si="111"/>
        <v>0</v>
      </c>
      <c r="AP117" s="3">
        <f t="shared" ca="1" si="112"/>
        <v>0</v>
      </c>
      <c r="AQ117" s="1"/>
      <c r="AR117" s="2"/>
      <c r="AS117" s="2"/>
      <c r="AT117" s="2"/>
      <c r="AU117" s="2"/>
      <c r="AV117" s="3"/>
      <c r="AW117" s="2"/>
      <c r="AX117" s="23">
        <f t="shared" ca="1" si="63"/>
        <v>30429.524909665612</v>
      </c>
      <c r="AY117" s="2"/>
      <c r="AZ117" s="1">
        <f t="shared" ca="1" si="64"/>
        <v>1</v>
      </c>
      <c r="BA117" s="2"/>
      <c r="BB117" s="3"/>
      <c r="BC117" s="31">
        <f t="shared" ca="1" si="65"/>
        <v>0.56397447937099465</v>
      </c>
      <c r="BD117" s="2">
        <f t="shared" ca="1" si="66"/>
        <v>0</v>
      </c>
      <c r="BE117" s="1"/>
      <c r="BF117" s="1">
        <f t="shared" ca="1" si="67"/>
        <v>54343</v>
      </c>
      <c r="BG117" s="2">
        <f t="shared" ca="1" si="68"/>
        <v>0</v>
      </c>
      <c r="BH117" s="2">
        <f t="shared" ca="1" si="69"/>
        <v>0</v>
      </c>
      <c r="BI117" s="2">
        <f t="shared" ca="1" si="70"/>
        <v>0</v>
      </c>
      <c r="BJ117" s="2">
        <f t="shared" ca="1" si="71"/>
        <v>0</v>
      </c>
      <c r="BK117" s="2">
        <f t="shared" ca="1" si="72"/>
        <v>0</v>
      </c>
      <c r="BL117" s="2">
        <f t="shared" ca="1" si="73"/>
        <v>0</v>
      </c>
      <c r="BM117" s="2">
        <f t="shared" ca="1" si="74"/>
        <v>0</v>
      </c>
      <c r="BN117" s="2">
        <f t="shared" ca="1" si="75"/>
        <v>0</v>
      </c>
      <c r="BO117" s="2">
        <f t="shared" ca="1" si="76"/>
        <v>0</v>
      </c>
      <c r="BP117" s="3">
        <f t="shared" ca="1" si="77"/>
        <v>0</v>
      </c>
      <c r="BQ117" s="1">
        <f t="shared" ca="1" si="78"/>
        <v>0</v>
      </c>
      <c r="BR117" s="2">
        <f t="shared" ca="1" si="79"/>
        <v>0</v>
      </c>
      <c r="BS117" s="2">
        <f t="shared" ca="1" si="80"/>
        <v>0</v>
      </c>
      <c r="BT117" s="2">
        <f t="shared" ca="1" si="81"/>
        <v>54343</v>
      </c>
      <c r="BU117" s="2">
        <f t="shared" ca="1" si="82"/>
        <v>0</v>
      </c>
      <c r="BV117" s="3">
        <f t="shared" ca="1" si="83"/>
        <v>0</v>
      </c>
      <c r="BX117" s="1">
        <f t="shared" ca="1" si="84"/>
        <v>1</v>
      </c>
      <c r="BY117" s="3"/>
      <c r="BZ117" s="1">
        <f t="shared" ca="1" si="85"/>
        <v>36</v>
      </c>
      <c r="CA117" s="2"/>
      <c r="CB117" s="3"/>
    </row>
    <row r="118" spans="2:80" ht="15" thickBot="1" x14ac:dyDescent="0.35">
      <c r="B118">
        <f t="shared" ca="1" si="86"/>
        <v>2</v>
      </c>
      <c r="C118" t="str">
        <f t="shared" ca="1" si="87"/>
        <v>women</v>
      </c>
      <c r="D118">
        <f t="shared" ca="1" si="88"/>
        <v>36</v>
      </c>
      <c r="E118">
        <f t="shared" ca="1" si="89"/>
        <v>4</v>
      </c>
      <c r="F118" t="str">
        <f t="shared" ca="1" si="90"/>
        <v>IT</v>
      </c>
      <c r="G118">
        <f t="shared" ca="1" si="91"/>
        <v>5</v>
      </c>
      <c r="H118" t="str">
        <f t="shared" ca="1" si="92"/>
        <v>other</v>
      </c>
      <c r="I118">
        <f t="shared" ca="1" si="93"/>
        <v>1</v>
      </c>
      <c r="J118">
        <f t="shared" ca="1" si="94"/>
        <v>2</v>
      </c>
      <c r="K118">
        <f t="shared" ca="1" si="95"/>
        <v>54343</v>
      </c>
      <c r="L118">
        <f t="shared" ca="1" si="96"/>
        <v>1</v>
      </c>
      <c r="M118" t="str">
        <f t="shared" ca="1" si="97"/>
        <v>banglore</v>
      </c>
      <c r="N118">
        <f t="shared" ca="1" si="98"/>
        <v>217372</v>
      </c>
      <c r="O118">
        <f t="shared" ca="1" si="99"/>
        <v>122592.26052983185</v>
      </c>
      <c r="P118">
        <f t="shared" ca="1" si="100"/>
        <v>60859.049819331223</v>
      </c>
      <c r="Q118">
        <f t="shared" ca="1" si="101"/>
        <v>29449</v>
      </c>
      <c r="R118">
        <f t="shared" ca="1" si="102"/>
        <v>42611.732307246355</v>
      </c>
      <c r="S118">
        <f t="shared" ca="1" si="103"/>
        <v>27131.138961561508</v>
      </c>
      <c r="T118">
        <f t="shared" ca="1" si="104"/>
        <v>305362.1887808927</v>
      </c>
      <c r="U118">
        <f t="shared" ca="1" si="105"/>
        <v>194652.99283707823</v>
      </c>
      <c r="V118">
        <f t="shared" ca="1" si="106"/>
        <v>110709.19594381447</v>
      </c>
      <c r="X118" s="1">
        <f ca="1">IF(Table1[[#This Row],[gender]]="men",0,1)</f>
        <v>1</v>
      </c>
      <c r="Y118" s="13">
        <f ca="1">IF(Table1[[#This Row],[gender]]="women",0,1)</f>
        <v>0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K118" s="1">
        <f t="shared" ca="1" si="107"/>
        <v>0</v>
      </c>
      <c r="AL118" s="2">
        <f t="shared" ca="1" si="108"/>
        <v>1</v>
      </c>
      <c r="AM118" s="2">
        <f t="shared" ca="1" si="109"/>
        <v>0</v>
      </c>
      <c r="AN118" s="2">
        <f t="shared" ca="1" si="110"/>
        <v>0</v>
      </c>
      <c r="AO118" s="2">
        <f t="shared" ca="1" si="111"/>
        <v>0</v>
      </c>
      <c r="AP118" s="3">
        <f t="shared" ca="1" si="112"/>
        <v>0</v>
      </c>
      <c r="AQ118" s="1"/>
      <c r="AR118" s="2"/>
      <c r="AS118" s="2"/>
      <c r="AT118" s="2"/>
      <c r="AU118" s="2"/>
      <c r="AV118" s="3"/>
      <c r="AW118" s="2"/>
      <c r="AX118" s="23">
        <f t="shared" ca="1" si="63"/>
        <v>42596.199198453614</v>
      </c>
      <c r="AY118" s="2"/>
      <c r="AZ118" s="1">
        <f t="shared" ca="1" si="64"/>
        <v>1</v>
      </c>
      <c r="BA118" s="2"/>
      <c r="BB118" s="3"/>
      <c r="BC118" s="31">
        <f t="shared" ca="1" si="65"/>
        <v>0.75213079298761765</v>
      </c>
      <c r="BD118" s="2">
        <f t="shared" ca="1" si="66"/>
        <v>0</v>
      </c>
      <c r="BE118" s="1"/>
      <c r="BF118" s="1">
        <f t="shared" ca="1" si="67"/>
        <v>0</v>
      </c>
      <c r="BG118" s="2">
        <f t="shared" ca="1" si="68"/>
        <v>0</v>
      </c>
      <c r="BH118" s="2">
        <f t="shared" ca="1" si="69"/>
        <v>0</v>
      </c>
      <c r="BI118" s="2">
        <f t="shared" ca="1" si="70"/>
        <v>0</v>
      </c>
      <c r="BJ118" s="2">
        <f t="shared" ca="1" si="71"/>
        <v>0</v>
      </c>
      <c r="BK118" s="2">
        <f t="shared" ca="1" si="72"/>
        <v>0</v>
      </c>
      <c r="BL118" s="2">
        <f t="shared" ca="1" si="73"/>
        <v>0</v>
      </c>
      <c r="BM118" s="2">
        <f t="shared" ca="1" si="74"/>
        <v>0</v>
      </c>
      <c r="BN118" s="2">
        <f t="shared" ca="1" si="75"/>
        <v>0</v>
      </c>
      <c r="BO118" s="2">
        <f t="shared" ca="1" si="76"/>
        <v>0</v>
      </c>
      <c r="BP118" s="3">
        <f t="shared" ca="1" si="77"/>
        <v>64493</v>
      </c>
      <c r="BQ118" s="1">
        <f t="shared" ca="1" si="78"/>
        <v>64493</v>
      </c>
      <c r="BR118" s="2">
        <f t="shared" ca="1" si="79"/>
        <v>0</v>
      </c>
      <c r="BS118" s="2">
        <f t="shared" ca="1" si="80"/>
        <v>0</v>
      </c>
      <c r="BT118" s="2">
        <f t="shared" ca="1" si="81"/>
        <v>0</v>
      </c>
      <c r="BU118" s="2">
        <f t="shared" ca="1" si="82"/>
        <v>0</v>
      </c>
      <c r="BV118" s="3">
        <f t="shared" ca="1" si="83"/>
        <v>0</v>
      </c>
      <c r="BX118" s="1">
        <f t="shared" ca="1" si="84"/>
        <v>1</v>
      </c>
      <c r="BY118" s="3"/>
      <c r="BZ118" s="1">
        <f t="shared" ca="1" si="85"/>
        <v>41</v>
      </c>
      <c r="CA118" s="2"/>
      <c r="CB118" s="3"/>
    </row>
    <row r="119" spans="2:80" ht="15" thickBot="1" x14ac:dyDescent="0.35">
      <c r="B119">
        <f t="shared" ca="1" si="86"/>
        <v>1</v>
      </c>
      <c r="C119" t="str">
        <f t="shared" ca="1" si="87"/>
        <v>men</v>
      </c>
      <c r="D119">
        <f t="shared" ca="1" si="88"/>
        <v>41</v>
      </c>
      <c r="E119">
        <f t="shared" ca="1" si="89"/>
        <v>1</v>
      </c>
      <c r="F119" t="str">
        <f t="shared" ca="1" si="90"/>
        <v>health</v>
      </c>
      <c r="G119">
        <f t="shared" ca="1" si="91"/>
        <v>4</v>
      </c>
      <c r="H119" t="str">
        <f t="shared" ca="1" si="92"/>
        <v>technical</v>
      </c>
      <c r="I119">
        <f t="shared" ca="1" si="93"/>
        <v>4</v>
      </c>
      <c r="J119">
        <f t="shared" ca="1" si="94"/>
        <v>2</v>
      </c>
      <c r="K119">
        <f t="shared" ca="1" si="95"/>
        <v>64493</v>
      </c>
      <c r="L119">
        <f t="shared" ca="1" si="96"/>
        <v>11</v>
      </c>
      <c r="M119" t="str">
        <f t="shared" ca="1" si="97"/>
        <v>kolar</v>
      </c>
      <c r="N119">
        <f t="shared" ca="1" si="98"/>
        <v>193479</v>
      </c>
      <c r="O119">
        <f t="shared" ca="1" si="99"/>
        <v>145521.51369645126</v>
      </c>
      <c r="P119">
        <f t="shared" ca="1" si="100"/>
        <v>85192.398396907229</v>
      </c>
      <c r="Q119">
        <f t="shared" ca="1" si="101"/>
        <v>25262</v>
      </c>
      <c r="R119">
        <f t="shared" ca="1" si="102"/>
        <v>79011.976492992966</v>
      </c>
      <c r="S119">
        <f t="shared" ca="1" si="103"/>
        <v>44081.853883108539</v>
      </c>
      <c r="T119">
        <f t="shared" ca="1" si="104"/>
        <v>322753.25228001579</v>
      </c>
      <c r="U119">
        <f t="shared" ca="1" si="105"/>
        <v>249795.49018944422</v>
      </c>
      <c r="V119">
        <f t="shared" ca="1" si="106"/>
        <v>72957.762090571574</v>
      </c>
      <c r="X119" s="1">
        <f ca="1">IF(Table1[[#This Row],[gender]]="men",0,1)</f>
        <v>0</v>
      </c>
      <c r="Y119" s="13">
        <f ca="1">IF(Table1[[#This Row],[gender]]="women",0,1)</f>
        <v>1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K119" s="1">
        <f t="shared" ca="1" si="107"/>
        <v>0</v>
      </c>
      <c r="AL119" s="2">
        <f t="shared" ca="1" si="108"/>
        <v>1</v>
      </c>
      <c r="AM119" s="2">
        <f t="shared" ca="1" si="109"/>
        <v>0</v>
      </c>
      <c r="AN119" s="2">
        <f t="shared" ca="1" si="110"/>
        <v>0</v>
      </c>
      <c r="AO119" s="2">
        <f t="shared" ca="1" si="111"/>
        <v>0</v>
      </c>
      <c r="AP119" s="3">
        <f t="shared" ca="1" si="112"/>
        <v>0</v>
      </c>
      <c r="AQ119" s="1"/>
      <c r="AR119" s="2"/>
      <c r="AS119" s="2"/>
      <c r="AT119" s="2"/>
      <c r="AU119" s="2"/>
      <c r="AV119" s="3"/>
      <c r="AW119" s="2"/>
      <c r="AX119" s="23">
        <f t="shared" ca="1" si="63"/>
        <v>20984.976461612085</v>
      </c>
      <c r="AY119" s="2"/>
      <c r="AZ119" s="1">
        <f t="shared" ca="1" si="64"/>
        <v>1</v>
      </c>
      <c r="BA119" s="2"/>
      <c r="BB119" s="3"/>
      <c r="BC119" s="31">
        <f t="shared" ca="1" si="65"/>
        <v>0.96220896797073807</v>
      </c>
      <c r="BD119" s="2">
        <f t="shared" ca="1" si="66"/>
        <v>0</v>
      </c>
      <c r="BE119" s="1"/>
      <c r="BF119" s="1">
        <f t="shared" ca="1" si="67"/>
        <v>0</v>
      </c>
      <c r="BG119" s="2">
        <f t="shared" ca="1" si="68"/>
        <v>0</v>
      </c>
      <c r="BH119" s="2">
        <f t="shared" ca="1" si="69"/>
        <v>0</v>
      </c>
      <c r="BI119" s="2">
        <f t="shared" ca="1" si="70"/>
        <v>0</v>
      </c>
      <c r="BJ119" s="2">
        <f t="shared" ca="1" si="71"/>
        <v>83698</v>
      </c>
      <c r="BK119" s="2">
        <f t="shared" ca="1" si="72"/>
        <v>0</v>
      </c>
      <c r="BL119" s="2">
        <f t="shared" ca="1" si="73"/>
        <v>0</v>
      </c>
      <c r="BM119" s="2">
        <f t="shared" ca="1" si="74"/>
        <v>0</v>
      </c>
      <c r="BN119" s="2">
        <f t="shared" ca="1" si="75"/>
        <v>0</v>
      </c>
      <c r="BO119" s="2">
        <f t="shared" ca="1" si="76"/>
        <v>0</v>
      </c>
      <c r="BP119" s="3">
        <f t="shared" ca="1" si="77"/>
        <v>0</v>
      </c>
      <c r="BQ119" s="1">
        <f t="shared" ca="1" si="78"/>
        <v>83698</v>
      </c>
      <c r="BR119" s="2">
        <f t="shared" ca="1" si="79"/>
        <v>0</v>
      </c>
      <c r="BS119" s="2">
        <f t="shared" ca="1" si="80"/>
        <v>0</v>
      </c>
      <c r="BT119" s="2">
        <f t="shared" ca="1" si="81"/>
        <v>0</v>
      </c>
      <c r="BU119" s="2">
        <f t="shared" ca="1" si="82"/>
        <v>0</v>
      </c>
      <c r="BV119" s="3">
        <f t="shared" ca="1" si="83"/>
        <v>0</v>
      </c>
      <c r="BX119" s="1">
        <f t="shared" ca="1" si="84"/>
        <v>1</v>
      </c>
      <c r="BY119" s="3"/>
      <c r="BZ119" s="1">
        <f t="shared" ca="1" si="85"/>
        <v>42</v>
      </c>
      <c r="CA119" s="2"/>
      <c r="CB119" s="3"/>
    </row>
    <row r="120" spans="2:80" ht="15" thickBot="1" x14ac:dyDescent="0.35">
      <c r="B120">
        <f t="shared" ca="1" si="86"/>
        <v>2</v>
      </c>
      <c r="C120" t="str">
        <f t="shared" ca="1" si="87"/>
        <v>women</v>
      </c>
      <c r="D120">
        <f t="shared" ca="1" si="88"/>
        <v>42</v>
      </c>
      <c r="E120">
        <f t="shared" ca="1" si="89"/>
        <v>1</v>
      </c>
      <c r="F120" t="str">
        <f t="shared" ca="1" si="90"/>
        <v>health</v>
      </c>
      <c r="G120">
        <f t="shared" ca="1" si="91"/>
        <v>1</v>
      </c>
      <c r="H120" t="str">
        <f t="shared" ca="1" si="92"/>
        <v>high skool</v>
      </c>
      <c r="I120">
        <f t="shared" ca="1" si="93"/>
        <v>0</v>
      </c>
      <c r="J120">
        <f t="shared" ca="1" si="94"/>
        <v>1</v>
      </c>
      <c r="K120">
        <f t="shared" ca="1" si="95"/>
        <v>83698</v>
      </c>
      <c r="L120">
        <f t="shared" ca="1" si="96"/>
        <v>5</v>
      </c>
      <c r="M120" t="str">
        <f t="shared" ca="1" si="97"/>
        <v>UK</v>
      </c>
      <c r="N120">
        <f t="shared" ca="1" si="98"/>
        <v>334792</v>
      </c>
      <c r="O120">
        <f t="shared" ca="1" si="99"/>
        <v>322139.86480485933</v>
      </c>
      <c r="P120">
        <f t="shared" ca="1" si="100"/>
        <v>20984.976461612085</v>
      </c>
      <c r="Q120">
        <f t="shared" ca="1" si="101"/>
        <v>7706</v>
      </c>
      <c r="R120">
        <f t="shared" ca="1" si="102"/>
        <v>6531.1232451647584</v>
      </c>
      <c r="S120">
        <f t="shared" ca="1" si="103"/>
        <v>46065.591923045096</v>
      </c>
      <c r="T120">
        <f t="shared" ca="1" si="104"/>
        <v>401842.56838465721</v>
      </c>
      <c r="U120">
        <f t="shared" ca="1" si="105"/>
        <v>336376.98805002408</v>
      </c>
      <c r="V120">
        <f t="shared" ca="1" si="106"/>
        <v>65465.580334633123</v>
      </c>
      <c r="X120" s="1">
        <f ca="1">IF(Table1[[#This Row],[gender]]="men",0,1)</f>
        <v>1</v>
      </c>
      <c r="Y120" s="13">
        <f ca="1">IF(Table1[[#This Row],[gender]]="women",0,1)</f>
        <v>0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K120" s="1">
        <f t="shared" ca="1" si="107"/>
        <v>0</v>
      </c>
      <c r="AL120" s="2">
        <f t="shared" ca="1" si="108"/>
        <v>0</v>
      </c>
      <c r="AM120" s="2">
        <f t="shared" ca="1" si="109"/>
        <v>1</v>
      </c>
      <c r="AN120" s="2">
        <f t="shared" ca="1" si="110"/>
        <v>0</v>
      </c>
      <c r="AO120" s="2">
        <f t="shared" ca="1" si="111"/>
        <v>0</v>
      </c>
      <c r="AP120" s="3">
        <f t="shared" ca="1" si="112"/>
        <v>0</v>
      </c>
      <c r="AQ120" s="1"/>
      <c r="AR120" s="2"/>
      <c r="AS120" s="2"/>
      <c r="AT120" s="2"/>
      <c r="AU120" s="2"/>
      <c r="AV120" s="3"/>
      <c r="AW120" s="2"/>
      <c r="AX120" s="23">
        <f t="shared" ca="1" si="63"/>
        <v>13177.738576365231</v>
      </c>
      <c r="AY120" s="2"/>
      <c r="AZ120" s="1">
        <f t="shared" ca="1" si="64"/>
        <v>0</v>
      </c>
      <c r="BA120" s="2"/>
      <c r="BB120" s="3"/>
      <c r="BC120" s="31">
        <f t="shared" ca="1" si="65"/>
        <v>0.4430173035819962</v>
      </c>
      <c r="BD120" s="2">
        <f t="shared" ca="1" si="66"/>
        <v>0</v>
      </c>
      <c r="BE120" s="1"/>
      <c r="BF120" s="1">
        <f t="shared" ca="1" si="67"/>
        <v>0</v>
      </c>
      <c r="BG120" s="2">
        <f t="shared" ca="1" si="68"/>
        <v>0</v>
      </c>
      <c r="BH120" s="2">
        <f t="shared" ca="1" si="69"/>
        <v>0</v>
      </c>
      <c r="BI120" s="2">
        <f t="shared" ca="1" si="70"/>
        <v>0</v>
      </c>
      <c r="BJ120" s="2">
        <f t="shared" ca="1" si="71"/>
        <v>0</v>
      </c>
      <c r="BK120" s="2">
        <f t="shared" ca="1" si="72"/>
        <v>0</v>
      </c>
      <c r="BL120" s="2">
        <f t="shared" ca="1" si="73"/>
        <v>0</v>
      </c>
      <c r="BM120" s="2">
        <f t="shared" ca="1" si="74"/>
        <v>0</v>
      </c>
      <c r="BN120" s="2">
        <f t="shared" ca="1" si="75"/>
        <v>0</v>
      </c>
      <c r="BO120" s="2">
        <f t="shared" ca="1" si="76"/>
        <v>0</v>
      </c>
      <c r="BP120" s="3">
        <f t="shared" ca="1" si="77"/>
        <v>27692</v>
      </c>
      <c r="BQ120" s="1">
        <f t="shared" ca="1" si="78"/>
        <v>0</v>
      </c>
      <c r="BR120" s="2">
        <f t="shared" ca="1" si="79"/>
        <v>0</v>
      </c>
      <c r="BS120" s="2">
        <f t="shared" ca="1" si="80"/>
        <v>0</v>
      </c>
      <c r="BT120" s="2">
        <f t="shared" ca="1" si="81"/>
        <v>0</v>
      </c>
      <c r="BU120" s="2">
        <f t="shared" ca="1" si="82"/>
        <v>0</v>
      </c>
      <c r="BV120" s="3">
        <f t="shared" ca="1" si="83"/>
        <v>27692</v>
      </c>
      <c r="BX120" s="1">
        <f t="shared" ca="1" si="84"/>
        <v>1</v>
      </c>
      <c r="BY120" s="3"/>
      <c r="BZ120" s="1">
        <f t="shared" ca="1" si="85"/>
        <v>28</v>
      </c>
      <c r="CA120" s="2"/>
      <c r="CB120" s="3"/>
    </row>
    <row r="121" spans="2:80" ht="15" thickBot="1" x14ac:dyDescent="0.35">
      <c r="B121">
        <f t="shared" ca="1" si="86"/>
        <v>2</v>
      </c>
      <c r="C121" t="str">
        <f t="shared" ca="1" si="87"/>
        <v>women</v>
      </c>
      <c r="D121">
        <f t="shared" ca="1" si="88"/>
        <v>28</v>
      </c>
      <c r="E121">
        <f t="shared" ca="1" si="89"/>
        <v>6</v>
      </c>
      <c r="F121" t="str">
        <f t="shared" ca="1" si="90"/>
        <v>agriculture</v>
      </c>
      <c r="G121">
        <f t="shared" ca="1" si="91"/>
        <v>5</v>
      </c>
      <c r="H121" t="str">
        <f t="shared" ca="1" si="92"/>
        <v>other</v>
      </c>
      <c r="I121">
        <f t="shared" ca="1" si="93"/>
        <v>1</v>
      </c>
      <c r="J121">
        <f t="shared" ca="1" si="94"/>
        <v>4</v>
      </c>
      <c r="K121">
        <f t="shared" ca="1" si="95"/>
        <v>27692</v>
      </c>
      <c r="L121">
        <f t="shared" ca="1" si="96"/>
        <v>11</v>
      </c>
      <c r="M121" t="str">
        <f t="shared" ca="1" si="97"/>
        <v>kolar</v>
      </c>
      <c r="N121">
        <f t="shared" ca="1" si="98"/>
        <v>83076</v>
      </c>
      <c r="O121">
        <f t="shared" ca="1" si="99"/>
        <v>36804.105512377915</v>
      </c>
      <c r="P121">
        <f t="shared" ca="1" si="100"/>
        <v>52710.954305460924</v>
      </c>
      <c r="Q121">
        <f t="shared" ca="1" si="101"/>
        <v>2699</v>
      </c>
      <c r="R121">
        <f t="shared" ca="1" si="102"/>
        <v>7598.798469319453</v>
      </c>
      <c r="S121">
        <f t="shared" ca="1" si="103"/>
        <v>12529.87793902637</v>
      </c>
      <c r="T121">
        <f t="shared" ca="1" si="104"/>
        <v>148316.83224448728</v>
      </c>
      <c r="U121">
        <f t="shared" ca="1" si="105"/>
        <v>47101.903981697367</v>
      </c>
      <c r="V121">
        <f t="shared" ca="1" si="106"/>
        <v>101214.92826278991</v>
      </c>
      <c r="X121" s="1">
        <f ca="1">IF(Table1[[#This Row],[gender]]="men",0,1)</f>
        <v>1</v>
      </c>
      <c r="Y121" s="13">
        <f ca="1">IF(Table1[[#This Row],[gender]]="women",0,1)</f>
        <v>0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K121" s="1">
        <f t="shared" ca="1" si="107"/>
        <v>0</v>
      </c>
      <c r="AL121" s="2">
        <f t="shared" ca="1" si="108"/>
        <v>0</v>
      </c>
      <c r="AM121" s="2">
        <f t="shared" ca="1" si="109"/>
        <v>1</v>
      </c>
      <c r="AN121" s="2">
        <f t="shared" ca="1" si="110"/>
        <v>0</v>
      </c>
      <c r="AO121" s="2">
        <f t="shared" ca="1" si="111"/>
        <v>0</v>
      </c>
      <c r="AP121" s="3">
        <f t="shared" ca="1" si="112"/>
        <v>0</v>
      </c>
      <c r="AQ121" s="1"/>
      <c r="AR121" s="2"/>
      <c r="AS121" s="2"/>
      <c r="AT121" s="2"/>
      <c r="AU121" s="2"/>
      <c r="AV121" s="3"/>
      <c r="AW121" s="2"/>
      <c r="AX121" s="23">
        <f t="shared" ca="1" si="63"/>
        <v>46367.655543664623</v>
      </c>
      <c r="AY121" s="2"/>
      <c r="AZ121" s="1">
        <f t="shared" ca="1" si="64"/>
        <v>1</v>
      </c>
      <c r="BA121" s="2"/>
      <c r="BB121" s="3"/>
      <c r="BC121" s="31">
        <f t="shared" ca="1" si="65"/>
        <v>0.828179064894912</v>
      </c>
      <c r="BD121" s="2">
        <f t="shared" ca="1" si="66"/>
        <v>0</v>
      </c>
      <c r="BE121" s="1"/>
      <c r="BF121" s="1">
        <f t="shared" ca="1" si="67"/>
        <v>0</v>
      </c>
      <c r="BG121" s="2">
        <f t="shared" ca="1" si="68"/>
        <v>0</v>
      </c>
      <c r="BH121" s="2">
        <f t="shared" ca="1" si="69"/>
        <v>0</v>
      </c>
      <c r="BI121" s="2">
        <f t="shared" ca="1" si="70"/>
        <v>0</v>
      </c>
      <c r="BJ121" s="2">
        <f t="shared" ca="1" si="71"/>
        <v>0</v>
      </c>
      <c r="BK121" s="2">
        <f t="shared" ca="1" si="72"/>
        <v>0</v>
      </c>
      <c r="BL121" s="2">
        <f t="shared" ca="1" si="73"/>
        <v>68846</v>
      </c>
      <c r="BM121" s="2">
        <f t="shared" ca="1" si="74"/>
        <v>0</v>
      </c>
      <c r="BN121" s="2">
        <f t="shared" ca="1" si="75"/>
        <v>0</v>
      </c>
      <c r="BO121" s="2">
        <f t="shared" ca="1" si="76"/>
        <v>0</v>
      </c>
      <c r="BP121" s="3">
        <f t="shared" ca="1" si="77"/>
        <v>0</v>
      </c>
      <c r="BQ121" s="1">
        <f t="shared" ca="1" si="78"/>
        <v>0</v>
      </c>
      <c r="BR121" s="2">
        <f t="shared" ca="1" si="79"/>
        <v>0</v>
      </c>
      <c r="BS121" s="2">
        <f t="shared" ca="1" si="80"/>
        <v>0</v>
      </c>
      <c r="BT121" s="2">
        <f t="shared" ca="1" si="81"/>
        <v>0</v>
      </c>
      <c r="BU121" s="2">
        <f t="shared" ca="1" si="82"/>
        <v>0</v>
      </c>
      <c r="BV121" s="3">
        <f t="shared" ca="1" si="83"/>
        <v>68846</v>
      </c>
      <c r="BX121" s="1">
        <f t="shared" ca="1" si="84"/>
        <v>1</v>
      </c>
      <c r="BY121" s="3"/>
      <c r="BZ121" s="1">
        <f t="shared" ca="1" si="85"/>
        <v>32</v>
      </c>
      <c r="CA121" s="2"/>
      <c r="CB121" s="3"/>
    </row>
    <row r="122" spans="2:80" ht="15" thickBot="1" x14ac:dyDescent="0.35">
      <c r="B122">
        <f t="shared" ca="1" si="86"/>
        <v>2</v>
      </c>
      <c r="C122" t="str">
        <f t="shared" ca="1" si="87"/>
        <v>women</v>
      </c>
      <c r="D122">
        <f t="shared" ca="1" si="88"/>
        <v>32</v>
      </c>
      <c r="E122">
        <f t="shared" ca="1" si="89"/>
        <v>6</v>
      </c>
      <c r="F122" t="str">
        <f t="shared" ca="1" si="90"/>
        <v>agriculture</v>
      </c>
      <c r="G122">
        <f t="shared" ca="1" si="91"/>
        <v>4</v>
      </c>
      <c r="H122" t="str">
        <f t="shared" ca="1" si="92"/>
        <v>technical</v>
      </c>
      <c r="I122">
        <f t="shared" ca="1" si="93"/>
        <v>4</v>
      </c>
      <c r="J122">
        <f t="shared" ca="1" si="94"/>
        <v>2</v>
      </c>
      <c r="K122">
        <f t="shared" ca="1" si="95"/>
        <v>68846</v>
      </c>
      <c r="L122">
        <f t="shared" ca="1" si="96"/>
        <v>7</v>
      </c>
      <c r="M122" t="str">
        <f t="shared" ca="1" si="97"/>
        <v>karwar</v>
      </c>
      <c r="N122">
        <f t="shared" ca="1" si="98"/>
        <v>275384</v>
      </c>
      <c r="O122">
        <f t="shared" ca="1" si="99"/>
        <v>228067.26360702043</v>
      </c>
      <c r="P122">
        <f t="shared" ca="1" si="100"/>
        <v>92735.311087329246</v>
      </c>
      <c r="Q122">
        <f t="shared" ca="1" si="101"/>
        <v>26802</v>
      </c>
      <c r="R122">
        <f t="shared" ca="1" si="102"/>
        <v>61333.386790144206</v>
      </c>
      <c r="S122">
        <f t="shared" ca="1" si="103"/>
        <v>60111.42379164914</v>
      </c>
      <c r="T122">
        <f t="shared" ca="1" si="104"/>
        <v>428230.73487897834</v>
      </c>
      <c r="U122">
        <f t="shared" ca="1" si="105"/>
        <v>316202.65039716463</v>
      </c>
      <c r="V122">
        <f t="shared" ca="1" si="106"/>
        <v>112028.08448181371</v>
      </c>
      <c r="X122" s="1">
        <f ca="1">IF(Table1[[#This Row],[gender]]="men",0,1)</f>
        <v>1</v>
      </c>
      <c r="Y122" s="13">
        <f ca="1">IF(Table1[[#This Row],[gender]]="women",0,1)</f>
        <v>0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K122" s="1">
        <f t="shared" ca="1" si="107"/>
        <v>0</v>
      </c>
      <c r="AL122" s="2">
        <f t="shared" ca="1" si="108"/>
        <v>0</v>
      </c>
      <c r="AM122" s="2">
        <f t="shared" ca="1" si="109"/>
        <v>0</v>
      </c>
      <c r="AN122" s="2">
        <f t="shared" ca="1" si="110"/>
        <v>1</v>
      </c>
      <c r="AO122" s="2">
        <f t="shared" ca="1" si="111"/>
        <v>0</v>
      </c>
      <c r="AP122" s="3">
        <f t="shared" ca="1" si="112"/>
        <v>0</v>
      </c>
      <c r="AQ122" s="1"/>
      <c r="AR122" s="2"/>
      <c r="AS122" s="2"/>
      <c r="AT122" s="2"/>
      <c r="AU122" s="2"/>
      <c r="AV122" s="3"/>
      <c r="AW122" s="2"/>
      <c r="AX122" s="23">
        <f t="shared" ca="1" si="63"/>
        <v>15305.126755728534</v>
      </c>
      <c r="AY122" s="2"/>
      <c r="AZ122" s="1">
        <f t="shared" ca="1" si="64"/>
        <v>1</v>
      </c>
      <c r="BA122" s="2"/>
      <c r="BB122" s="3"/>
      <c r="BC122" s="31">
        <f t="shared" ca="1" si="65"/>
        <v>0.67940731094123341</v>
      </c>
      <c r="BD122" s="2">
        <f t="shared" ca="1" si="66"/>
        <v>0</v>
      </c>
      <c r="BE122" s="1"/>
      <c r="BF122" s="1">
        <f t="shared" ca="1" si="67"/>
        <v>0</v>
      </c>
      <c r="BG122" s="2">
        <f t="shared" ca="1" si="68"/>
        <v>0</v>
      </c>
      <c r="BH122" s="2">
        <f t="shared" ca="1" si="69"/>
        <v>0</v>
      </c>
      <c r="BI122" s="2">
        <f t="shared" ca="1" si="70"/>
        <v>0</v>
      </c>
      <c r="BJ122" s="2">
        <f t="shared" ca="1" si="71"/>
        <v>0</v>
      </c>
      <c r="BK122" s="2">
        <f t="shared" ca="1" si="72"/>
        <v>0</v>
      </c>
      <c r="BL122" s="2">
        <f t="shared" ca="1" si="73"/>
        <v>0</v>
      </c>
      <c r="BM122" s="2">
        <f t="shared" ca="1" si="74"/>
        <v>64144</v>
      </c>
      <c r="BN122" s="2">
        <f t="shared" ca="1" si="75"/>
        <v>0</v>
      </c>
      <c r="BO122" s="2">
        <f t="shared" ca="1" si="76"/>
        <v>0</v>
      </c>
      <c r="BP122" s="3">
        <f t="shared" ca="1" si="77"/>
        <v>0</v>
      </c>
      <c r="BQ122" s="1">
        <f t="shared" ca="1" si="78"/>
        <v>0</v>
      </c>
      <c r="BR122" s="2">
        <f t="shared" ca="1" si="79"/>
        <v>0</v>
      </c>
      <c r="BS122" s="2">
        <f t="shared" ca="1" si="80"/>
        <v>0</v>
      </c>
      <c r="BT122" s="2">
        <f t="shared" ca="1" si="81"/>
        <v>64144</v>
      </c>
      <c r="BU122" s="2">
        <f t="shared" ca="1" si="82"/>
        <v>0</v>
      </c>
      <c r="BV122" s="3">
        <f t="shared" ca="1" si="83"/>
        <v>0</v>
      </c>
      <c r="BX122" s="1">
        <f t="shared" ca="1" si="84"/>
        <v>1</v>
      </c>
      <c r="BY122" s="3"/>
      <c r="BZ122" s="1">
        <f t="shared" ca="1" si="85"/>
        <v>0</v>
      </c>
      <c r="CA122" s="2"/>
      <c r="CB122" s="3"/>
    </row>
    <row r="123" spans="2:80" ht="15" thickBot="1" x14ac:dyDescent="0.35">
      <c r="B123">
        <f t="shared" ca="1" si="86"/>
        <v>2</v>
      </c>
      <c r="C123" t="str">
        <f t="shared" ca="1" si="87"/>
        <v>women</v>
      </c>
      <c r="D123">
        <f t="shared" ca="1" si="88"/>
        <v>37</v>
      </c>
      <c r="E123">
        <f t="shared" ca="1" si="89"/>
        <v>4</v>
      </c>
      <c r="F123" t="str">
        <f t="shared" ca="1" si="90"/>
        <v>IT</v>
      </c>
      <c r="G123">
        <f t="shared" ca="1" si="91"/>
        <v>3</v>
      </c>
      <c r="H123" t="str">
        <f t="shared" ca="1" si="92"/>
        <v>university</v>
      </c>
      <c r="I123">
        <f t="shared" ca="1" si="93"/>
        <v>0</v>
      </c>
      <c r="J123">
        <f t="shared" ca="1" si="94"/>
        <v>4</v>
      </c>
      <c r="K123">
        <f t="shared" ca="1" si="95"/>
        <v>64144</v>
      </c>
      <c r="L123">
        <f t="shared" ca="1" si="96"/>
        <v>8</v>
      </c>
      <c r="M123" t="str">
        <f t="shared" ca="1" si="97"/>
        <v>bidar</v>
      </c>
      <c r="N123">
        <f t="shared" ca="1" si="98"/>
        <v>192432</v>
      </c>
      <c r="O123">
        <f t="shared" ca="1" si="99"/>
        <v>130739.70765904343</v>
      </c>
      <c r="P123">
        <f t="shared" ca="1" si="100"/>
        <v>61220.507022914135</v>
      </c>
      <c r="Q123">
        <f t="shared" ca="1" si="101"/>
        <v>31682</v>
      </c>
      <c r="R123">
        <f t="shared" ca="1" si="102"/>
        <v>106288.71334705353</v>
      </c>
      <c r="S123">
        <f t="shared" ca="1" si="103"/>
        <v>9178.779558612383</v>
      </c>
      <c r="T123">
        <f t="shared" ca="1" si="104"/>
        <v>262831.28658152651</v>
      </c>
      <c r="U123">
        <f t="shared" ca="1" si="105"/>
        <v>268710.42100609699</v>
      </c>
      <c r="V123">
        <f t="shared" ca="1" si="106"/>
        <v>-5879.1344245704822</v>
      </c>
      <c r="X123" s="1">
        <f ca="1">IF(Table1[[#This Row],[gender]]="men",0,1)</f>
        <v>1</v>
      </c>
      <c r="Y123" s="13">
        <f ca="1">IF(Table1[[#This Row],[gender]]="women",0,1)</f>
        <v>0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K123" s="1">
        <f t="shared" ca="1" si="107"/>
        <v>0</v>
      </c>
      <c r="AL123" s="2">
        <f t="shared" ca="1" si="108"/>
        <v>1</v>
      </c>
      <c r="AM123" s="2">
        <f t="shared" ca="1" si="109"/>
        <v>0</v>
      </c>
      <c r="AN123" s="2">
        <f t="shared" ca="1" si="110"/>
        <v>0</v>
      </c>
      <c r="AO123" s="2">
        <f t="shared" ca="1" si="111"/>
        <v>0</v>
      </c>
      <c r="AP123" s="3">
        <f t="shared" ca="1" si="112"/>
        <v>0</v>
      </c>
      <c r="AQ123" s="1"/>
      <c r="AR123" s="2"/>
      <c r="AS123" s="2"/>
      <c r="AT123" s="2"/>
      <c r="AU123" s="2"/>
      <c r="AV123" s="3"/>
      <c r="AW123" s="2"/>
      <c r="AX123" s="23">
        <f t="shared" ca="1" si="63"/>
        <v>2666.5790138566476</v>
      </c>
      <c r="AY123" s="2"/>
      <c r="AZ123" s="1">
        <f t="shared" ca="1" si="64"/>
        <v>0</v>
      </c>
      <c r="BA123" s="2"/>
      <c r="BB123" s="3"/>
      <c r="BC123" s="31">
        <f t="shared" ca="1" si="65"/>
        <v>0.12033552123354196</v>
      </c>
      <c r="BD123" s="2">
        <f t="shared" ca="1" si="66"/>
        <v>1</v>
      </c>
      <c r="BE123" s="1"/>
      <c r="BF123" s="1">
        <f t="shared" ca="1" si="67"/>
        <v>0</v>
      </c>
      <c r="BG123" s="2">
        <f t="shared" ca="1" si="68"/>
        <v>0</v>
      </c>
      <c r="BH123" s="2">
        <f t="shared" ca="1" si="69"/>
        <v>0</v>
      </c>
      <c r="BI123" s="2">
        <f t="shared" ca="1" si="70"/>
        <v>63263</v>
      </c>
      <c r="BJ123" s="2">
        <f t="shared" ca="1" si="71"/>
        <v>0</v>
      </c>
      <c r="BK123" s="2">
        <f t="shared" ca="1" si="72"/>
        <v>0</v>
      </c>
      <c r="BL123" s="2">
        <f t="shared" ca="1" si="73"/>
        <v>0</v>
      </c>
      <c r="BM123" s="2">
        <f t="shared" ca="1" si="74"/>
        <v>0</v>
      </c>
      <c r="BN123" s="2">
        <f t="shared" ca="1" si="75"/>
        <v>0</v>
      </c>
      <c r="BO123" s="2">
        <f t="shared" ca="1" si="76"/>
        <v>0</v>
      </c>
      <c r="BP123" s="3">
        <f t="shared" ca="1" si="77"/>
        <v>0</v>
      </c>
      <c r="BQ123" s="1">
        <f t="shared" ca="1" si="78"/>
        <v>63263</v>
      </c>
      <c r="BR123" s="2">
        <f t="shared" ca="1" si="79"/>
        <v>0</v>
      </c>
      <c r="BS123" s="2">
        <f t="shared" ca="1" si="80"/>
        <v>0</v>
      </c>
      <c r="BT123" s="2">
        <f t="shared" ca="1" si="81"/>
        <v>0</v>
      </c>
      <c r="BU123" s="2">
        <f t="shared" ca="1" si="82"/>
        <v>0</v>
      </c>
      <c r="BV123" s="3">
        <f t="shared" ca="1" si="83"/>
        <v>0</v>
      </c>
      <c r="BX123" s="1">
        <f t="shared" ca="1" si="84"/>
        <v>0</v>
      </c>
      <c r="BY123" s="3"/>
      <c r="BZ123" s="1">
        <f t="shared" ca="1" si="85"/>
        <v>33</v>
      </c>
      <c r="CA123" s="2"/>
      <c r="CB123" s="3"/>
    </row>
    <row r="124" spans="2:80" ht="15" thickBot="1" x14ac:dyDescent="0.35">
      <c r="B124">
        <f t="shared" ca="1" si="86"/>
        <v>2</v>
      </c>
      <c r="C124" t="str">
        <f t="shared" ca="1" si="87"/>
        <v>women</v>
      </c>
      <c r="D124">
        <f t="shared" ca="1" si="88"/>
        <v>33</v>
      </c>
      <c r="E124">
        <f t="shared" ca="1" si="89"/>
        <v>1</v>
      </c>
      <c r="F124" t="str">
        <f t="shared" ca="1" si="90"/>
        <v>health</v>
      </c>
      <c r="G124">
        <f t="shared" ca="1" si="91"/>
        <v>4</v>
      </c>
      <c r="H124" t="str">
        <f t="shared" ca="1" si="92"/>
        <v>technical</v>
      </c>
      <c r="I124">
        <f t="shared" ca="1" si="93"/>
        <v>2</v>
      </c>
      <c r="J124">
        <f t="shared" ca="1" si="94"/>
        <v>3</v>
      </c>
      <c r="K124">
        <f t="shared" ca="1" si="95"/>
        <v>63263</v>
      </c>
      <c r="L124">
        <f t="shared" ca="1" si="96"/>
        <v>4</v>
      </c>
      <c r="M124" t="str">
        <f t="shared" ca="1" si="97"/>
        <v>mysore</v>
      </c>
      <c r="N124">
        <f t="shared" ca="1" si="98"/>
        <v>316315</v>
      </c>
      <c r="O124">
        <f t="shared" ca="1" si="99"/>
        <v>38063.930398987824</v>
      </c>
      <c r="P124">
        <f t="shared" ca="1" si="100"/>
        <v>7999.7370415699424</v>
      </c>
      <c r="Q124">
        <f t="shared" ca="1" si="101"/>
        <v>936</v>
      </c>
      <c r="R124">
        <f t="shared" ca="1" si="102"/>
        <v>8499.1909485750475</v>
      </c>
      <c r="S124">
        <f t="shared" ca="1" si="103"/>
        <v>37582.241395381614</v>
      </c>
      <c r="T124">
        <f t="shared" ca="1" si="104"/>
        <v>361896.97843695158</v>
      </c>
      <c r="U124">
        <f t="shared" ca="1" si="105"/>
        <v>47499.121347562876</v>
      </c>
      <c r="V124">
        <f t="shared" ca="1" si="106"/>
        <v>314397.85708938871</v>
      </c>
      <c r="X124" s="1">
        <f ca="1">IF(Table1[[#This Row],[gender]]="men",0,1)</f>
        <v>1</v>
      </c>
      <c r="Y124" s="13">
        <f ca="1">IF(Table1[[#This Row],[gender]]="women",0,1)</f>
        <v>0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K124" s="1">
        <f t="shared" ca="1" si="107"/>
        <v>0</v>
      </c>
      <c r="AL124" s="2">
        <f t="shared" ca="1" si="108"/>
        <v>0</v>
      </c>
      <c r="AM124" s="2">
        <f t="shared" ca="1" si="109"/>
        <v>0</v>
      </c>
      <c r="AN124" s="2">
        <f t="shared" ca="1" si="110"/>
        <v>1</v>
      </c>
      <c r="AO124" s="2">
        <f t="shared" ca="1" si="111"/>
        <v>0</v>
      </c>
      <c r="AP124" s="3">
        <f t="shared" ca="1" si="112"/>
        <v>0</v>
      </c>
      <c r="AQ124" s="1"/>
      <c r="AR124" s="2"/>
      <c r="AS124" s="2"/>
      <c r="AT124" s="2"/>
      <c r="AU124" s="2"/>
      <c r="AV124" s="3"/>
      <c r="AW124" s="2"/>
      <c r="AX124" s="23">
        <f t="shared" ca="1" si="63"/>
        <v>16906.145149564043</v>
      </c>
      <c r="AY124" s="2"/>
      <c r="AZ124" s="1">
        <f t="shared" ca="1" si="64"/>
        <v>0</v>
      </c>
      <c r="BA124" s="2"/>
      <c r="BB124" s="3"/>
      <c r="BC124" s="31">
        <f t="shared" ca="1" si="65"/>
        <v>0.17294335810741535</v>
      </c>
      <c r="BD124" s="2">
        <f t="shared" ca="1" si="66"/>
        <v>1</v>
      </c>
      <c r="BE124" s="1"/>
      <c r="BF124" s="1">
        <f t="shared" ca="1" si="67"/>
        <v>0</v>
      </c>
      <c r="BG124" s="2">
        <f t="shared" ca="1" si="68"/>
        <v>0</v>
      </c>
      <c r="BH124" s="2">
        <f t="shared" ca="1" si="69"/>
        <v>45279</v>
      </c>
      <c r="BI124" s="2">
        <f t="shared" ca="1" si="70"/>
        <v>0</v>
      </c>
      <c r="BJ124" s="2">
        <f t="shared" ca="1" si="71"/>
        <v>0</v>
      </c>
      <c r="BK124" s="2">
        <f t="shared" ca="1" si="72"/>
        <v>0</v>
      </c>
      <c r="BL124" s="2">
        <f t="shared" ca="1" si="73"/>
        <v>0</v>
      </c>
      <c r="BM124" s="2">
        <f t="shared" ca="1" si="74"/>
        <v>0</v>
      </c>
      <c r="BN124" s="2">
        <f t="shared" ca="1" si="75"/>
        <v>0</v>
      </c>
      <c r="BO124" s="2">
        <f t="shared" ca="1" si="76"/>
        <v>0</v>
      </c>
      <c r="BP124" s="3">
        <f t="shared" ca="1" si="77"/>
        <v>0</v>
      </c>
      <c r="BQ124" s="1">
        <f t="shared" ca="1" si="78"/>
        <v>0</v>
      </c>
      <c r="BR124" s="2">
        <f t="shared" ca="1" si="79"/>
        <v>0</v>
      </c>
      <c r="BS124" s="2">
        <f t="shared" ca="1" si="80"/>
        <v>0</v>
      </c>
      <c r="BT124" s="2">
        <f t="shared" ca="1" si="81"/>
        <v>45279</v>
      </c>
      <c r="BU124" s="2">
        <f t="shared" ca="1" si="82"/>
        <v>0</v>
      </c>
      <c r="BV124" s="3">
        <f t="shared" ca="1" si="83"/>
        <v>0</v>
      </c>
      <c r="BX124" s="1">
        <f t="shared" ca="1" si="84"/>
        <v>1</v>
      </c>
      <c r="BY124" s="3"/>
      <c r="BZ124" s="1">
        <f t="shared" ca="1" si="85"/>
        <v>41</v>
      </c>
      <c r="CA124" s="2"/>
      <c r="CB124" s="3"/>
    </row>
    <row r="125" spans="2:80" ht="15" thickBot="1" x14ac:dyDescent="0.35">
      <c r="B125">
        <f t="shared" ca="1" si="86"/>
        <v>2</v>
      </c>
      <c r="C125" t="str">
        <f t="shared" ca="1" si="87"/>
        <v>women</v>
      </c>
      <c r="D125">
        <f t="shared" ca="1" si="88"/>
        <v>41</v>
      </c>
      <c r="E125">
        <f t="shared" ca="1" si="89"/>
        <v>4</v>
      </c>
      <c r="F125" t="str">
        <f t="shared" ca="1" si="90"/>
        <v>IT</v>
      </c>
      <c r="G125">
        <f t="shared" ca="1" si="91"/>
        <v>1</v>
      </c>
      <c r="H125" t="str">
        <f t="shared" ca="1" si="92"/>
        <v>high skool</v>
      </c>
      <c r="I125">
        <f t="shared" ca="1" si="93"/>
        <v>3</v>
      </c>
      <c r="J125">
        <f t="shared" ca="1" si="94"/>
        <v>2</v>
      </c>
      <c r="K125">
        <f t="shared" ca="1" si="95"/>
        <v>45279</v>
      </c>
      <c r="L125">
        <f t="shared" ca="1" si="96"/>
        <v>3</v>
      </c>
      <c r="M125" t="str">
        <f t="shared" ca="1" si="97"/>
        <v>manglore</v>
      </c>
      <c r="N125">
        <f t="shared" ca="1" si="98"/>
        <v>135837</v>
      </c>
      <c r="O125">
        <f t="shared" ca="1" si="99"/>
        <v>23492.106935236978</v>
      </c>
      <c r="P125">
        <f t="shared" ca="1" si="100"/>
        <v>33812.290299128086</v>
      </c>
      <c r="Q125">
        <f t="shared" ca="1" si="101"/>
        <v>16558</v>
      </c>
      <c r="R125">
        <f t="shared" ca="1" si="102"/>
        <v>12061.298019854312</v>
      </c>
      <c r="S125">
        <f t="shared" ca="1" si="103"/>
        <v>52002.348582496037</v>
      </c>
      <c r="T125">
        <f t="shared" ca="1" si="104"/>
        <v>221651.63888162415</v>
      </c>
      <c r="U125">
        <f t="shared" ca="1" si="105"/>
        <v>52111.40495509129</v>
      </c>
      <c r="V125">
        <f t="shared" ca="1" si="106"/>
        <v>169540.23392653285</v>
      </c>
      <c r="X125" s="1">
        <f ca="1">IF(Table1[[#This Row],[gender]]="men",0,1)</f>
        <v>1</v>
      </c>
      <c r="Y125" s="13">
        <f ca="1">IF(Table1[[#This Row],[gender]]="women",0,1)</f>
        <v>0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K125" s="1">
        <f t="shared" ca="1" si="107"/>
        <v>0</v>
      </c>
      <c r="AL125" s="2">
        <f t="shared" ca="1" si="108"/>
        <v>0</v>
      </c>
      <c r="AM125" s="2">
        <f t="shared" ca="1" si="109"/>
        <v>0</v>
      </c>
      <c r="AN125" s="2">
        <f t="shared" ca="1" si="110"/>
        <v>1</v>
      </c>
      <c r="AO125" s="2">
        <f t="shared" ca="1" si="111"/>
        <v>0</v>
      </c>
      <c r="AP125" s="3">
        <f t="shared" ca="1" si="112"/>
        <v>0</v>
      </c>
      <c r="AQ125" s="1"/>
      <c r="AR125" s="2"/>
      <c r="AS125" s="2"/>
      <c r="AT125" s="2"/>
      <c r="AU125" s="2"/>
      <c r="AV125" s="3"/>
      <c r="AW125" s="2"/>
      <c r="AX125" s="23">
        <f t="shared" ca="1" si="63"/>
        <v>45402.473647563245</v>
      </c>
      <c r="AY125" s="2"/>
      <c r="AZ125" s="1">
        <f t="shared" ca="1" si="64"/>
        <v>1</v>
      </c>
      <c r="BA125" s="2"/>
      <c r="BB125" s="3"/>
      <c r="BC125" s="31">
        <f t="shared" ca="1" si="65"/>
        <v>0.41476632833967542</v>
      </c>
      <c r="BD125" s="2">
        <f t="shared" ca="1" si="66"/>
        <v>0</v>
      </c>
      <c r="BE125" s="1"/>
      <c r="BF125" s="1">
        <f t="shared" ca="1" si="67"/>
        <v>0</v>
      </c>
      <c r="BG125" s="2">
        <f t="shared" ca="1" si="68"/>
        <v>0</v>
      </c>
      <c r="BH125" s="2">
        <f t="shared" ca="1" si="69"/>
        <v>0</v>
      </c>
      <c r="BI125" s="2">
        <f t="shared" ca="1" si="70"/>
        <v>0</v>
      </c>
      <c r="BJ125" s="2">
        <f t="shared" ca="1" si="71"/>
        <v>0</v>
      </c>
      <c r="BK125" s="2">
        <f t="shared" ca="1" si="72"/>
        <v>0</v>
      </c>
      <c r="BL125" s="2">
        <f t="shared" ca="1" si="73"/>
        <v>82446</v>
      </c>
      <c r="BM125" s="2">
        <f t="shared" ca="1" si="74"/>
        <v>0</v>
      </c>
      <c r="BN125" s="2">
        <f t="shared" ca="1" si="75"/>
        <v>0</v>
      </c>
      <c r="BO125" s="2">
        <f t="shared" ca="1" si="76"/>
        <v>0</v>
      </c>
      <c r="BP125" s="3">
        <f t="shared" ca="1" si="77"/>
        <v>0</v>
      </c>
      <c r="BQ125" s="1">
        <f t="shared" ca="1" si="78"/>
        <v>0</v>
      </c>
      <c r="BR125" s="2">
        <f t="shared" ca="1" si="79"/>
        <v>0</v>
      </c>
      <c r="BS125" s="2">
        <f t="shared" ca="1" si="80"/>
        <v>0</v>
      </c>
      <c r="BT125" s="2">
        <f t="shared" ca="1" si="81"/>
        <v>82446</v>
      </c>
      <c r="BU125" s="2">
        <f t="shared" ca="1" si="82"/>
        <v>0</v>
      </c>
      <c r="BV125" s="3">
        <f t="shared" ca="1" si="83"/>
        <v>0</v>
      </c>
      <c r="BX125" s="1">
        <f t="shared" ca="1" si="84"/>
        <v>1</v>
      </c>
      <c r="BY125" s="3"/>
      <c r="BZ125" s="1">
        <f t="shared" ca="1" si="85"/>
        <v>38</v>
      </c>
      <c r="CA125" s="2"/>
      <c r="CB125" s="3"/>
    </row>
    <row r="126" spans="2:80" ht="15" thickBot="1" x14ac:dyDescent="0.35">
      <c r="B126">
        <f t="shared" ca="1" si="86"/>
        <v>1</v>
      </c>
      <c r="C126" t="str">
        <f t="shared" ca="1" si="87"/>
        <v>men</v>
      </c>
      <c r="D126">
        <f t="shared" ca="1" si="88"/>
        <v>38</v>
      </c>
      <c r="E126">
        <f t="shared" ca="1" si="89"/>
        <v>4</v>
      </c>
      <c r="F126" t="str">
        <f t="shared" ca="1" si="90"/>
        <v>IT</v>
      </c>
      <c r="G126">
        <f t="shared" ca="1" si="91"/>
        <v>5</v>
      </c>
      <c r="H126" t="str">
        <f t="shared" ca="1" si="92"/>
        <v>other</v>
      </c>
      <c r="I126">
        <f t="shared" ca="1" si="93"/>
        <v>3</v>
      </c>
      <c r="J126">
        <f t="shared" ca="1" si="94"/>
        <v>4</v>
      </c>
      <c r="K126">
        <f t="shared" ca="1" si="95"/>
        <v>82446</v>
      </c>
      <c r="L126">
        <f t="shared" ca="1" si="96"/>
        <v>7</v>
      </c>
      <c r="M126" t="str">
        <f t="shared" ca="1" si="97"/>
        <v>karwar</v>
      </c>
      <c r="N126">
        <f t="shared" ca="1" si="98"/>
        <v>412230</v>
      </c>
      <c r="O126">
        <f t="shared" ca="1" si="99"/>
        <v>170979.1235314644</v>
      </c>
      <c r="P126">
        <f t="shared" ca="1" si="100"/>
        <v>181609.89459025298</v>
      </c>
      <c r="Q126">
        <f t="shared" ca="1" si="101"/>
        <v>144528</v>
      </c>
      <c r="R126">
        <f t="shared" ca="1" si="102"/>
        <v>84401.947035423233</v>
      </c>
      <c r="S126">
        <f t="shared" ca="1" si="103"/>
        <v>4301.0455348097821</v>
      </c>
      <c r="T126">
        <f t="shared" ca="1" si="104"/>
        <v>598140.94012506283</v>
      </c>
      <c r="U126">
        <f t="shared" ca="1" si="105"/>
        <v>399909.07056688762</v>
      </c>
      <c r="V126">
        <f t="shared" ca="1" si="106"/>
        <v>198231.86955817521</v>
      </c>
      <c r="X126" s="1">
        <f ca="1">IF(Table1[[#This Row],[gender]]="men",0,1)</f>
        <v>0</v>
      </c>
      <c r="Y126" s="13">
        <f ca="1">IF(Table1[[#This Row],[gender]]="women",0,1)</f>
        <v>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K126" s="1">
        <f t="shared" ca="1" si="107"/>
        <v>0</v>
      </c>
      <c r="AL126" s="2">
        <f t="shared" ca="1" si="108"/>
        <v>0</v>
      </c>
      <c r="AM126" s="2">
        <f t="shared" ca="1" si="109"/>
        <v>0</v>
      </c>
      <c r="AN126" s="2">
        <f t="shared" ca="1" si="110"/>
        <v>1</v>
      </c>
      <c r="AO126" s="2">
        <f t="shared" ca="1" si="111"/>
        <v>0</v>
      </c>
      <c r="AP126" s="3">
        <f t="shared" ca="1" si="112"/>
        <v>0</v>
      </c>
      <c r="AQ126" s="1"/>
      <c r="AR126" s="2"/>
      <c r="AS126" s="2"/>
      <c r="AT126" s="2"/>
      <c r="AU126" s="2"/>
      <c r="AV126" s="3"/>
      <c r="AW126" s="2"/>
      <c r="AX126" s="23">
        <f t="shared" ca="1" si="63"/>
        <v>25015.804576305367</v>
      </c>
      <c r="AY126" s="2"/>
      <c r="AZ126" s="1">
        <f t="shared" ca="1" si="64"/>
        <v>1</v>
      </c>
      <c r="BA126" s="2"/>
      <c r="BB126" s="3"/>
      <c r="BC126" s="31">
        <f t="shared" ca="1" si="65"/>
        <v>0.11767838599570069</v>
      </c>
      <c r="BD126" s="2">
        <f t="shared" ca="1" si="66"/>
        <v>1</v>
      </c>
      <c r="BE126" s="1"/>
      <c r="BF126" s="1">
        <f t="shared" ca="1" si="67"/>
        <v>0</v>
      </c>
      <c r="BG126" s="2">
        <f t="shared" ca="1" si="68"/>
        <v>0</v>
      </c>
      <c r="BH126" s="2">
        <f t="shared" ca="1" si="69"/>
        <v>86191</v>
      </c>
      <c r="BI126" s="2">
        <f t="shared" ca="1" si="70"/>
        <v>0</v>
      </c>
      <c r="BJ126" s="2">
        <f t="shared" ca="1" si="71"/>
        <v>0</v>
      </c>
      <c r="BK126" s="2">
        <f t="shared" ca="1" si="72"/>
        <v>0</v>
      </c>
      <c r="BL126" s="2">
        <f t="shared" ca="1" si="73"/>
        <v>0</v>
      </c>
      <c r="BM126" s="2">
        <f t="shared" ca="1" si="74"/>
        <v>0</v>
      </c>
      <c r="BN126" s="2">
        <f t="shared" ca="1" si="75"/>
        <v>0</v>
      </c>
      <c r="BO126" s="2">
        <f t="shared" ca="1" si="76"/>
        <v>0</v>
      </c>
      <c r="BP126" s="3">
        <f t="shared" ca="1" si="77"/>
        <v>0</v>
      </c>
      <c r="BQ126" s="1">
        <f t="shared" ca="1" si="78"/>
        <v>0</v>
      </c>
      <c r="BR126" s="2">
        <f t="shared" ca="1" si="79"/>
        <v>0</v>
      </c>
      <c r="BS126" s="2">
        <f t="shared" ca="1" si="80"/>
        <v>0</v>
      </c>
      <c r="BT126" s="2">
        <f t="shared" ca="1" si="81"/>
        <v>86191</v>
      </c>
      <c r="BU126" s="2">
        <f t="shared" ca="1" si="82"/>
        <v>0</v>
      </c>
      <c r="BV126" s="3">
        <f t="shared" ca="1" si="83"/>
        <v>0</v>
      </c>
      <c r="BX126" s="1">
        <f t="shared" ca="1" si="84"/>
        <v>1</v>
      </c>
      <c r="BY126" s="3"/>
      <c r="BZ126" s="1">
        <f t="shared" ca="1" si="85"/>
        <v>33</v>
      </c>
      <c r="CA126" s="2"/>
      <c r="CB126" s="3"/>
    </row>
    <row r="127" spans="2:80" ht="15" thickBot="1" x14ac:dyDescent="0.35">
      <c r="B127">
        <f t="shared" ca="1" si="86"/>
        <v>1</v>
      </c>
      <c r="C127" t="str">
        <f t="shared" ca="1" si="87"/>
        <v>men</v>
      </c>
      <c r="D127">
        <f t="shared" ca="1" si="88"/>
        <v>33</v>
      </c>
      <c r="E127">
        <f t="shared" ca="1" si="89"/>
        <v>4</v>
      </c>
      <c r="F127" t="str">
        <f t="shared" ca="1" si="90"/>
        <v>IT</v>
      </c>
      <c r="G127">
        <f t="shared" ca="1" si="91"/>
        <v>5</v>
      </c>
      <c r="H127" t="str">
        <f t="shared" ca="1" si="92"/>
        <v>other</v>
      </c>
      <c r="I127">
        <f t="shared" ca="1" si="93"/>
        <v>4</v>
      </c>
      <c r="J127">
        <f t="shared" ca="1" si="94"/>
        <v>1</v>
      </c>
      <c r="K127">
        <f t="shared" ca="1" si="95"/>
        <v>86191</v>
      </c>
      <c r="L127">
        <f t="shared" ca="1" si="96"/>
        <v>3</v>
      </c>
      <c r="M127" t="str">
        <f t="shared" ca="1" si="97"/>
        <v>manglore</v>
      </c>
      <c r="N127">
        <f t="shared" ca="1" si="98"/>
        <v>344764</v>
      </c>
      <c r="O127">
        <f t="shared" ca="1" si="99"/>
        <v>40571.271069421753</v>
      </c>
      <c r="P127">
        <f t="shared" ca="1" si="100"/>
        <v>25015.804576305367</v>
      </c>
      <c r="Q127">
        <f t="shared" ca="1" si="101"/>
        <v>11737</v>
      </c>
      <c r="R127">
        <f t="shared" ca="1" si="102"/>
        <v>123786.47799243963</v>
      </c>
      <c r="S127">
        <f t="shared" ca="1" si="103"/>
        <v>26027.170359832751</v>
      </c>
      <c r="T127">
        <f t="shared" ca="1" si="104"/>
        <v>395806.97493613814</v>
      </c>
      <c r="U127">
        <f t="shared" ca="1" si="105"/>
        <v>176094.74906186137</v>
      </c>
      <c r="V127">
        <f t="shared" ca="1" si="106"/>
        <v>219712.22587427677</v>
      </c>
      <c r="X127" s="1">
        <f ca="1">IF(Table1[[#This Row],[gender]]="men",0,1)</f>
        <v>0</v>
      </c>
      <c r="Y127" s="13">
        <f ca="1">IF(Table1[[#This Row],[gender]]="women",0,1)</f>
        <v>1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K127" s="1">
        <f t="shared" ca="1" si="107"/>
        <v>1</v>
      </c>
      <c r="AL127" s="2">
        <f t="shared" ca="1" si="108"/>
        <v>0</v>
      </c>
      <c r="AM127" s="2">
        <f t="shared" ca="1" si="109"/>
        <v>0</v>
      </c>
      <c r="AN127" s="2">
        <f t="shared" ca="1" si="110"/>
        <v>0</v>
      </c>
      <c r="AO127" s="2">
        <f t="shared" ca="1" si="111"/>
        <v>0</v>
      </c>
      <c r="AP127" s="3">
        <f t="shared" ca="1" si="112"/>
        <v>0</v>
      </c>
      <c r="AQ127" s="1"/>
      <c r="AR127" s="2"/>
      <c r="AS127" s="2"/>
      <c r="AT127" s="2"/>
      <c r="AU127" s="2"/>
      <c r="AV127" s="3"/>
      <c r="AW127" s="2"/>
      <c r="AX127" s="23">
        <f t="shared" ca="1" si="63"/>
        <v>45493.733806933589</v>
      </c>
      <c r="AY127" s="2"/>
      <c r="AZ127" s="1">
        <f t="shared" ca="1" si="64"/>
        <v>0</v>
      </c>
      <c r="BA127" s="2"/>
      <c r="BB127" s="3"/>
      <c r="BC127" s="31">
        <f t="shared" ca="1" si="65"/>
        <v>0.21155361634047087</v>
      </c>
      <c r="BD127" s="2">
        <f t="shared" ca="1" si="66"/>
        <v>1</v>
      </c>
      <c r="BE127" s="1"/>
      <c r="BF127" s="1">
        <f t="shared" ca="1" si="67"/>
        <v>0</v>
      </c>
      <c r="BG127" s="2">
        <f t="shared" ca="1" si="68"/>
        <v>0</v>
      </c>
      <c r="BH127" s="2">
        <f t="shared" ca="1" si="69"/>
        <v>0</v>
      </c>
      <c r="BI127" s="2">
        <f t="shared" ca="1" si="70"/>
        <v>0</v>
      </c>
      <c r="BJ127" s="2">
        <f t="shared" ca="1" si="71"/>
        <v>0</v>
      </c>
      <c r="BK127" s="2">
        <f t="shared" ca="1" si="72"/>
        <v>0</v>
      </c>
      <c r="BL127" s="2">
        <f t="shared" ca="1" si="73"/>
        <v>0</v>
      </c>
      <c r="BM127" s="2">
        <f t="shared" ca="1" si="74"/>
        <v>0</v>
      </c>
      <c r="BN127" s="2">
        <f t="shared" ca="1" si="75"/>
        <v>0</v>
      </c>
      <c r="BO127" s="2">
        <f t="shared" ca="1" si="76"/>
        <v>0</v>
      </c>
      <c r="BP127" s="3">
        <f t="shared" ca="1" si="77"/>
        <v>62054</v>
      </c>
      <c r="BQ127" s="1">
        <f t="shared" ca="1" si="78"/>
        <v>0</v>
      </c>
      <c r="BR127" s="2">
        <f t="shared" ca="1" si="79"/>
        <v>0</v>
      </c>
      <c r="BS127" s="2">
        <f t="shared" ca="1" si="80"/>
        <v>62054</v>
      </c>
      <c r="BT127" s="2">
        <f t="shared" ca="1" si="81"/>
        <v>0</v>
      </c>
      <c r="BU127" s="2">
        <f t="shared" ca="1" si="82"/>
        <v>0</v>
      </c>
      <c r="BV127" s="3">
        <f t="shared" ca="1" si="83"/>
        <v>0</v>
      </c>
      <c r="BX127" s="1">
        <f t="shared" ca="1" si="84"/>
        <v>0</v>
      </c>
      <c r="BY127" s="3"/>
      <c r="BZ127" s="1">
        <f t="shared" ca="1" si="85"/>
        <v>41</v>
      </c>
      <c r="CA127" s="2"/>
      <c r="CB127" s="3"/>
    </row>
    <row r="128" spans="2:80" ht="15" thickBot="1" x14ac:dyDescent="0.35">
      <c r="B128">
        <f t="shared" ca="1" si="86"/>
        <v>2</v>
      </c>
      <c r="C128" t="str">
        <f t="shared" ca="1" si="87"/>
        <v>women</v>
      </c>
      <c r="D128">
        <f t="shared" ca="1" si="88"/>
        <v>41</v>
      </c>
      <c r="E128">
        <f t="shared" ca="1" si="89"/>
        <v>3</v>
      </c>
      <c r="F128" t="str">
        <f t="shared" ca="1" si="90"/>
        <v>teaching</v>
      </c>
      <c r="G128">
        <f t="shared" ca="1" si="91"/>
        <v>2</v>
      </c>
      <c r="H128" t="str">
        <f t="shared" ca="1" si="92"/>
        <v>college</v>
      </c>
      <c r="I128">
        <f t="shared" ca="1" si="93"/>
        <v>3</v>
      </c>
      <c r="J128">
        <f t="shared" ca="1" si="94"/>
        <v>1</v>
      </c>
      <c r="K128">
        <f t="shared" ca="1" si="95"/>
        <v>62054</v>
      </c>
      <c r="L128">
        <f t="shared" ca="1" si="96"/>
        <v>11</v>
      </c>
      <c r="M128" t="str">
        <f t="shared" ca="1" si="97"/>
        <v>kolar</v>
      </c>
      <c r="N128">
        <f t="shared" ca="1" si="98"/>
        <v>186162</v>
      </c>
      <c r="O128">
        <f t="shared" ca="1" si="99"/>
        <v>39383.244325174739</v>
      </c>
      <c r="P128">
        <f t="shared" ca="1" si="100"/>
        <v>45493.733806933589</v>
      </c>
      <c r="Q128">
        <f t="shared" ca="1" si="101"/>
        <v>312</v>
      </c>
      <c r="R128">
        <f t="shared" ca="1" si="102"/>
        <v>4657.9759224830304</v>
      </c>
      <c r="S128">
        <f t="shared" ca="1" si="103"/>
        <v>13119.579705635009</v>
      </c>
      <c r="T128">
        <f t="shared" ca="1" si="104"/>
        <v>244775.31351256859</v>
      </c>
      <c r="U128">
        <f t="shared" ca="1" si="105"/>
        <v>44353.220247657766</v>
      </c>
      <c r="V128">
        <f t="shared" ca="1" si="106"/>
        <v>200422.09326491083</v>
      </c>
      <c r="X128" s="1">
        <f ca="1">IF(Table1[[#This Row],[gender]]="men",0,1)</f>
        <v>1</v>
      </c>
      <c r="Y128" s="13">
        <f ca="1">IF(Table1[[#This Row],[gender]]="women",0,1)</f>
        <v>0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K128" s="1">
        <f t="shared" ca="1" si="107"/>
        <v>0</v>
      </c>
      <c r="AL128" s="2">
        <f t="shared" ca="1" si="108"/>
        <v>0</v>
      </c>
      <c r="AM128" s="2">
        <f t="shared" ca="1" si="109"/>
        <v>0</v>
      </c>
      <c r="AN128" s="2">
        <f t="shared" ca="1" si="110"/>
        <v>0</v>
      </c>
      <c r="AO128" s="2">
        <f t="shared" ca="1" si="111"/>
        <v>0</v>
      </c>
      <c r="AP128" s="3">
        <f t="shared" ca="1" si="112"/>
        <v>1</v>
      </c>
      <c r="AQ128" s="1"/>
      <c r="AR128" s="2"/>
      <c r="AS128" s="2"/>
      <c r="AT128" s="2"/>
      <c r="AU128" s="2"/>
      <c r="AV128" s="3"/>
      <c r="AW128" s="2"/>
      <c r="AX128" s="23">
        <f t="shared" ca="1" si="63"/>
        <v>9945.9841333968252</v>
      </c>
      <c r="AY128" s="2"/>
      <c r="AZ128" s="1">
        <f t="shared" ca="1" si="64"/>
        <v>1</v>
      </c>
      <c r="BA128" s="2"/>
      <c r="BB128" s="3"/>
      <c r="BC128" s="31">
        <f t="shared" ca="1" si="65"/>
        <v>0.90482867294649849</v>
      </c>
      <c r="BD128" s="2">
        <f t="shared" ca="1" si="66"/>
        <v>0</v>
      </c>
      <c r="BE128" s="1"/>
      <c r="BF128" s="1">
        <f t="shared" ca="1" si="67"/>
        <v>0</v>
      </c>
      <c r="BG128" s="2">
        <f t="shared" ca="1" si="68"/>
        <v>0</v>
      </c>
      <c r="BH128" s="2">
        <f t="shared" ca="1" si="69"/>
        <v>31485</v>
      </c>
      <c r="BI128" s="2">
        <f t="shared" ca="1" si="70"/>
        <v>0</v>
      </c>
      <c r="BJ128" s="2">
        <f t="shared" ca="1" si="71"/>
        <v>0</v>
      </c>
      <c r="BK128" s="2">
        <f t="shared" ca="1" si="72"/>
        <v>0</v>
      </c>
      <c r="BL128" s="2">
        <f t="shared" ca="1" si="73"/>
        <v>0</v>
      </c>
      <c r="BM128" s="2">
        <f t="shared" ca="1" si="74"/>
        <v>0</v>
      </c>
      <c r="BN128" s="2">
        <f t="shared" ca="1" si="75"/>
        <v>0</v>
      </c>
      <c r="BO128" s="2">
        <f t="shared" ca="1" si="76"/>
        <v>0</v>
      </c>
      <c r="BP128" s="3">
        <f t="shared" ca="1" si="77"/>
        <v>0</v>
      </c>
      <c r="BQ128" s="1">
        <f t="shared" ca="1" si="78"/>
        <v>0</v>
      </c>
      <c r="BR128" s="2">
        <f t="shared" ca="1" si="79"/>
        <v>0</v>
      </c>
      <c r="BS128" s="2">
        <f t="shared" ca="1" si="80"/>
        <v>0</v>
      </c>
      <c r="BT128" s="2">
        <f t="shared" ca="1" si="81"/>
        <v>0</v>
      </c>
      <c r="BU128" s="2">
        <f t="shared" ca="1" si="82"/>
        <v>31485</v>
      </c>
      <c r="BV128" s="3">
        <f t="shared" ca="1" si="83"/>
        <v>0</v>
      </c>
      <c r="BX128" s="1">
        <f t="shared" ca="1" si="84"/>
        <v>1</v>
      </c>
      <c r="BY128" s="3"/>
      <c r="BZ128" s="1">
        <f t="shared" ca="1" si="85"/>
        <v>0</v>
      </c>
      <c r="CA128" s="2"/>
      <c r="CB128" s="3"/>
    </row>
    <row r="129" spans="2:80" ht="15" thickBot="1" x14ac:dyDescent="0.35">
      <c r="B129">
        <f t="shared" ca="1" si="86"/>
        <v>2</v>
      </c>
      <c r="C129" t="str">
        <f t="shared" ca="1" si="87"/>
        <v>women</v>
      </c>
      <c r="D129">
        <f t="shared" ca="1" si="88"/>
        <v>35</v>
      </c>
      <c r="E129">
        <f t="shared" ca="1" si="89"/>
        <v>5</v>
      </c>
      <c r="F129" t="str">
        <f t="shared" ca="1" si="90"/>
        <v>general work</v>
      </c>
      <c r="G129">
        <f t="shared" ca="1" si="91"/>
        <v>3</v>
      </c>
      <c r="H129" t="str">
        <f t="shared" ca="1" si="92"/>
        <v>university</v>
      </c>
      <c r="I129">
        <f t="shared" ca="1" si="93"/>
        <v>0</v>
      </c>
      <c r="J129">
        <f t="shared" ca="1" si="94"/>
        <v>4</v>
      </c>
      <c r="K129">
        <f t="shared" ca="1" si="95"/>
        <v>31485</v>
      </c>
      <c r="L129">
        <f t="shared" ca="1" si="96"/>
        <v>3</v>
      </c>
      <c r="M129" t="str">
        <f t="shared" ca="1" si="97"/>
        <v>manglore</v>
      </c>
      <c r="N129">
        <f t="shared" ca="1" si="98"/>
        <v>125940</v>
      </c>
      <c r="O129">
        <f t="shared" ca="1" si="99"/>
        <v>113954.12307088202</v>
      </c>
      <c r="P129">
        <f t="shared" ca="1" si="100"/>
        <v>39783.936533587301</v>
      </c>
      <c r="Q129">
        <f t="shared" ca="1" si="101"/>
        <v>1044</v>
      </c>
      <c r="R129">
        <f t="shared" ca="1" si="102"/>
        <v>33914.051131032495</v>
      </c>
      <c r="S129">
        <f t="shared" ca="1" si="103"/>
        <v>30616.367036873635</v>
      </c>
      <c r="T129">
        <f t="shared" ca="1" si="104"/>
        <v>196340.30357046094</v>
      </c>
      <c r="U129">
        <f t="shared" ca="1" si="105"/>
        <v>148912.17420191452</v>
      </c>
      <c r="V129">
        <f t="shared" ca="1" si="106"/>
        <v>47428.129368546419</v>
      </c>
      <c r="X129" s="1">
        <f ca="1">IF(Table1[[#This Row],[gender]]="men",0,1)</f>
        <v>1</v>
      </c>
      <c r="Y129" s="13">
        <f ca="1">IF(Table1[[#This Row],[gender]]="women",0,1)</f>
        <v>0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K129" s="1">
        <f t="shared" ca="1" si="107"/>
        <v>0</v>
      </c>
      <c r="AL129" s="2">
        <f t="shared" ca="1" si="108"/>
        <v>0</v>
      </c>
      <c r="AM129" s="2">
        <f t="shared" ca="1" si="109"/>
        <v>1</v>
      </c>
      <c r="AN129" s="2">
        <f t="shared" ca="1" si="110"/>
        <v>0</v>
      </c>
      <c r="AO129" s="2">
        <f t="shared" ca="1" si="111"/>
        <v>0</v>
      </c>
      <c r="AP129" s="3">
        <f t="shared" ca="1" si="112"/>
        <v>0</v>
      </c>
      <c r="AQ129" s="1"/>
      <c r="AR129" s="2"/>
      <c r="AS129" s="2"/>
      <c r="AT129" s="2"/>
      <c r="AU129" s="2"/>
      <c r="AV129" s="3"/>
      <c r="AW129" s="2"/>
      <c r="AX129" s="23">
        <f t="shared" ca="1" si="63"/>
        <v>21640.953420638732</v>
      </c>
      <c r="AY129" s="2"/>
      <c r="AZ129" s="1">
        <f t="shared" ca="1" si="64"/>
        <v>1</v>
      </c>
      <c r="BA129" s="2"/>
      <c r="BB129" s="3"/>
      <c r="BC129" s="31">
        <f t="shared" ca="1" si="65"/>
        <v>0.96562762074842823</v>
      </c>
      <c r="BD129" s="2">
        <f t="shared" ca="1" si="66"/>
        <v>0</v>
      </c>
      <c r="BE129" s="1"/>
      <c r="BF129" s="1">
        <f t="shared" ca="1" si="67"/>
        <v>42519</v>
      </c>
      <c r="BG129" s="2">
        <f t="shared" ca="1" si="68"/>
        <v>0</v>
      </c>
      <c r="BH129" s="2">
        <f t="shared" ca="1" si="69"/>
        <v>0</v>
      </c>
      <c r="BI129" s="2">
        <f t="shared" ca="1" si="70"/>
        <v>0</v>
      </c>
      <c r="BJ129" s="2">
        <f t="shared" ca="1" si="71"/>
        <v>0</v>
      </c>
      <c r="BK129" s="2">
        <f t="shared" ca="1" si="72"/>
        <v>0</v>
      </c>
      <c r="BL129" s="2">
        <f t="shared" ca="1" si="73"/>
        <v>0</v>
      </c>
      <c r="BM129" s="2">
        <f t="shared" ca="1" si="74"/>
        <v>0</v>
      </c>
      <c r="BN129" s="2">
        <f t="shared" ca="1" si="75"/>
        <v>0</v>
      </c>
      <c r="BO129" s="2">
        <f t="shared" ca="1" si="76"/>
        <v>0</v>
      </c>
      <c r="BP129" s="3">
        <f t="shared" ca="1" si="77"/>
        <v>0</v>
      </c>
      <c r="BQ129" s="1">
        <f t="shared" ca="1" si="78"/>
        <v>0</v>
      </c>
      <c r="BR129" s="2">
        <f t="shared" ca="1" si="79"/>
        <v>0</v>
      </c>
      <c r="BS129" s="2">
        <f t="shared" ca="1" si="80"/>
        <v>0</v>
      </c>
      <c r="BT129" s="2">
        <f t="shared" ca="1" si="81"/>
        <v>0</v>
      </c>
      <c r="BU129" s="2">
        <f t="shared" ca="1" si="82"/>
        <v>0</v>
      </c>
      <c r="BV129" s="3">
        <f t="shared" ca="1" si="83"/>
        <v>42519</v>
      </c>
      <c r="BX129" s="1">
        <f t="shared" ca="1" si="84"/>
        <v>1</v>
      </c>
      <c r="BY129" s="3"/>
      <c r="BZ129" s="1">
        <f t="shared" ca="1" si="85"/>
        <v>0</v>
      </c>
      <c r="CA129" s="2"/>
      <c r="CB129" s="3"/>
    </row>
    <row r="130" spans="2:80" ht="15" thickBot="1" x14ac:dyDescent="0.35">
      <c r="B130">
        <f t="shared" ca="1" si="86"/>
        <v>1</v>
      </c>
      <c r="C130" t="str">
        <f t="shared" ca="1" si="87"/>
        <v>men</v>
      </c>
      <c r="D130">
        <f t="shared" ca="1" si="88"/>
        <v>28</v>
      </c>
      <c r="E130">
        <f t="shared" ca="1" si="89"/>
        <v>6</v>
      </c>
      <c r="F130" t="str">
        <f t="shared" ca="1" si="90"/>
        <v>agriculture</v>
      </c>
      <c r="G130">
        <f t="shared" ca="1" si="91"/>
        <v>4</v>
      </c>
      <c r="H130" t="str">
        <f t="shared" ca="1" si="92"/>
        <v>technical</v>
      </c>
      <c r="I130">
        <f t="shared" ca="1" si="93"/>
        <v>4</v>
      </c>
      <c r="J130">
        <f t="shared" ca="1" si="94"/>
        <v>1</v>
      </c>
      <c r="K130">
        <f t="shared" ca="1" si="95"/>
        <v>42519</v>
      </c>
      <c r="L130">
        <f t="shared" ca="1" si="96"/>
        <v>1</v>
      </c>
      <c r="M130" t="str">
        <f t="shared" ca="1" si="97"/>
        <v>banglore</v>
      </c>
      <c r="N130">
        <f t="shared" ca="1" si="98"/>
        <v>127557</v>
      </c>
      <c r="O130">
        <f t="shared" ca="1" si="99"/>
        <v>123172.56241980726</v>
      </c>
      <c r="P130">
        <f t="shared" ca="1" si="100"/>
        <v>21640.953420638732</v>
      </c>
      <c r="Q130">
        <f t="shared" ca="1" si="101"/>
        <v>19309</v>
      </c>
      <c r="R130">
        <f t="shared" ca="1" si="102"/>
        <v>1020.4867922441367</v>
      </c>
      <c r="S130">
        <f t="shared" ca="1" si="103"/>
        <v>12557.115488005405</v>
      </c>
      <c r="T130">
        <f t="shared" ca="1" si="104"/>
        <v>161755.06890864414</v>
      </c>
      <c r="U130">
        <f t="shared" ca="1" si="105"/>
        <v>143502.04921205138</v>
      </c>
      <c r="V130">
        <f t="shared" ca="1" si="106"/>
        <v>18253.019696592761</v>
      </c>
      <c r="X130" s="1">
        <f ca="1">IF(Table1[[#This Row],[gender]]="men",0,1)</f>
        <v>0</v>
      </c>
      <c r="Y130" s="13">
        <f ca="1">IF(Table1[[#This Row],[gender]]="women",0,1)</f>
        <v>1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K130" s="1">
        <f t="shared" ca="1" si="107"/>
        <v>0</v>
      </c>
      <c r="AL130" s="2">
        <f t="shared" ca="1" si="108"/>
        <v>0</v>
      </c>
      <c r="AM130" s="2">
        <f t="shared" ca="1" si="109"/>
        <v>0</v>
      </c>
      <c r="AN130" s="2">
        <f t="shared" ca="1" si="110"/>
        <v>0</v>
      </c>
      <c r="AO130" s="2">
        <f t="shared" ca="1" si="111"/>
        <v>0</v>
      </c>
      <c r="AP130" s="3">
        <f t="shared" ca="1" si="112"/>
        <v>1</v>
      </c>
      <c r="AQ130" s="1"/>
      <c r="AR130" s="2"/>
      <c r="AS130" s="2"/>
      <c r="AT130" s="2"/>
      <c r="AU130" s="2"/>
      <c r="AV130" s="3"/>
      <c r="AW130" s="2"/>
      <c r="AX130" s="23">
        <f t="shared" ca="1" si="63"/>
        <v>21231.210837243514</v>
      </c>
      <c r="AY130" s="2"/>
      <c r="AZ130" s="1">
        <f t="shared" ca="1" si="64"/>
        <v>1</v>
      </c>
      <c r="BA130" s="2"/>
      <c r="BB130" s="3"/>
      <c r="BC130" s="31">
        <f t="shared" ca="1" si="65"/>
        <v>0.7272050129618326</v>
      </c>
      <c r="BD130" s="2">
        <f t="shared" ca="1" si="66"/>
        <v>0</v>
      </c>
      <c r="BE130" s="1"/>
      <c r="BF130" s="1">
        <f t="shared" ca="1" si="67"/>
        <v>0</v>
      </c>
      <c r="BG130" s="2">
        <f t="shared" ca="1" si="68"/>
        <v>0</v>
      </c>
      <c r="BH130" s="2">
        <f t="shared" ca="1" si="69"/>
        <v>0</v>
      </c>
      <c r="BI130" s="2">
        <f t="shared" ca="1" si="70"/>
        <v>0</v>
      </c>
      <c r="BJ130" s="2">
        <f t="shared" ca="1" si="71"/>
        <v>74793</v>
      </c>
      <c r="BK130" s="2">
        <f t="shared" ca="1" si="72"/>
        <v>0</v>
      </c>
      <c r="BL130" s="2">
        <f t="shared" ca="1" si="73"/>
        <v>0</v>
      </c>
      <c r="BM130" s="2">
        <f t="shared" ca="1" si="74"/>
        <v>0</v>
      </c>
      <c r="BN130" s="2">
        <f t="shared" ca="1" si="75"/>
        <v>0</v>
      </c>
      <c r="BO130" s="2">
        <f t="shared" ca="1" si="76"/>
        <v>0</v>
      </c>
      <c r="BP130" s="3">
        <f t="shared" ca="1" si="77"/>
        <v>0</v>
      </c>
      <c r="BQ130" s="1">
        <f t="shared" ca="1" si="78"/>
        <v>0</v>
      </c>
      <c r="BR130" s="2">
        <f t="shared" ca="1" si="79"/>
        <v>0</v>
      </c>
      <c r="BS130" s="2">
        <f t="shared" ca="1" si="80"/>
        <v>0</v>
      </c>
      <c r="BT130" s="2">
        <f t="shared" ca="1" si="81"/>
        <v>0</v>
      </c>
      <c r="BU130" s="2">
        <f t="shared" ca="1" si="82"/>
        <v>74793</v>
      </c>
      <c r="BV130" s="3">
        <f t="shared" ca="1" si="83"/>
        <v>0</v>
      </c>
      <c r="BX130" s="1">
        <f t="shared" ca="1" si="84"/>
        <v>1</v>
      </c>
      <c r="BY130" s="3"/>
      <c r="BZ130" s="1">
        <f t="shared" ca="1" si="85"/>
        <v>25</v>
      </c>
      <c r="CA130" s="2"/>
      <c r="CB130" s="3"/>
    </row>
    <row r="131" spans="2:80" ht="15" thickBot="1" x14ac:dyDescent="0.35">
      <c r="B131">
        <f t="shared" ca="1" si="86"/>
        <v>2</v>
      </c>
      <c r="C131" t="str">
        <f t="shared" ca="1" si="87"/>
        <v>women</v>
      </c>
      <c r="D131">
        <f t="shared" ca="1" si="88"/>
        <v>25</v>
      </c>
      <c r="E131">
        <f t="shared" ca="1" si="89"/>
        <v>5</v>
      </c>
      <c r="F131" t="str">
        <f t="shared" ca="1" si="90"/>
        <v>general work</v>
      </c>
      <c r="G131">
        <f t="shared" ca="1" si="91"/>
        <v>2</v>
      </c>
      <c r="H131" t="str">
        <f t="shared" ca="1" si="92"/>
        <v>college</v>
      </c>
      <c r="I131">
        <f t="shared" ca="1" si="93"/>
        <v>2</v>
      </c>
      <c r="J131">
        <f t="shared" ca="1" si="94"/>
        <v>2</v>
      </c>
      <c r="K131">
        <f t="shared" ca="1" si="95"/>
        <v>74793</v>
      </c>
      <c r="L131">
        <f t="shared" ca="1" si="96"/>
        <v>5</v>
      </c>
      <c r="M131" t="str">
        <f t="shared" ca="1" si="97"/>
        <v>UK</v>
      </c>
      <c r="N131">
        <f t="shared" ca="1" si="98"/>
        <v>373965</v>
      </c>
      <c r="O131">
        <f t="shared" ca="1" si="99"/>
        <v>271949.22267227172</v>
      </c>
      <c r="P131">
        <f t="shared" ca="1" si="100"/>
        <v>42462.421674487028</v>
      </c>
      <c r="Q131">
        <f t="shared" ca="1" si="101"/>
        <v>13167</v>
      </c>
      <c r="R131">
        <f t="shared" ca="1" si="102"/>
        <v>59390.70887009806</v>
      </c>
      <c r="S131">
        <f t="shared" ca="1" si="103"/>
        <v>38902.938410984527</v>
      </c>
      <c r="T131">
        <f t="shared" ca="1" si="104"/>
        <v>455330.36008547153</v>
      </c>
      <c r="U131">
        <f t="shared" ca="1" si="105"/>
        <v>344506.93154236977</v>
      </c>
      <c r="V131">
        <f t="shared" ca="1" si="106"/>
        <v>110823.42854310176</v>
      </c>
      <c r="X131" s="1">
        <f ca="1">IF(Table1[[#This Row],[gender]]="men",0,1)</f>
        <v>1</v>
      </c>
      <c r="Y131" s="13">
        <f ca="1">IF(Table1[[#This Row],[gender]]="women",0,1)</f>
        <v>0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K131" s="1">
        <f t="shared" ca="1" si="107"/>
        <v>0</v>
      </c>
      <c r="AL131" s="2">
        <f t="shared" ca="1" si="108"/>
        <v>1</v>
      </c>
      <c r="AM131" s="2">
        <f t="shared" ca="1" si="109"/>
        <v>0</v>
      </c>
      <c r="AN131" s="2">
        <f t="shared" ca="1" si="110"/>
        <v>0</v>
      </c>
      <c r="AO131" s="2">
        <f t="shared" ca="1" si="111"/>
        <v>0</v>
      </c>
      <c r="AP131" s="3">
        <f t="shared" ca="1" si="112"/>
        <v>0</v>
      </c>
      <c r="AQ131" s="1"/>
      <c r="AR131" s="2"/>
      <c r="AS131" s="2"/>
      <c r="AT131" s="2"/>
      <c r="AU131" s="2"/>
      <c r="AV131" s="3"/>
      <c r="AW131" s="2"/>
      <c r="AX131" s="23">
        <f t="shared" ca="1" si="63"/>
        <v>3976.4474557359003</v>
      </c>
      <c r="AY131" s="2"/>
      <c r="AZ131" s="1">
        <f t="shared" ca="1" si="64"/>
        <v>1</v>
      </c>
      <c r="BA131" s="2"/>
      <c r="BB131" s="3"/>
      <c r="BC131" s="31">
        <f t="shared" ca="1" si="65"/>
        <v>0.71186069921693251</v>
      </c>
      <c r="BD131" s="2">
        <f t="shared" ca="1" si="66"/>
        <v>0</v>
      </c>
      <c r="BE131" s="1"/>
      <c r="BF131" s="1">
        <f t="shared" ca="1" si="67"/>
        <v>34789</v>
      </c>
      <c r="BG131" s="2">
        <f t="shared" ca="1" si="68"/>
        <v>0</v>
      </c>
      <c r="BH131" s="2">
        <f t="shared" ca="1" si="69"/>
        <v>0</v>
      </c>
      <c r="BI131" s="2">
        <f t="shared" ca="1" si="70"/>
        <v>0</v>
      </c>
      <c r="BJ131" s="2">
        <f t="shared" ca="1" si="71"/>
        <v>0</v>
      </c>
      <c r="BK131" s="2">
        <f t="shared" ca="1" si="72"/>
        <v>0</v>
      </c>
      <c r="BL131" s="2">
        <f t="shared" ca="1" si="73"/>
        <v>0</v>
      </c>
      <c r="BM131" s="2">
        <f t="shared" ca="1" si="74"/>
        <v>0</v>
      </c>
      <c r="BN131" s="2">
        <f t="shared" ca="1" si="75"/>
        <v>0</v>
      </c>
      <c r="BO131" s="2">
        <f t="shared" ca="1" si="76"/>
        <v>0</v>
      </c>
      <c r="BP131" s="3">
        <f t="shared" ca="1" si="77"/>
        <v>0</v>
      </c>
      <c r="BQ131" s="1">
        <f t="shared" ca="1" si="78"/>
        <v>34789</v>
      </c>
      <c r="BR131" s="2">
        <f t="shared" ca="1" si="79"/>
        <v>0</v>
      </c>
      <c r="BS131" s="2">
        <f t="shared" ca="1" si="80"/>
        <v>0</v>
      </c>
      <c r="BT131" s="2">
        <f t="shared" ca="1" si="81"/>
        <v>0</v>
      </c>
      <c r="BU131" s="2">
        <f t="shared" ca="1" si="82"/>
        <v>0</v>
      </c>
      <c r="BV131" s="3">
        <f t="shared" ca="1" si="83"/>
        <v>0</v>
      </c>
      <c r="BX131" s="1">
        <f t="shared" ca="1" si="84"/>
        <v>1</v>
      </c>
      <c r="BY131" s="3"/>
      <c r="BZ131" s="1">
        <f t="shared" ca="1" si="85"/>
        <v>0</v>
      </c>
      <c r="CA131" s="2"/>
      <c r="CB131" s="3"/>
    </row>
    <row r="132" spans="2:80" ht="15" thickBot="1" x14ac:dyDescent="0.35">
      <c r="B132">
        <f t="shared" ca="1" si="86"/>
        <v>2</v>
      </c>
      <c r="C132" t="str">
        <f t="shared" ca="1" si="87"/>
        <v>women</v>
      </c>
      <c r="D132">
        <f t="shared" ca="1" si="88"/>
        <v>27</v>
      </c>
      <c r="E132">
        <f t="shared" ca="1" si="89"/>
        <v>1</v>
      </c>
      <c r="F132" t="str">
        <f t="shared" ca="1" si="90"/>
        <v>health</v>
      </c>
      <c r="G132">
        <f t="shared" ca="1" si="91"/>
        <v>2</v>
      </c>
      <c r="H132" t="str">
        <f t="shared" ca="1" si="92"/>
        <v>college</v>
      </c>
      <c r="I132">
        <f t="shared" ca="1" si="93"/>
        <v>4</v>
      </c>
      <c r="J132">
        <f t="shared" ca="1" si="94"/>
        <v>1</v>
      </c>
      <c r="K132">
        <f t="shared" ca="1" si="95"/>
        <v>34789</v>
      </c>
      <c r="L132">
        <f t="shared" ca="1" si="96"/>
        <v>1</v>
      </c>
      <c r="M132" t="str">
        <f t="shared" ca="1" si="97"/>
        <v>banglore</v>
      </c>
      <c r="N132">
        <f t="shared" ca="1" si="98"/>
        <v>104367</v>
      </c>
      <c r="O132">
        <f t="shared" ca="1" si="99"/>
        <v>74294.765595173594</v>
      </c>
      <c r="P132">
        <f t="shared" ca="1" si="100"/>
        <v>3976.4474557359003</v>
      </c>
      <c r="Q132">
        <f t="shared" ca="1" si="101"/>
        <v>19</v>
      </c>
      <c r="R132">
        <f t="shared" ca="1" si="102"/>
        <v>68196.017350506372</v>
      </c>
      <c r="S132">
        <f t="shared" ca="1" si="103"/>
        <v>48003.20953649703</v>
      </c>
      <c r="T132">
        <f t="shared" ca="1" si="104"/>
        <v>156346.65699223295</v>
      </c>
      <c r="U132">
        <f t="shared" ca="1" si="105"/>
        <v>142509.78294567997</v>
      </c>
      <c r="V132">
        <f t="shared" ca="1" si="106"/>
        <v>13836.874046552985</v>
      </c>
      <c r="X132" s="1">
        <f ca="1">IF(Table1[[#This Row],[gender]]="men",0,1)</f>
        <v>1</v>
      </c>
      <c r="Y132" s="13">
        <f ca="1">IF(Table1[[#This Row],[gender]]="women",0,1)</f>
        <v>0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K132" s="1">
        <f t="shared" ca="1" si="107"/>
        <v>0</v>
      </c>
      <c r="AL132" s="2">
        <f t="shared" ca="1" si="108"/>
        <v>0</v>
      </c>
      <c r="AM132" s="2">
        <f t="shared" ca="1" si="109"/>
        <v>0</v>
      </c>
      <c r="AN132" s="2">
        <f t="shared" ca="1" si="110"/>
        <v>0</v>
      </c>
      <c r="AO132" s="2">
        <f t="shared" ca="1" si="111"/>
        <v>1</v>
      </c>
      <c r="AP132" s="3">
        <f t="shared" ca="1" si="112"/>
        <v>0</v>
      </c>
      <c r="AQ132" s="1"/>
      <c r="AR132" s="2"/>
      <c r="AS132" s="2"/>
      <c r="AT132" s="2"/>
      <c r="AU132" s="2"/>
      <c r="AV132" s="3"/>
      <c r="AW132" s="2"/>
      <c r="AX132" s="23">
        <f t="shared" ca="1" si="63"/>
        <v>38619.314426945006</v>
      </c>
      <c r="AY132" s="2"/>
      <c r="AZ132" s="1">
        <f t="shared" ca="1" si="64"/>
        <v>1</v>
      </c>
      <c r="BA132" s="2"/>
      <c r="BB132" s="3"/>
      <c r="BC132" s="31">
        <f t="shared" ca="1" si="65"/>
        <v>0.22109955644615531</v>
      </c>
      <c r="BD132" s="2">
        <f t="shared" ca="1" si="66"/>
        <v>1</v>
      </c>
      <c r="BE132" s="1"/>
      <c r="BF132" s="1">
        <f t="shared" ca="1" si="67"/>
        <v>0</v>
      </c>
      <c r="BG132" s="2">
        <f t="shared" ca="1" si="68"/>
        <v>0</v>
      </c>
      <c r="BH132" s="2">
        <f t="shared" ca="1" si="69"/>
        <v>0</v>
      </c>
      <c r="BI132" s="2">
        <f t="shared" ca="1" si="70"/>
        <v>64315</v>
      </c>
      <c r="BJ132" s="2">
        <f t="shared" ca="1" si="71"/>
        <v>0</v>
      </c>
      <c r="BK132" s="2">
        <f t="shared" ca="1" si="72"/>
        <v>0</v>
      </c>
      <c r="BL132" s="2">
        <f t="shared" ca="1" si="73"/>
        <v>0</v>
      </c>
      <c r="BM132" s="2">
        <f t="shared" ca="1" si="74"/>
        <v>0</v>
      </c>
      <c r="BN132" s="2">
        <f t="shared" ca="1" si="75"/>
        <v>0</v>
      </c>
      <c r="BO132" s="2">
        <f t="shared" ca="1" si="76"/>
        <v>0</v>
      </c>
      <c r="BP132" s="3">
        <f t="shared" ca="1" si="77"/>
        <v>0</v>
      </c>
      <c r="BQ132" s="1">
        <f t="shared" ca="1" si="78"/>
        <v>0</v>
      </c>
      <c r="BR132" s="2">
        <f t="shared" ca="1" si="79"/>
        <v>64315</v>
      </c>
      <c r="BS132" s="2">
        <f t="shared" ca="1" si="80"/>
        <v>0</v>
      </c>
      <c r="BT132" s="2">
        <f t="shared" ca="1" si="81"/>
        <v>0</v>
      </c>
      <c r="BU132" s="2">
        <f t="shared" ca="1" si="82"/>
        <v>0</v>
      </c>
      <c r="BV132" s="3">
        <f t="shared" ca="1" si="83"/>
        <v>0</v>
      </c>
      <c r="BX132" s="1">
        <f t="shared" ca="1" si="84"/>
        <v>1</v>
      </c>
      <c r="BY132" s="3"/>
      <c r="BZ132" s="1">
        <f t="shared" ca="1" si="85"/>
        <v>26</v>
      </c>
      <c r="CA132" s="2"/>
      <c r="CB132" s="3"/>
    </row>
    <row r="133" spans="2:80" ht="15" thickBot="1" x14ac:dyDescent="0.35">
      <c r="B133">
        <f t="shared" ca="1" si="86"/>
        <v>1</v>
      </c>
      <c r="C133" t="str">
        <f t="shared" ca="1" si="87"/>
        <v>men</v>
      </c>
      <c r="D133">
        <f t="shared" ca="1" si="88"/>
        <v>26</v>
      </c>
      <c r="E133">
        <f t="shared" ca="1" si="89"/>
        <v>2</v>
      </c>
      <c r="F133" t="str">
        <f t="shared" ca="1" si="90"/>
        <v>construction</v>
      </c>
      <c r="G133">
        <f t="shared" ca="1" si="91"/>
        <v>3</v>
      </c>
      <c r="H133" t="str">
        <f t="shared" ca="1" si="92"/>
        <v>university</v>
      </c>
      <c r="I133">
        <f t="shared" ca="1" si="93"/>
        <v>1</v>
      </c>
      <c r="J133">
        <f t="shared" ca="1" si="94"/>
        <v>2</v>
      </c>
      <c r="K133">
        <f t="shared" ca="1" si="95"/>
        <v>64315</v>
      </c>
      <c r="L133">
        <f t="shared" ca="1" si="96"/>
        <v>4</v>
      </c>
      <c r="M133" t="str">
        <f t="shared" ca="1" si="97"/>
        <v>mysore</v>
      </c>
      <c r="N133">
        <f t="shared" ca="1" si="98"/>
        <v>257260</v>
      </c>
      <c r="O133">
        <f t="shared" ca="1" si="99"/>
        <v>56880.071891337917</v>
      </c>
      <c r="P133">
        <f t="shared" ca="1" si="100"/>
        <v>77238.628853890012</v>
      </c>
      <c r="Q133">
        <f t="shared" ca="1" si="101"/>
        <v>72016</v>
      </c>
      <c r="R133">
        <f t="shared" ca="1" si="102"/>
        <v>82129.581923535836</v>
      </c>
      <c r="S133">
        <f t="shared" ca="1" si="103"/>
        <v>41312.297243974157</v>
      </c>
      <c r="T133">
        <f t="shared" ca="1" si="104"/>
        <v>375810.92609786417</v>
      </c>
      <c r="U133">
        <f t="shared" ca="1" si="105"/>
        <v>211025.65381487377</v>
      </c>
      <c r="V133">
        <f t="shared" ca="1" si="106"/>
        <v>164785.27228299039</v>
      </c>
      <c r="X133" s="1">
        <f ca="1">IF(Table1[[#This Row],[gender]]="men",0,1)</f>
        <v>0</v>
      </c>
      <c r="Y133" s="13">
        <f ca="1">IF(Table1[[#This Row],[gender]]="women",0,1)</f>
        <v>1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K133" s="1">
        <f t="shared" ca="1" si="107"/>
        <v>1</v>
      </c>
      <c r="AL133" s="2">
        <f t="shared" ca="1" si="108"/>
        <v>0</v>
      </c>
      <c r="AM133" s="2">
        <f t="shared" ca="1" si="109"/>
        <v>0</v>
      </c>
      <c r="AN133" s="2">
        <f t="shared" ca="1" si="110"/>
        <v>0</v>
      </c>
      <c r="AO133" s="2">
        <f t="shared" ca="1" si="111"/>
        <v>0</v>
      </c>
      <c r="AP133" s="3">
        <f t="shared" ca="1" si="112"/>
        <v>0</v>
      </c>
      <c r="AQ133" s="1"/>
      <c r="AR133" s="2"/>
      <c r="AS133" s="2"/>
      <c r="AT133" s="2"/>
      <c r="AU133" s="2"/>
      <c r="AV133" s="3"/>
      <c r="AW133" s="2"/>
      <c r="AX133" s="23">
        <f t="shared" ca="1" si="63"/>
        <v>10937.64338648687</v>
      </c>
      <c r="AY133" s="2"/>
      <c r="AZ133" s="1">
        <f t="shared" ca="1" si="64"/>
        <v>0</v>
      </c>
      <c r="BA133" s="2"/>
      <c r="BB133" s="3"/>
      <c r="BC133" s="31">
        <f t="shared" ca="1" si="65"/>
        <v>0.43068777036882278</v>
      </c>
      <c r="BD133" s="2">
        <f t="shared" ca="1" si="66"/>
        <v>0</v>
      </c>
      <c r="BE133" s="1"/>
      <c r="BF133" s="1">
        <f t="shared" ca="1" si="67"/>
        <v>0</v>
      </c>
      <c r="BG133" s="2">
        <f t="shared" ca="1" si="68"/>
        <v>26863</v>
      </c>
      <c r="BH133" s="2">
        <f t="shared" ca="1" si="69"/>
        <v>0</v>
      </c>
      <c r="BI133" s="2">
        <f t="shared" ca="1" si="70"/>
        <v>0</v>
      </c>
      <c r="BJ133" s="2">
        <f t="shared" ca="1" si="71"/>
        <v>0</v>
      </c>
      <c r="BK133" s="2">
        <f t="shared" ca="1" si="72"/>
        <v>0</v>
      </c>
      <c r="BL133" s="2">
        <f t="shared" ca="1" si="73"/>
        <v>0</v>
      </c>
      <c r="BM133" s="2">
        <f t="shared" ca="1" si="74"/>
        <v>0</v>
      </c>
      <c r="BN133" s="2">
        <f t="shared" ca="1" si="75"/>
        <v>0</v>
      </c>
      <c r="BO133" s="2">
        <f t="shared" ca="1" si="76"/>
        <v>0</v>
      </c>
      <c r="BP133" s="3">
        <f t="shared" ca="1" si="77"/>
        <v>0</v>
      </c>
      <c r="BQ133" s="1">
        <f t="shared" ca="1" si="78"/>
        <v>0</v>
      </c>
      <c r="BR133" s="2">
        <f t="shared" ca="1" si="79"/>
        <v>0</v>
      </c>
      <c r="BS133" s="2">
        <f t="shared" ca="1" si="80"/>
        <v>26863</v>
      </c>
      <c r="BT133" s="2">
        <f t="shared" ca="1" si="81"/>
        <v>0</v>
      </c>
      <c r="BU133" s="2">
        <f t="shared" ca="1" si="82"/>
        <v>0</v>
      </c>
      <c r="BV133" s="3">
        <f t="shared" ca="1" si="83"/>
        <v>0</v>
      </c>
      <c r="BX133" s="1">
        <f t="shared" ca="1" si="84"/>
        <v>1</v>
      </c>
      <c r="BY133" s="3"/>
      <c r="BZ133" s="1">
        <f t="shared" ca="1" si="85"/>
        <v>41</v>
      </c>
      <c r="CA133" s="2"/>
      <c r="CB133" s="3"/>
    </row>
    <row r="134" spans="2:80" ht="15" thickBot="1" x14ac:dyDescent="0.35">
      <c r="B134">
        <f t="shared" ca="1" si="86"/>
        <v>1</v>
      </c>
      <c r="C134" t="str">
        <f t="shared" ca="1" si="87"/>
        <v>men</v>
      </c>
      <c r="D134">
        <f t="shared" ca="1" si="88"/>
        <v>41</v>
      </c>
      <c r="E134">
        <f t="shared" ca="1" si="89"/>
        <v>3</v>
      </c>
      <c r="F134" t="str">
        <f t="shared" ca="1" si="90"/>
        <v>teaching</v>
      </c>
      <c r="G134">
        <f t="shared" ca="1" si="91"/>
        <v>5</v>
      </c>
      <c r="H134" t="str">
        <f t="shared" ca="1" si="92"/>
        <v>other</v>
      </c>
      <c r="I134">
        <f t="shared" ca="1" si="93"/>
        <v>2</v>
      </c>
      <c r="J134">
        <f t="shared" ca="1" si="94"/>
        <v>2</v>
      </c>
      <c r="K134">
        <f t="shared" ca="1" si="95"/>
        <v>26863</v>
      </c>
      <c r="L134">
        <f t="shared" ca="1" si="96"/>
        <v>2</v>
      </c>
      <c r="M134" t="str">
        <f t="shared" ca="1" si="97"/>
        <v>tumkur</v>
      </c>
      <c r="N134">
        <f t="shared" ca="1" si="98"/>
        <v>80589</v>
      </c>
      <c r="O134">
        <f t="shared" ca="1" si="99"/>
        <v>34708.69672625306</v>
      </c>
      <c r="P134">
        <f t="shared" ca="1" si="100"/>
        <v>21875.286772973741</v>
      </c>
      <c r="Q134">
        <f t="shared" ca="1" si="101"/>
        <v>20053</v>
      </c>
      <c r="R134">
        <f t="shared" ca="1" si="102"/>
        <v>14402.687214514748</v>
      </c>
      <c r="S134">
        <f t="shared" ca="1" si="103"/>
        <v>24144.925098987595</v>
      </c>
      <c r="T134">
        <f t="shared" ca="1" si="104"/>
        <v>126609.21187196134</v>
      </c>
      <c r="U134">
        <f t="shared" ca="1" si="105"/>
        <v>69164.383940767802</v>
      </c>
      <c r="V134">
        <f t="shared" ca="1" si="106"/>
        <v>57444.827931193533</v>
      </c>
      <c r="X134" s="1">
        <f ca="1">IF(Table1[[#This Row],[gender]]="men",0,1)</f>
        <v>0</v>
      </c>
      <c r="Y134" s="13">
        <f ca="1">IF(Table1[[#This Row],[gender]]="women",0,1)</f>
        <v>1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K134" s="1">
        <f t="shared" ca="1" si="107"/>
        <v>0</v>
      </c>
      <c r="AL134" s="2">
        <f t="shared" ca="1" si="108"/>
        <v>0</v>
      </c>
      <c r="AM134" s="2">
        <f t="shared" ca="1" si="109"/>
        <v>0</v>
      </c>
      <c r="AN134" s="2">
        <f t="shared" ca="1" si="110"/>
        <v>0</v>
      </c>
      <c r="AO134" s="2">
        <f t="shared" ca="1" si="111"/>
        <v>0</v>
      </c>
      <c r="AP134" s="3">
        <f t="shared" ca="1" si="112"/>
        <v>1</v>
      </c>
      <c r="AQ134" s="1"/>
      <c r="AR134" s="2"/>
      <c r="AS134" s="2"/>
      <c r="AT134" s="2"/>
      <c r="AU134" s="2"/>
      <c r="AV134" s="3"/>
      <c r="AW134" s="2"/>
      <c r="AX134" s="23">
        <f t="shared" ca="1" si="63"/>
        <v>65134.137684774498</v>
      </c>
      <c r="AY134" s="2"/>
      <c r="AZ134" s="1">
        <f t="shared" ca="1" si="64"/>
        <v>1</v>
      </c>
      <c r="BA134" s="2"/>
      <c r="BB134" s="3"/>
      <c r="BC134" s="31">
        <f t="shared" ca="1" si="65"/>
        <v>0.52971492821154265</v>
      </c>
      <c r="BD134" s="2">
        <f t="shared" ca="1" si="66"/>
        <v>0</v>
      </c>
      <c r="BE134" s="1"/>
      <c r="BF134" s="1">
        <f t="shared" ca="1" si="67"/>
        <v>80060</v>
      </c>
      <c r="BG134" s="2">
        <f t="shared" ca="1" si="68"/>
        <v>0</v>
      </c>
      <c r="BH134" s="2">
        <f t="shared" ca="1" si="69"/>
        <v>0</v>
      </c>
      <c r="BI134" s="2">
        <f t="shared" ca="1" si="70"/>
        <v>0</v>
      </c>
      <c r="BJ134" s="2">
        <f t="shared" ca="1" si="71"/>
        <v>0</v>
      </c>
      <c r="BK134" s="2">
        <f t="shared" ca="1" si="72"/>
        <v>0</v>
      </c>
      <c r="BL134" s="2">
        <f t="shared" ca="1" si="73"/>
        <v>0</v>
      </c>
      <c r="BM134" s="2">
        <f t="shared" ca="1" si="74"/>
        <v>0</v>
      </c>
      <c r="BN134" s="2">
        <f t="shared" ca="1" si="75"/>
        <v>0</v>
      </c>
      <c r="BO134" s="2">
        <f t="shared" ca="1" si="76"/>
        <v>0</v>
      </c>
      <c r="BP134" s="3">
        <f t="shared" ca="1" si="77"/>
        <v>0</v>
      </c>
      <c r="BQ134" s="1">
        <f t="shared" ca="1" si="78"/>
        <v>0</v>
      </c>
      <c r="BR134" s="2">
        <f t="shared" ca="1" si="79"/>
        <v>0</v>
      </c>
      <c r="BS134" s="2">
        <f t="shared" ca="1" si="80"/>
        <v>0</v>
      </c>
      <c r="BT134" s="2">
        <f t="shared" ca="1" si="81"/>
        <v>0</v>
      </c>
      <c r="BU134" s="2">
        <f t="shared" ca="1" si="82"/>
        <v>80060</v>
      </c>
      <c r="BV134" s="3">
        <f t="shared" ca="1" si="83"/>
        <v>0</v>
      </c>
      <c r="BX134" s="1">
        <f t="shared" ca="1" si="84"/>
        <v>1</v>
      </c>
      <c r="BY134" s="3"/>
      <c r="BZ134" s="1">
        <f t="shared" ca="1" si="85"/>
        <v>26</v>
      </c>
      <c r="CA134" s="2"/>
      <c r="CB134" s="3"/>
    </row>
    <row r="135" spans="2:80" ht="15" thickBot="1" x14ac:dyDescent="0.35">
      <c r="B135">
        <f t="shared" ca="1" si="86"/>
        <v>1</v>
      </c>
      <c r="C135" t="str">
        <f t="shared" ca="1" si="87"/>
        <v>men</v>
      </c>
      <c r="D135">
        <f t="shared" ca="1" si="88"/>
        <v>26</v>
      </c>
      <c r="E135">
        <f t="shared" ca="1" si="89"/>
        <v>5</v>
      </c>
      <c r="F135" t="str">
        <f t="shared" ca="1" si="90"/>
        <v>general work</v>
      </c>
      <c r="G135">
        <f t="shared" ca="1" si="91"/>
        <v>1</v>
      </c>
      <c r="H135" t="str">
        <f t="shared" ca="1" si="92"/>
        <v>high skool</v>
      </c>
      <c r="I135">
        <f t="shared" ca="1" si="93"/>
        <v>4</v>
      </c>
      <c r="J135">
        <f t="shared" ca="1" si="94"/>
        <v>1</v>
      </c>
      <c r="K135">
        <f t="shared" ca="1" si="95"/>
        <v>80060</v>
      </c>
      <c r="L135">
        <f t="shared" ca="1" si="96"/>
        <v>1</v>
      </c>
      <c r="M135" t="str">
        <f t="shared" ca="1" si="97"/>
        <v>banglore</v>
      </c>
      <c r="N135">
        <f t="shared" ca="1" si="98"/>
        <v>480360</v>
      </c>
      <c r="O135">
        <f t="shared" ca="1" si="99"/>
        <v>254453.86291569663</v>
      </c>
      <c r="P135">
        <f t="shared" ca="1" si="100"/>
        <v>65134.137684774498</v>
      </c>
      <c r="Q135">
        <f t="shared" ca="1" si="101"/>
        <v>57517</v>
      </c>
      <c r="R135">
        <f t="shared" ca="1" si="102"/>
        <v>68517.542131172566</v>
      </c>
      <c r="S135">
        <f t="shared" ca="1" si="103"/>
        <v>45799.584390304502</v>
      </c>
      <c r="T135">
        <f t="shared" ca="1" si="104"/>
        <v>591293.72207507899</v>
      </c>
      <c r="U135">
        <f t="shared" ca="1" si="105"/>
        <v>380488.40504686919</v>
      </c>
      <c r="V135">
        <f t="shared" ca="1" si="106"/>
        <v>210805.3170282098</v>
      </c>
      <c r="X135" s="1">
        <f ca="1">IF(Table1[[#This Row],[gender]]="men",0,1)</f>
        <v>0</v>
      </c>
      <c r="Y135" s="13">
        <f ca="1">IF(Table1[[#This Row],[gender]]="women",0,1)</f>
        <v>1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K135" s="1">
        <f t="shared" ca="1" si="107"/>
        <v>0</v>
      </c>
      <c r="AL135" s="2">
        <f t="shared" ca="1" si="108"/>
        <v>0</v>
      </c>
      <c r="AM135" s="2">
        <f t="shared" ca="1" si="109"/>
        <v>0</v>
      </c>
      <c r="AN135" s="2">
        <f t="shared" ca="1" si="110"/>
        <v>1</v>
      </c>
      <c r="AO135" s="2">
        <f t="shared" ca="1" si="111"/>
        <v>0</v>
      </c>
      <c r="AP135" s="3">
        <f t="shared" ca="1" si="112"/>
        <v>0</v>
      </c>
      <c r="AQ135" s="1"/>
      <c r="AR135" s="2"/>
      <c r="AS135" s="2"/>
      <c r="AT135" s="2"/>
      <c r="AU135" s="2"/>
      <c r="AV135" s="3"/>
      <c r="AW135" s="2"/>
      <c r="AX135" s="23">
        <f t="shared" ca="1" si="63"/>
        <v>17609.392465883699</v>
      </c>
      <c r="AY135" s="2"/>
      <c r="AZ135" s="1">
        <f t="shared" ca="1" si="64"/>
        <v>1</v>
      </c>
      <c r="BA135" s="2"/>
      <c r="BB135" s="3"/>
      <c r="BC135" s="31">
        <f t="shared" ca="1" si="65"/>
        <v>0.56486667510031197</v>
      </c>
      <c r="BD135" s="2">
        <f t="shared" ca="1" si="66"/>
        <v>0</v>
      </c>
      <c r="BE135" s="1"/>
      <c r="BF135" s="1">
        <f t="shared" ca="1" si="67"/>
        <v>0</v>
      </c>
      <c r="BG135" s="2">
        <f t="shared" ca="1" si="68"/>
        <v>58162</v>
      </c>
      <c r="BH135" s="2">
        <f t="shared" ca="1" si="69"/>
        <v>0</v>
      </c>
      <c r="BI135" s="2">
        <f t="shared" ca="1" si="70"/>
        <v>0</v>
      </c>
      <c r="BJ135" s="2">
        <f t="shared" ca="1" si="71"/>
        <v>0</v>
      </c>
      <c r="BK135" s="2">
        <f t="shared" ca="1" si="72"/>
        <v>0</v>
      </c>
      <c r="BL135" s="2">
        <f t="shared" ca="1" si="73"/>
        <v>0</v>
      </c>
      <c r="BM135" s="2">
        <f t="shared" ca="1" si="74"/>
        <v>0</v>
      </c>
      <c r="BN135" s="2">
        <f t="shared" ca="1" si="75"/>
        <v>0</v>
      </c>
      <c r="BO135" s="2">
        <f t="shared" ca="1" si="76"/>
        <v>0</v>
      </c>
      <c r="BP135" s="3">
        <f t="shared" ca="1" si="77"/>
        <v>0</v>
      </c>
      <c r="BQ135" s="1">
        <f t="shared" ca="1" si="78"/>
        <v>0</v>
      </c>
      <c r="BR135" s="2">
        <f t="shared" ca="1" si="79"/>
        <v>0</v>
      </c>
      <c r="BS135" s="2">
        <f t="shared" ca="1" si="80"/>
        <v>0</v>
      </c>
      <c r="BT135" s="2">
        <f t="shared" ca="1" si="81"/>
        <v>58162</v>
      </c>
      <c r="BU135" s="2">
        <f t="shared" ca="1" si="82"/>
        <v>0</v>
      </c>
      <c r="BV135" s="3">
        <f t="shared" ca="1" si="83"/>
        <v>0</v>
      </c>
      <c r="BX135" s="1">
        <f t="shared" ca="1" si="84"/>
        <v>1</v>
      </c>
      <c r="BY135" s="3"/>
      <c r="BZ135" s="1">
        <f t="shared" ca="1" si="85"/>
        <v>43</v>
      </c>
      <c r="CA135" s="2"/>
      <c r="CB135" s="3"/>
    </row>
    <row r="136" spans="2:80" ht="15" thickBot="1" x14ac:dyDescent="0.35">
      <c r="B136">
        <f t="shared" ca="1" si="86"/>
        <v>1</v>
      </c>
      <c r="C136" t="str">
        <f t="shared" ca="1" si="87"/>
        <v>men</v>
      </c>
      <c r="D136">
        <f t="shared" ca="1" si="88"/>
        <v>43</v>
      </c>
      <c r="E136">
        <f t="shared" ca="1" si="89"/>
        <v>4</v>
      </c>
      <c r="F136" t="str">
        <f t="shared" ca="1" si="90"/>
        <v>IT</v>
      </c>
      <c r="G136">
        <f t="shared" ca="1" si="91"/>
        <v>5</v>
      </c>
      <c r="H136" t="str">
        <f t="shared" ca="1" si="92"/>
        <v>other</v>
      </c>
      <c r="I136">
        <f t="shared" ca="1" si="93"/>
        <v>2</v>
      </c>
      <c r="J136">
        <f t="shared" ca="1" si="94"/>
        <v>3</v>
      </c>
      <c r="K136">
        <f t="shared" ca="1" si="95"/>
        <v>58162</v>
      </c>
      <c r="L136">
        <f t="shared" ca="1" si="96"/>
        <v>2</v>
      </c>
      <c r="M136" t="str">
        <f t="shared" ca="1" si="97"/>
        <v>tumkur</v>
      </c>
      <c r="N136">
        <f t="shared" ca="1" si="98"/>
        <v>174486</v>
      </c>
      <c r="O136">
        <f t="shared" ca="1" si="99"/>
        <v>98561.326671553034</v>
      </c>
      <c r="P136">
        <f t="shared" ca="1" si="100"/>
        <v>52828.177397651096</v>
      </c>
      <c r="Q136">
        <f t="shared" ca="1" si="101"/>
        <v>1112</v>
      </c>
      <c r="R136">
        <f t="shared" ca="1" si="102"/>
        <v>62278.644540479043</v>
      </c>
      <c r="S136">
        <f t="shared" ca="1" si="103"/>
        <v>16240.702005286725</v>
      </c>
      <c r="T136">
        <f t="shared" ca="1" si="104"/>
        <v>243554.87940293783</v>
      </c>
      <c r="U136">
        <f t="shared" ca="1" si="105"/>
        <v>161951.97121203208</v>
      </c>
      <c r="V136">
        <f t="shared" ca="1" si="106"/>
        <v>81602.908190905757</v>
      </c>
      <c r="X136" s="1">
        <f ca="1">IF(Table1[[#This Row],[gender]]="men",0,1)</f>
        <v>0</v>
      </c>
      <c r="Y136" s="13">
        <f ca="1">IF(Table1[[#This Row],[gender]]="women",0,1)</f>
        <v>1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K136" s="1">
        <f t="shared" ca="1" si="107"/>
        <v>0</v>
      </c>
      <c r="AL136" s="2">
        <f t="shared" ca="1" si="108"/>
        <v>0</v>
      </c>
      <c r="AM136" s="2">
        <f t="shared" ca="1" si="109"/>
        <v>0</v>
      </c>
      <c r="AN136" s="2">
        <f t="shared" ca="1" si="110"/>
        <v>1</v>
      </c>
      <c r="AO136" s="2">
        <f t="shared" ca="1" si="111"/>
        <v>0</v>
      </c>
      <c r="AP136" s="3">
        <f t="shared" ca="1" si="112"/>
        <v>0</v>
      </c>
      <c r="AQ136" s="1"/>
      <c r="AR136" s="2"/>
      <c r="AS136" s="2"/>
      <c r="AT136" s="2"/>
      <c r="AU136" s="2"/>
      <c r="AV136" s="3"/>
      <c r="AW136" s="2"/>
      <c r="AX136" s="23">
        <f t="shared" ca="1" si="63"/>
        <v>55574.988935388872</v>
      </c>
      <c r="AY136" s="2"/>
      <c r="AZ136" s="1">
        <f t="shared" ca="1" si="64"/>
        <v>1</v>
      </c>
      <c r="BA136" s="2"/>
      <c r="BB136" s="3"/>
      <c r="BC136" s="31">
        <f t="shared" ca="1" si="65"/>
        <v>0.55054495679725657</v>
      </c>
      <c r="BD136" s="2">
        <f t="shared" ca="1" si="66"/>
        <v>0</v>
      </c>
      <c r="BE136" s="1"/>
      <c r="BF136" s="1">
        <f t="shared" ca="1" si="67"/>
        <v>0</v>
      </c>
      <c r="BG136" s="2">
        <f t="shared" ca="1" si="68"/>
        <v>0</v>
      </c>
      <c r="BH136" s="2">
        <f t="shared" ca="1" si="69"/>
        <v>0</v>
      </c>
      <c r="BI136" s="2">
        <f t="shared" ca="1" si="70"/>
        <v>0</v>
      </c>
      <c r="BJ136" s="2">
        <f t="shared" ca="1" si="71"/>
        <v>0</v>
      </c>
      <c r="BK136" s="2">
        <f t="shared" ca="1" si="72"/>
        <v>0</v>
      </c>
      <c r="BL136" s="2">
        <f t="shared" ca="1" si="73"/>
        <v>0</v>
      </c>
      <c r="BM136" s="2">
        <f t="shared" ca="1" si="74"/>
        <v>0</v>
      </c>
      <c r="BN136" s="2">
        <f t="shared" ca="1" si="75"/>
        <v>0</v>
      </c>
      <c r="BO136" s="2">
        <f t="shared" ca="1" si="76"/>
        <v>0</v>
      </c>
      <c r="BP136" s="3">
        <f t="shared" ca="1" si="77"/>
        <v>69777</v>
      </c>
      <c r="BQ136" s="1">
        <f t="shared" ca="1" si="78"/>
        <v>0</v>
      </c>
      <c r="BR136" s="2">
        <f t="shared" ca="1" si="79"/>
        <v>0</v>
      </c>
      <c r="BS136" s="2">
        <f t="shared" ca="1" si="80"/>
        <v>0</v>
      </c>
      <c r="BT136" s="2">
        <f t="shared" ca="1" si="81"/>
        <v>69777</v>
      </c>
      <c r="BU136" s="2">
        <f t="shared" ca="1" si="82"/>
        <v>0</v>
      </c>
      <c r="BV136" s="3">
        <f t="shared" ca="1" si="83"/>
        <v>0</v>
      </c>
      <c r="BX136" s="1">
        <f t="shared" ca="1" si="84"/>
        <v>1</v>
      </c>
      <c r="BY136" s="3"/>
      <c r="BZ136" s="1">
        <f t="shared" ca="1" si="85"/>
        <v>36</v>
      </c>
      <c r="CA136" s="2"/>
      <c r="CB136" s="3"/>
    </row>
    <row r="137" spans="2:80" ht="15" thickBot="1" x14ac:dyDescent="0.35">
      <c r="B137">
        <f t="shared" ca="1" si="86"/>
        <v>2</v>
      </c>
      <c r="C137" t="str">
        <f t="shared" ca="1" si="87"/>
        <v>women</v>
      </c>
      <c r="D137">
        <f t="shared" ca="1" si="88"/>
        <v>36</v>
      </c>
      <c r="E137">
        <f t="shared" ca="1" si="89"/>
        <v>4</v>
      </c>
      <c r="F137" t="str">
        <f t="shared" ca="1" si="90"/>
        <v>IT</v>
      </c>
      <c r="G137">
        <f t="shared" ca="1" si="91"/>
        <v>4</v>
      </c>
      <c r="H137" t="str">
        <f t="shared" ca="1" si="92"/>
        <v>technical</v>
      </c>
      <c r="I137">
        <f t="shared" ca="1" si="93"/>
        <v>4</v>
      </c>
      <c r="J137">
        <f t="shared" ca="1" si="94"/>
        <v>2</v>
      </c>
      <c r="K137">
        <f t="shared" ca="1" si="95"/>
        <v>69777</v>
      </c>
      <c r="L137">
        <f t="shared" ca="1" si="96"/>
        <v>11</v>
      </c>
      <c r="M137" t="str">
        <f t="shared" ca="1" si="97"/>
        <v>kolar</v>
      </c>
      <c r="N137">
        <f t="shared" ca="1" si="98"/>
        <v>279108</v>
      </c>
      <c r="O137">
        <f t="shared" ca="1" si="99"/>
        <v>153661.5018017687</v>
      </c>
      <c r="P137">
        <f t="shared" ca="1" si="100"/>
        <v>111149.97787077774</v>
      </c>
      <c r="Q137">
        <f t="shared" ca="1" si="101"/>
        <v>66044</v>
      </c>
      <c r="R137">
        <f t="shared" ca="1" si="102"/>
        <v>86960.688630419303</v>
      </c>
      <c r="S137">
        <f t="shared" ca="1" si="103"/>
        <v>5977.8920858773363</v>
      </c>
      <c r="T137">
        <f t="shared" ca="1" si="104"/>
        <v>396235.86995665508</v>
      </c>
      <c r="U137">
        <f t="shared" ca="1" si="105"/>
        <v>306666.19043218798</v>
      </c>
      <c r="V137">
        <f t="shared" ca="1" si="106"/>
        <v>89569.679524467094</v>
      </c>
      <c r="X137" s="1">
        <f ca="1">IF(Table1[[#This Row],[gender]]="men",0,1)</f>
        <v>1</v>
      </c>
      <c r="Y137" s="13">
        <f ca="1">IF(Table1[[#This Row],[gender]]="women",0,1)</f>
        <v>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K137" s="1">
        <f t="shared" ca="1" si="107"/>
        <v>0</v>
      </c>
      <c r="AL137" s="2">
        <f t="shared" ca="1" si="108"/>
        <v>0</v>
      </c>
      <c r="AM137" s="2">
        <f t="shared" ca="1" si="109"/>
        <v>1</v>
      </c>
      <c r="AN137" s="2">
        <f t="shared" ca="1" si="110"/>
        <v>0</v>
      </c>
      <c r="AO137" s="2">
        <f t="shared" ca="1" si="111"/>
        <v>0</v>
      </c>
      <c r="AP137" s="3">
        <f t="shared" ca="1" si="112"/>
        <v>0</v>
      </c>
      <c r="AQ137" s="1"/>
      <c r="AR137" s="2"/>
      <c r="AS137" s="2"/>
      <c r="AT137" s="2"/>
      <c r="AU137" s="2"/>
      <c r="AV137" s="3"/>
      <c r="AW137" s="2"/>
      <c r="AX137" s="23">
        <f t="shared" ca="1" si="63"/>
        <v>20675.21543567269</v>
      </c>
      <c r="AY137" s="2"/>
      <c r="AZ137" s="1">
        <f t="shared" ca="1" si="64"/>
        <v>1</v>
      </c>
      <c r="BA137" s="2"/>
      <c r="BB137" s="3"/>
      <c r="BC137" s="31">
        <f t="shared" ca="1" si="65"/>
        <v>0.79323291233460336</v>
      </c>
      <c r="BD137" s="2">
        <f t="shared" ca="1" si="66"/>
        <v>0</v>
      </c>
      <c r="BE137" s="1"/>
      <c r="BF137" s="1">
        <f t="shared" ca="1" si="67"/>
        <v>0</v>
      </c>
      <c r="BG137" s="2">
        <f t="shared" ca="1" si="68"/>
        <v>0</v>
      </c>
      <c r="BH137" s="2">
        <f t="shared" ca="1" si="69"/>
        <v>35983</v>
      </c>
      <c r="BI137" s="2">
        <f t="shared" ca="1" si="70"/>
        <v>0</v>
      </c>
      <c r="BJ137" s="2">
        <f t="shared" ca="1" si="71"/>
        <v>0</v>
      </c>
      <c r="BK137" s="2">
        <f t="shared" ca="1" si="72"/>
        <v>0</v>
      </c>
      <c r="BL137" s="2">
        <f t="shared" ca="1" si="73"/>
        <v>0</v>
      </c>
      <c r="BM137" s="2">
        <f t="shared" ca="1" si="74"/>
        <v>0</v>
      </c>
      <c r="BN137" s="2">
        <f t="shared" ca="1" si="75"/>
        <v>0</v>
      </c>
      <c r="BO137" s="2">
        <f t="shared" ca="1" si="76"/>
        <v>0</v>
      </c>
      <c r="BP137" s="3">
        <f t="shared" ca="1" si="77"/>
        <v>0</v>
      </c>
      <c r="BQ137" s="1">
        <f t="shared" ca="1" si="78"/>
        <v>0</v>
      </c>
      <c r="BR137" s="2">
        <f t="shared" ca="1" si="79"/>
        <v>0</v>
      </c>
      <c r="BS137" s="2">
        <f t="shared" ca="1" si="80"/>
        <v>0</v>
      </c>
      <c r="BT137" s="2">
        <f t="shared" ca="1" si="81"/>
        <v>0</v>
      </c>
      <c r="BU137" s="2">
        <f t="shared" ca="1" si="82"/>
        <v>0</v>
      </c>
      <c r="BV137" s="3">
        <f t="shared" ca="1" si="83"/>
        <v>35983</v>
      </c>
      <c r="BX137" s="1">
        <f t="shared" ca="1" si="84"/>
        <v>1</v>
      </c>
      <c r="BY137" s="3"/>
      <c r="BZ137" s="1">
        <f t="shared" ca="1" si="85"/>
        <v>0</v>
      </c>
      <c r="CA137" s="2"/>
      <c r="CB137" s="3"/>
    </row>
    <row r="138" spans="2:80" ht="15" thickBot="1" x14ac:dyDescent="0.35">
      <c r="B138">
        <f t="shared" ca="1" si="86"/>
        <v>1</v>
      </c>
      <c r="C138" t="str">
        <f t="shared" ca="1" si="87"/>
        <v>men</v>
      </c>
      <c r="D138">
        <f t="shared" ca="1" si="88"/>
        <v>36</v>
      </c>
      <c r="E138">
        <f t="shared" ca="1" si="89"/>
        <v>6</v>
      </c>
      <c r="F138" t="str">
        <f t="shared" ca="1" si="90"/>
        <v>agriculture</v>
      </c>
      <c r="G138">
        <f t="shared" ca="1" si="91"/>
        <v>4</v>
      </c>
      <c r="H138" t="str">
        <f t="shared" ca="1" si="92"/>
        <v>technical</v>
      </c>
      <c r="I138">
        <f t="shared" ca="1" si="93"/>
        <v>4</v>
      </c>
      <c r="J138">
        <f t="shared" ca="1" si="94"/>
        <v>2</v>
      </c>
      <c r="K138">
        <f t="shared" ca="1" si="95"/>
        <v>35983</v>
      </c>
      <c r="L138">
        <f t="shared" ca="1" si="96"/>
        <v>3</v>
      </c>
      <c r="M138" t="str">
        <f t="shared" ca="1" si="97"/>
        <v>manglore</v>
      </c>
      <c r="N138">
        <f t="shared" ca="1" si="98"/>
        <v>107949</v>
      </c>
      <c r="O138">
        <f t="shared" ca="1" si="99"/>
        <v>85628.699653608099</v>
      </c>
      <c r="P138">
        <f t="shared" ca="1" si="100"/>
        <v>41350.430871345379</v>
      </c>
      <c r="Q138">
        <f t="shared" ca="1" si="101"/>
        <v>41337</v>
      </c>
      <c r="R138">
        <f t="shared" ca="1" si="102"/>
        <v>57706.266073575171</v>
      </c>
      <c r="S138">
        <f t="shared" ca="1" si="103"/>
        <v>13643.142665185151</v>
      </c>
      <c r="T138">
        <f t="shared" ca="1" si="104"/>
        <v>162942.57353653054</v>
      </c>
      <c r="U138">
        <f t="shared" ca="1" si="105"/>
        <v>184671.96572718327</v>
      </c>
      <c r="V138">
        <f t="shared" ca="1" si="106"/>
        <v>-21729.392190652725</v>
      </c>
      <c r="X138" s="1">
        <f ca="1">IF(Table1[[#This Row],[gender]]="men",0,1)</f>
        <v>0</v>
      </c>
      <c r="Y138" s="13">
        <f ca="1">IF(Table1[[#This Row],[gender]]="women",0,1)</f>
        <v>1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K138" s="1">
        <f t="shared" ca="1" si="107"/>
        <v>1</v>
      </c>
      <c r="AL138" s="2">
        <f t="shared" ca="1" si="108"/>
        <v>0</v>
      </c>
      <c r="AM138" s="2">
        <f t="shared" ca="1" si="109"/>
        <v>0</v>
      </c>
      <c r="AN138" s="2">
        <f t="shared" ca="1" si="110"/>
        <v>0</v>
      </c>
      <c r="AO138" s="2">
        <f t="shared" ca="1" si="111"/>
        <v>0</v>
      </c>
      <c r="AP138" s="3">
        <f t="shared" ca="1" si="112"/>
        <v>0</v>
      </c>
      <c r="AQ138" s="1"/>
      <c r="AR138" s="2"/>
      <c r="AS138" s="2"/>
      <c r="AT138" s="2"/>
      <c r="AU138" s="2"/>
      <c r="AV138" s="3"/>
      <c r="AW138" s="2"/>
      <c r="AX138" s="23">
        <f t="shared" ref="AX138:AX201" ca="1" si="113">P139/J139</f>
        <v>18847.855922709383</v>
      </c>
      <c r="AY138" s="2"/>
      <c r="AZ138" s="1">
        <f t="shared" ref="AZ138:AZ201" ca="1" si="114">IF(U139&gt;$BA$7,1,0)</f>
        <v>1</v>
      </c>
      <c r="BA138" s="2"/>
      <c r="BB138" s="3"/>
      <c r="BC138" s="31">
        <f t="shared" ref="BC138:BC201" ca="1" si="115">O139/N139</f>
        <v>0.70924161940408781</v>
      </c>
      <c r="BD138" s="2">
        <f t="shared" ref="BD138:BD201" ca="1" si="116">IF(BC138&lt;$BD$7,1,0)</f>
        <v>0</v>
      </c>
      <c r="BE138" s="1"/>
      <c r="BF138" s="1">
        <f t="shared" ref="BF138:BF201" ca="1" si="117">IF(M139="banglore",K139,0)</f>
        <v>0</v>
      </c>
      <c r="BG138" s="2">
        <f t="shared" ref="BG138:BG201" ca="1" si="118">IF(M139="tumkur",K139,0)</f>
        <v>0</v>
      </c>
      <c r="BH138" s="2">
        <f t="shared" ref="BH138:BH201" ca="1" si="119">IF(M139="manglore",K139,0)</f>
        <v>62208</v>
      </c>
      <c r="BI138" s="2">
        <f t="shared" ref="BI138:BI201" ca="1" si="120">IF(M139="mysore",K139,0)</f>
        <v>0</v>
      </c>
      <c r="BJ138" s="2">
        <f t="shared" ref="BJ138:BJ201" ca="1" si="121">IF(M139="UK",K139,0)</f>
        <v>0</v>
      </c>
      <c r="BK138" s="2">
        <f t="shared" ref="BK138:BK201" ca="1" si="122">IF(M139="bellari",K139,0)</f>
        <v>0</v>
      </c>
      <c r="BL138" s="2">
        <f t="shared" ref="BL138:BL201" ca="1" si="123">IF(M139="karwar",K139,0)</f>
        <v>0</v>
      </c>
      <c r="BM138" s="2">
        <f t="shared" ref="BM138:BM201" ca="1" si="124">IF(M139="bidar",K139,0)</f>
        <v>0</v>
      </c>
      <c r="BN138" s="2">
        <f t="shared" ref="BN138:BN201" ca="1" si="125">IF(M139="gulbarga",K139,0)</f>
        <v>0</v>
      </c>
      <c r="BO138" s="2">
        <f t="shared" ref="BO138:BO201" ca="1" si="126">IF(M139="chitrdurga",K139,0)</f>
        <v>0</v>
      </c>
      <c r="BP138" s="3">
        <f t="shared" ref="BP138:BP201" ca="1" si="127">IF(M139="kolar",K139,0)</f>
        <v>0</v>
      </c>
      <c r="BQ138" s="1">
        <f t="shared" ref="BQ138:BQ201" ca="1" si="128">IF(F139="health",K139,0)</f>
        <v>0</v>
      </c>
      <c r="BR138" s="2">
        <f t="shared" ref="BR138:BR201" ca="1" si="129">IF(F139="construction",K139,0)</f>
        <v>0</v>
      </c>
      <c r="BS138" s="2">
        <f t="shared" ref="BS138:BS201" ca="1" si="130">IF(F139="teaching",K139,0)</f>
        <v>62208</v>
      </c>
      <c r="BT138" s="2">
        <f t="shared" ref="BT138:BT201" ca="1" si="131">IF(F139="IT",K139,0)</f>
        <v>0</v>
      </c>
      <c r="BU138" s="2">
        <f t="shared" ref="BU138:BU201" ca="1" si="132">IF(F139="general work",K139,0)</f>
        <v>0</v>
      </c>
      <c r="BV138" s="3">
        <f t="shared" ref="BV138:BV201" ca="1" si="133">IF(F139="agriculture",K139,0)</f>
        <v>0</v>
      </c>
      <c r="BX138" s="1">
        <f t="shared" ref="BX138:BX201" ca="1" si="134">IF(U139&gt;K139,1,0)</f>
        <v>1</v>
      </c>
      <c r="BY138" s="3"/>
      <c r="BZ138" s="1">
        <f t="shared" ref="BZ138:BZ201" ca="1" si="135">IF(V139&gt;$CC$7,D139,0)</f>
        <v>29</v>
      </c>
      <c r="CA138" s="2"/>
      <c r="CB138" s="3"/>
    </row>
    <row r="139" spans="2:80" ht="15" thickBot="1" x14ac:dyDescent="0.35">
      <c r="B139">
        <f t="shared" ref="B139:B202" ca="1" si="136">RANDBETWEEN(1,2)</f>
        <v>1</v>
      </c>
      <c r="C139" t="str">
        <f t="shared" ref="C139:C202" ca="1" si="137">IF(B139=1,"men","women")</f>
        <v>men</v>
      </c>
      <c r="D139">
        <f t="shared" ref="D139:D202" ca="1" si="138">RANDBETWEEN(25,45)</f>
        <v>29</v>
      </c>
      <c r="E139">
        <f t="shared" ref="E139:E202" ca="1" si="139">RANDBETWEEN(1,6)</f>
        <v>3</v>
      </c>
      <c r="F139" t="str">
        <f t="shared" ref="F139:F202" ca="1" si="140">VLOOKUP(E139,$Z$10:$AA$16,2)</f>
        <v>teaching</v>
      </c>
      <c r="G139">
        <f t="shared" ref="G139:G202" ca="1" si="141">RANDBETWEEN(1,5)</f>
        <v>4</v>
      </c>
      <c r="H139" t="str">
        <f t="shared" ref="H139:H202" ca="1" si="142">VLOOKUP(G139,$AB$10:$AC$14,2)</f>
        <v>technical</v>
      </c>
      <c r="I139">
        <f t="shared" ref="I139:I202" ca="1" si="143">RANDBETWEEN(0,4)</f>
        <v>3</v>
      </c>
      <c r="J139">
        <f t="shared" ref="J139:J202" ca="1" si="144">RANDBETWEEN(1,4)</f>
        <v>3</v>
      </c>
      <c r="K139">
        <f t="shared" ref="K139:K202" ca="1" si="145">RANDBETWEEN(25000,90000)</f>
        <v>62208</v>
      </c>
      <c r="L139">
        <f t="shared" ref="L139:L202" ca="1" si="146">RANDBETWEEN(1,11)</f>
        <v>3</v>
      </c>
      <c r="M139" t="str">
        <f t="shared" ref="M139:M202" ca="1" si="147">VLOOKUP(L139,$AE$9:$AF$20,2)</f>
        <v>manglore</v>
      </c>
      <c r="N139">
        <f t="shared" ref="N139:N202" ca="1" si="148">K139*RANDBETWEEN(3,6)</f>
        <v>186624</v>
      </c>
      <c r="O139">
        <f t="shared" ref="O139:O202" ca="1" si="149">RAND()*N139</f>
        <v>132361.50797966847</v>
      </c>
      <c r="P139">
        <f t="shared" ref="P139:P202" ca="1" si="150">J139*RAND()*K139</f>
        <v>56543.567768128145</v>
      </c>
      <c r="Q139">
        <f t="shared" ref="Q139:Q202" ca="1" si="151">RANDBETWEEN(0,P139)</f>
        <v>53817</v>
      </c>
      <c r="R139">
        <f t="shared" ref="R139:R202" ca="1" si="152">RAND()*K139*2</f>
        <v>46430.795145915443</v>
      </c>
      <c r="S139">
        <f t="shared" ref="S139:S202" ca="1" si="153">RAND()*K139*1.5</f>
        <v>42997.529331323931</v>
      </c>
      <c r="T139">
        <f t="shared" ref="T139:T202" ca="1" si="154">N139+P139+S139</f>
        <v>286165.0970994521</v>
      </c>
      <c r="U139">
        <f t="shared" ref="U139:U202" ca="1" si="155">O139+Q139+R139</f>
        <v>232609.30312558392</v>
      </c>
      <c r="V139">
        <f t="shared" ref="V139:V202" ca="1" si="156">T139-U139</f>
        <v>53555.793973868189</v>
      </c>
      <c r="X139" s="1">
        <f ca="1">IF(Table1[[#This Row],[gender]]="men",0,1)</f>
        <v>0</v>
      </c>
      <c r="Y139" s="13">
        <f ca="1">IF(Table1[[#This Row],[gender]]="women",0,1)</f>
        <v>1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K139" s="1">
        <f t="shared" ca="1" si="107"/>
        <v>0</v>
      </c>
      <c r="AL139" s="2">
        <f t="shared" ca="1" si="108"/>
        <v>0</v>
      </c>
      <c r="AM139" s="2">
        <f t="shared" ca="1" si="109"/>
        <v>0</v>
      </c>
      <c r="AN139" s="2">
        <f t="shared" ca="1" si="110"/>
        <v>0</v>
      </c>
      <c r="AO139" s="2">
        <f t="shared" ca="1" si="111"/>
        <v>0</v>
      </c>
      <c r="AP139" s="3">
        <f t="shared" ca="1" si="112"/>
        <v>1</v>
      </c>
      <c r="AQ139" s="1"/>
      <c r="AR139" s="2"/>
      <c r="AS139" s="2"/>
      <c r="AT139" s="2"/>
      <c r="AU139" s="2"/>
      <c r="AV139" s="3"/>
      <c r="AW139" s="2"/>
      <c r="AX139" s="23">
        <f t="shared" ca="1" si="113"/>
        <v>17463.365097505612</v>
      </c>
      <c r="AY139" s="2"/>
      <c r="AZ139" s="1">
        <f t="shared" ca="1" si="114"/>
        <v>1</v>
      </c>
      <c r="BA139" s="2"/>
      <c r="BB139" s="3"/>
      <c r="BC139" s="31">
        <f t="shared" ca="1" si="115"/>
        <v>0.87248221141184035</v>
      </c>
      <c r="BD139" s="2">
        <f t="shared" ca="1" si="116"/>
        <v>0</v>
      </c>
      <c r="BE139" s="1"/>
      <c r="BF139" s="1">
        <f t="shared" ca="1" si="117"/>
        <v>78181</v>
      </c>
      <c r="BG139" s="2">
        <f t="shared" ca="1" si="118"/>
        <v>0</v>
      </c>
      <c r="BH139" s="2">
        <f t="shared" ca="1" si="119"/>
        <v>0</v>
      </c>
      <c r="BI139" s="2">
        <f t="shared" ca="1" si="120"/>
        <v>0</v>
      </c>
      <c r="BJ139" s="2">
        <f t="shared" ca="1" si="121"/>
        <v>0</v>
      </c>
      <c r="BK139" s="2">
        <f t="shared" ca="1" si="122"/>
        <v>0</v>
      </c>
      <c r="BL139" s="2">
        <f t="shared" ca="1" si="123"/>
        <v>0</v>
      </c>
      <c r="BM139" s="2">
        <f t="shared" ca="1" si="124"/>
        <v>0</v>
      </c>
      <c r="BN139" s="2">
        <f t="shared" ca="1" si="125"/>
        <v>0</v>
      </c>
      <c r="BO139" s="2">
        <f t="shared" ca="1" si="126"/>
        <v>0</v>
      </c>
      <c r="BP139" s="3">
        <f t="shared" ca="1" si="127"/>
        <v>0</v>
      </c>
      <c r="BQ139" s="1">
        <f t="shared" ca="1" si="128"/>
        <v>0</v>
      </c>
      <c r="BR139" s="2">
        <f t="shared" ca="1" si="129"/>
        <v>0</v>
      </c>
      <c r="BS139" s="2">
        <f t="shared" ca="1" si="130"/>
        <v>0</v>
      </c>
      <c r="BT139" s="2">
        <f t="shared" ca="1" si="131"/>
        <v>0</v>
      </c>
      <c r="BU139" s="2">
        <f t="shared" ca="1" si="132"/>
        <v>78181</v>
      </c>
      <c r="BV139" s="3">
        <f t="shared" ca="1" si="133"/>
        <v>0</v>
      </c>
      <c r="BX139" s="1">
        <f t="shared" ca="1" si="134"/>
        <v>1</v>
      </c>
      <c r="BY139" s="3"/>
      <c r="BZ139" s="1">
        <f t="shared" ca="1" si="135"/>
        <v>0</v>
      </c>
      <c r="CA139" s="2"/>
      <c r="CB139" s="3"/>
    </row>
    <row r="140" spans="2:80" ht="15" thickBot="1" x14ac:dyDescent="0.35">
      <c r="B140">
        <f t="shared" ca="1" si="136"/>
        <v>1</v>
      </c>
      <c r="C140" t="str">
        <f t="shared" ca="1" si="137"/>
        <v>men</v>
      </c>
      <c r="D140">
        <f t="shared" ca="1" si="138"/>
        <v>38</v>
      </c>
      <c r="E140">
        <f t="shared" ca="1" si="139"/>
        <v>5</v>
      </c>
      <c r="F140" t="str">
        <f t="shared" ca="1" si="140"/>
        <v>general work</v>
      </c>
      <c r="G140">
        <f t="shared" ca="1" si="141"/>
        <v>5</v>
      </c>
      <c r="H140" t="str">
        <f t="shared" ca="1" si="142"/>
        <v>other</v>
      </c>
      <c r="I140">
        <f t="shared" ca="1" si="143"/>
        <v>0</v>
      </c>
      <c r="J140">
        <f t="shared" ca="1" si="144"/>
        <v>1</v>
      </c>
      <c r="K140">
        <f t="shared" ca="1" si="145"/>
        <v>78181</v>
      </c>
      <c r="L140">
        <f t="shared" ca="1" si="146"/>
        <v>1</v>
      </c>
      <c r="M140" t="str">
        <f t="shared" ca="1" si="147"/>
        <v>banglore</v>
      </c>
      <c r="N140">
        <f t="shared" ca="1" si="148"/>
        <v>234543</v>
      </c>
      <c r="O140">
        <f t="shared" ca="1" si="149"/>
        <v>204634.59531116727</v>
      </c>
      <c r="P140">
        <f t="shared" ca="1" si="150"/>
        <v>17463.365097505612</v>
      </c>
      <c r="Q140">
        <f t="shared" ca="1" si="151"/>
        <v>13311</v>
      </c>
      <c r="R140">
        <f t="shared" ca="1" si="152"/>
        <v>102249.45625048284</v>
      </c>
      <c r="S140">
        <f t="shared" ca="1" si="153"/>
        <v>102032.93681906091</v>
      </c>
      <c r="T140">
        <f t="shared" ca="1" si="154"/>
        <v>354039.30191656656</v>
      </c>
      <c r="U140">
        <f t="shared" ca="1" si="155"/>
        <v>320195.05156165012</v>
      </c>
      <c r="V140">
        <f t="shared" ca="1" si="156"/>
        <v>33844.250354916439</v>
      </c>
      <c r="X140" s="1">
        <f ca="1">IF(Table1[[#This Row],[gender]]="men",0,1)</f>
        <v>0</v>
      </c>
      <c r="Y140" s="13">
        <f ca="1">IF(Table1[[#This Row],[gender]]="women",0,1)</f>
        <v>1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K140" s="1">
        <f t="shared" ca="1" si="107"/>
        <v>0</v>
      </c>
      <c r="AL140" s="2">
        <f t="shared" ca="1" si="108"/>
        <v>0</v>
      </c>
      <c r="AM140" s="2">
        <f t="shared" ca="1" si="109"/>
        <v>0</v>
      </c>
      <c r="AN140" s="2">
        <f t="shared" ca="1" si="110"/>
        <v>0</v>
      </c>
      <c r="AO140" s="2">
        <f t="shared" ca="1" si="111"/>
        <v>1</v>
      </c>
      <c r="AP140" s="3">
        <f t="shared" ca="1" si="112"/>
        <v>0</v>
      </c>
      <c r="AQ140" s="1"/>
      <c r="AR140" s="2"/>
      <c r="AS140" s="2"/>
      <c r="AT140" s="2"/>
      <c r="AU140" s="2"/>
      <c r="AV140" s="3"/>
      <c r="AW140" s="2"/>
      <c r="AX140" s="23">
        <f t="shared" ca="1" si="113"/>
        <v>18201.737914364945</v>
      </c>
      <c r="AY140" s="2"/>
      <c r="AZ140" s="1">
        <f t="shared" ca="1" si="114"/>
        <v>1</v>
      </c>
      <c r="BA140" s="2"/>
      <c r="BB140" s="3"/>
      <c r="BC140" s="31">
        <f t="shared" ca="1" si="115"/>
        <v>0.95147869492301806</v>
      </c>
      <c r="BD140" s="2">
        <f t="shared" ca="1" si="116"/>
        <v>0</v>
      </c>
      <c r="BE140" s="1"/>
      <c r="BF140" s="1">
        <f t="shared" ca="1" si="117"/>
        <v>0</v>
      </c>
      <c r="BG140" s="2">
        <f t="shared" ca="1" si="118"/>
        <v>0</v>
      </c>
      <c r="BH140" s="2">
        <f t="shared" ca="1" si="119"/>
        <v>0</v>
      </c>
      <c r="BI140" s="2">
        <f t="shared" ca="1" si="120"/>
        <v>0</v>
      </c>
      <c r="BJ140" s="2">
        <f t="shared" ca="1" si="121"/>
        <v>83842</v>
      </c>
      <c r="BK140" s="2">
        <f t="shared" ca="1" si="122"/>
        <v>0</v>
      </c>
      <c r="BL140" s="2">
        <f t="shared" ca="1" si="123"/>
        <v>0</v>
      </c>
      <c r="BM140" s="2">
        <f t="shared" ca="1" si="124"/>
        <v>0</v>
      </c>
      <c r="BN140" s="2">
        <f t="shared" ca="1" si="125"/>
        <v>0</v>
      </c>
      <c r="BO140" s="2">
        <f t="shared" ca="1" si="126"/>
        <v>0</v>
      </c>
      <c r="BP140" s="3">
        <f t="shared" ca="1" si="127"/>
        <v>0</v>
      </c>
      <c r="BQ140" s="1">
        <f t="shared" ca="1" si="128"/>
        <v>0</v>
      </c>
      <c r="BR140" s="2">
        <f t="shared" ca="1" si="129"/>
        <v>83842</v>
      </c>
      <c r="BS140" s="2">
        <f t="shared" ca="1" si="130"/>
        <v>0</v>
      </c>
      <c r="BT140" s="2">
        <f t="shared" ca="1" si="131"/>
        <v>0</v>
      </c>
      <c r="BU140" s="2">
        <f t="shared" ca="1" si="132"/>
        <v>0</v>
      </c>
      <c r="BV140" s="3">
        <f t="shared" ca="1" si="133"/>
        <v>0</v>
      </c>
      <c r="BX140" s="1">
        <f t="shared" ca="1" si="134"/>
        <v>1</v>
      </c>
      <c r="BY140" s="3"/>
      <c r="BZ140" s="1">
        <f t="shared" ca="1" si="135"/>
        <v>43</v>
      </c>
      <c r="CA140" s="2"/>
      <c r="CB140" s="3"/>
    </row>
    <row r="141" spans="2:80" ht="15" thickBot="1" x14ac:dyDescent="0.35">
      <c r="B141">
        <f t="shared" ca="1" si="136"/>
        <v>1</v>
      </c>
      <c r="C141" t="str">
        <f t="shared" ca="1" si="137"/>
        <v>men</v>
      </c>
      <c r="D141">
        <f t="shared" ca="1" si="138"/>
        <v>43</v>
      </c>
      <c r="E141">
        <f t="shared" ca="1" si="139"/>
        <v>2</v>
      </c>
      <c r="F141" t="str">
        <f t="shared" ca="1" si="140"/>
        <v>construction</v>
      </c>
      <c r="G141">
        <f t="shared" ca="1" si="141"/>
        <v>4</v>
      </c>
      <c r="H141" t="str">
        <f t="shared" ca="1" si="142"/>
        <v>technical</v>
      </c>
      <c r="I141">
        <f t="shared" ca="1" si="143"/>
        <v>3</v>
      </c>
      <c r="J141">
        <f t="shared" ca="1" si="144"/>
        <v>3</v>
      </c>
      <c r="K141">
        <f t="shared" ca="1" si="145"/>
        <v>83842</v>
      </c>
      <c r="L141">
        <f t="shared" ca="1" si="146"/>
        <v>5</v>
      </c>
      <c r="M141" t="str">
        <f t="shared" ca="1" si="147"/>
        <v>UK</v>
      </c>
      <c r="N141">
        <f t="shared" ca="1" si="148"/>
        <v>251526</v>
      </c>
      <c r="O141">
        <f t="shared" ca="1" si="149"/>
        <v>239321.63021920703</v>
      </c>
      <c r="P141">
        <f t="shared" ca="1" si="150"/>
        <v>54605.213743094835</v>
      </c>
      <c r="Q141">
        <f t="shared" ca="1" si="151"/>
        <v>17359</v>
      </c>
      <c r="R141">
        <f t="shared" ca="1" si="152"/>
        <v>62525.940503734972</v>
      </c>
      <c r="S141">
        <f t="shared" ca="1" si="153"/>
        <v>115437.40388069703</v>
      </c>
      <c r="T141">
        <f t="shared" ca="1" si="154"/>
        <v>421568.61762379186</v>
      </c>
      <c r="U141">
        <f t="shared" ca="1" si="155"/>
        <v>319206.57072294201</v>
      </c>
      <c r="V141">
        <f t="shared" ca="1" si="156"/>
        <v>102362.04690084985</v>
      </c>
      <c r="X141" s="1">
        <f ca="1">IF(Table1[[#This Row],[gender]]="men",0,1)</f>
        <v>0</v>
      </c>
      <c r="Y141" s="13">
        <f ca="1">IF(Table1[[#This Row],[gender]]="women",0,1)</f>
        <v>1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K141" s="1">
        <f t="shared" ca="1" si="107"/>
        <v>0</v>
      </c>
      <c r="AL141" s="2">
        <f t="shared" ca="1" si="108"/>
        <v>0</v>
      </c>
      <c r="AM141" s="2">
        <f t="shared" ca="1" si="109"/>
        <v>1</v>
      </c>
      <c r="AN141" s="2">
        <f t="shared" ca="1" si="110"/>
        <v>0</v>
      </c>
      <c r="AO141" s="2">
        <f t="shared" ca="1" si="111"/>
        <v>0</v>
      </c>
      <c r="AP141" s="3">
        <f t="shared" ca="1" si="112"/>
        <v>0</v>
      </c>
      <c r="AQ141" s="1"/>
      <c r="AR141" s="2"/>
      <c r="AS141" s="2"/>
      <c r="AT141" s="2"/>
      <c r="AU141" s="2"/>
      <c r="AV141" s="3"/>
      <c r="AW141" s="2"/>
      <c r="AX141" s="23">
        <f t="shared" ca="1" si="113"/>
        <v>38642.625488495258</v>
      </c>
      <c r="AY141" s="2"/>
      <c r="AZ141" s="1">
        <f t="shared" ca="1" si="114"/>
        <v>1</v>
      </c>
      <c r="BA141" s="2"/>
      <c r="BB141" s="3"/>
      <c r="BC141" s="31">
        <f t="shared" ca="1" si="115"/>
        <v>0.27946923483286112</v>
      </c>
      <c r="BD141" s="2">
        <f t="shared" ca="1" si="116"/>
        <v>1</v>
      </c>
      <c r="BE141" s="1"/>
      <c r="BF141" s="1">
        <f t="shared" ca="1" si="117"/>
        <v>0</v>
      </c>
      <c r="BG141" s="2">
        <f t="shared" ca="1" si="118"/>
        <v>0</v>
      </c>
      <c r="BH141" s="2">
        <f t="shared" ca="1" si="119"/>
        <v>68825</v>
      </c>
      <c r="BI141" s="2">
        <f t="shared" ca="1" si="120"/>
        <v>0</v>
      </c>
      <c r="BJ141" s="2">
        <f t="shared" ca="1" si="121"/>
        <v>0</v>
      </c>
      <c r="BK141" s="2">
        <f t="shared" ca="1" si="122"/>
        <v>0</v>
      </c>
      <c r="BL141" s="2">
        <f t="shared" ca="1" si="123"/>
        <v>0</v>
      </c>
      <c r="BM141" s="2">
        <f t="shared" ca="1" si="124"/>
        <v>0</v>
      </c>
      <c r="BN141" s="2">
        <f t="shared" ca="1" si="125"/>
        <v>0</v>
      </c>
      <c r="BO141" s="2">
        <f t="shared" ca="1" si="126"/>
        <v>0</v>
      </c>
      <c r="BP141" s="3">
        <f t="shared" ca="1" si="127"/>
        <v>0</v>
      </c>
      <c r="BQ141" s="1">
        <f t="shared" ca="1" si="128"/>
        <v>0</v>
      </c>
      <c r="BR141" s="2">
        <f t="shared" ca="1" si="129"/>
        <v>0</v>
      </c>
      <c r="BS141" s="2">
        <f t="shared" ca="1" si="130"/>
        <v>0</v>
      </c>
      <c r="BT141" s="2">
        <f t="shared" ca="1" si="131"/>
        <v>0</v>
      </c>
      <c r="BU141" s="2">
        <f t="shared" ca="1" si="132"/>
        <v>0</v>
      </c>
      <c r="BV141" s="3">
        <f t="shared" ca="1" si="133"/>
        <v>68825</v>
      </c>
      <c r="BX141" s="1">
        <f t="shared" ca="1" si="134"/>
        <v>1</v>
      </c>
      <c r="BY141" s="3"/>
      <c r="BZ141" s="1">
        <f t="shared" ca="1" si="135"/>
        <v>29</v>
      </c>
      <c r="CA141" s="2"/>
      <c r="CB141" s="3"/>
    </row>
    <row r="142" spans="2:80" ht="15" thickBot="1" x14ac:dyDescent="0.35">
      <c r="B142">
        <f t="shared" ca="1" si="136"/>
        <v>1</v>
      </c>
      <c r="C142" t="str">
        <f t="shared" ca="1" si="137"/>
        <v>men</v>
      </c>
      <c r="D142">
        <f t="shared" ca="1" si="138"/>
        <v>29</v>
      </c>
      <c r="E142">
        <f t="shared" ca="1" si="139"/>
        <v>6</v>
      </c>
      <c r="F142" t="str">
        <f t="shared" ca="1" si="140"/>
        <v>agriculture</v>
      </c>
      <c r="G142">
        <f t="shared" ca="1" si="141"/>
        <v>5</v>
      </c>
      <c r="H142" t="str">
        <f t="shared" ca="1" si="142"/>
        <v>other</v>
      </c>
      <c r="I142">
        <f t="shared" ca="1" si="143"/>
        <v>3</v>
      </c>
      <c r="J142">
        <f t="shared" ca="1" si="144"/>
        <v>3</v>
      </c>
      <c r="K142">
        <f t="shared" ca="1" si="145"/>
        <v>68825</v>
      </c>
      <c r="L142">
        <f t="shared" ca="1" si="146"/>
        <v>3</v>
      </c>
      <c r="M142" t="str">
        <f t="shared" ca="1" si="147"/>
        <v>manglore</v>
      </c>
      <c r="N142">
        <f t="shared" ca="1" si="148"/>
        <v>206475</v>
      </c>
      <c r="O142">
        <f t="shared" ca="1" si="149"/>
        <v>57703.410262115001</v>
      </c>
      <c r="P142">
        <f t="shared" ca="1" si="150"/>
        <v>115927.87646548578</v>
      </c>
      <c r="Q142">
        <f t="shared" ca="1" si="151"/>
        <v>80040</v>
      </c>
      <c r="R142">
        <f t="shared" ca="1" si="152"/>
        <v>134370.3124385461</v>
      </c>
      <c r="S142">
        <f t="shared" ca="1" si="153"/>
        <v>11057.33449638206</v>
      </c>
      <c r="T142">
        <f t="shared" ca="1" si="154"/>
        <v>333460.21096186782</v>
      </c>
      <c r="U142">
        <f t="shared" ca="1" si="155"/>
        <v>272113.72270066111</v>
      </c>
      <c r="V142">
        <f t="shared" ca="1" si="156"/>
        <v>61346.488261206716</v>
      </c>
      <c r="X142" s="1">
        <f ca="1">IF(Table1[[#This Row],[gender]]="men",0,1)</f>
        <v>0</v>
      </c>
      <c r="Y142" s="13">
        <f ca="1">IF(Table1[[#This Row],[gender]]="women",0,1)</f>
        <v>1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K142" s="1">
        <f t="shared" ca="1" si="107"/>
        <v>1</v>
      </c>
      <c r="AL142" s="2">
        <f t="shared" ca="1" si="108"/>
        <v>0</v>
      </c>
      <c r="AM142" s="2">
        <f t="shared" ca="1" si="109"/>
        <v>0</v>
      </c>
      <c r="AN142" s="2">
        <f t="shared" ca="1" si="110"/>
        <v>0</v>
      </c>
      <c r="AO142" s="2">
        <f t="shared" ca="1" si="111"/>
        <v>0</v>
      </c>
      <c r="AP142" s="3">
        <f t="shared" ca="1" si="112"/>
        <v>0</v>
      </c>
      <c r="AQ142" s="1"/>
      <c r="AR142" s="2"/>
      <c r="AS142" s="2"/>
      <c r="AT142" s="2"/>
      <c r="AU142" s="2"/>
      <c r="AV142" s="3"/>
      <c r="AW142" s="2"/>
      <c r="AX142" s="23">
        <f t="shared" ca="1" si="113"/>
        <v>43196.172499904213</v>
      </c>
      <c r="AY142" s="2"/>
      <c r="AZ142" s="1">
        <f t="shared" ca="1" si="114"/>
        <v>1</v>
      </c>
      <c r="BA142" s="2"/>
      <c r="BB142" s="3"/>
      <c r="BC142" s="31">
        <f t="shared" ca="1" si="115"/>
        <v>0.49287649686084267</v>
      </c>
      <c r="BD142" s="2">
        <f t="shared" ca="1" si="116"/>
        <v>0</v>
      </c>
      <c r="BE142" s="1"/>
      <c r="BF142" s="1">
        <f t="shared" ca="1" si="117"/>
        <v>0</v>
      </c>
      <c r="BG142" s="2">
        <f t="shared" ca="1" si="118"/>
        <v>0</v>
      </c>
      <c r="BH142" s="2">
        <f t="shared" ca="1" si="119"/>
        <v>0</v>
      </c>
      <c r="BI142" s="2">
        <f t="shared" ca="1" si="120"/>
        <v>0</v>
      </c>
      <c r="BJ142" s="2">
        <f t="shared" ca="1" si="121"/>
        <v>0</v>
      </c>
      <c r="BK142" s="2">
        <f t="shared" ca="1" si="122"/>
        <v>0</v>
      </c>
      <c r="BL142" s="2">
        <f t="shared" ca="1" si="123"/>
        <v>0</v>
      </c>
      <c r="BM142" s="2">
        <f t="shared" ca="1" si="124"/>
        <v>0</v>
      </c>
      <c r="BN142" s="2">
        <f t="shared" ca="1" si="125"/>
        <v>0</v>
      </c>
      <c r="BO142" s="2">
        <f t="shared" ca="1" si="126"/>
        <v>0</v>
      </c>
      <c r="BP142" s="3">
        <f t="shared" ca="1" si="127"/>
        <v>70570</v>
      </c>
      <c r="BQ142" s="1">
        <f t="shared" ca="1" si="128"/>
        <v>0</v>
      </c>
      <c r="BR142" s="2">
        <f t="shared" ca="1" si="129"/>
        <v>0</v>
      </c>
      <c r="BS142" s="2">
        <f t="shared" ca="1" si="130"/>
        <v>70570</v>
      </c>
      <c r="BT142" s="2">
        <f t="shared" ca="1" si="131"/>
        <v>0</v>
      </c>
      <c r="BU142" s="2">
        <f t="shared" ca="1" si="132"/>
        <v>0</v>
      </c>
      <c r="BV142" s="3">
        <f t="shared" ca="1" si="133"/>
        <v>0</v>
      </c>
      <c r="BX142" s="1">
        <f t="shared" ca="1" si="134"/>
        <v>1</v>
      </c>
      <c r="BY142" s="3"/>
      <c r="BZ142" s="1">
        <f t="shared" ca="1" si="135"/>
        <v>0</v>
      </c>
      <c r="CA142" s="2"/>
      <c r="CB142" s="3"/>
    </row>
    <row r="143" spans="2:80" ht="15" thickBot="1" x14ac:dyDescent="0.35">
      <c r="B143">
        <f t="shared" ca="1" si="136"/>
        <v>2</v>
      </c>
      <c r="C143" t="str">
        <f t="shared" ca="1" si="137"/>
        <v>women</v>
      </c>
      <c r="D143">
        <f t="shared" ca="1" si="138"/>
        <v>33</v>
      </c>
      <c r="E143">
        <f t="shared" ca="1" si="139"/>
        <v>3</v>
      </c>
      <c r="F143" t="str">
        <f t="shared" ca="1" si="140"/>
        <v>teaching</v>
      </c>
      <c r="G143">
        <f t="shared" ca="1" si="141"/>
        <v>3</v>
      </c>
      <c r="H143" t="str">
        <f t="shared" ca="1" si="142"/>
        <v>university</v>
      </c>
      <c r="I143">
        <f t="shared" ca="1" si="143"/>
        <v>4</v>
      </c>
      <c r="J143">
        <f t="shared" ca="1" si="144"/>
        <v>4</v>
      </c>
      <c r="K143">
        <f t="shared" ca="1" si="145"/>
        <v>70570</v>
      </c>
      <c r="L143">
        <f t="shared" ca="1" si="146"/>
        <v>11</v>
      </c>
      <c r="M143" t="str">
        <f t="shared" ca="1" si="147"/>
        <v>kolar</v>
      </c>
      <c r="N143">
        <f t="shared" ca="1" si="148"/>
        <v>211710</v>
      </c>
      <c r="O143">
        <f t="shared" ca="1" si="149"/>
        <v>104346.883150409</v>
      </c>
      <c r="P143">
        <f t="shared" ca="1" si="150"/>
        <v>172784.68999961685</v>
      </c>
      <c r="Q143">
        <f t="shared" ca="1" si="151"/>
        <v>132973</v>
      </c>
      <c r="R143">
        <f t="shared" ca="1" si="152"/>
        <v>127490.71795886593</v>
      </c>
      <c r="S143">
        <f t="shared" ca="1" si="153"/>
        <v>11084.212954138336</v>
      </c>
      <c r="T143">
        <f t="shared" ca="1" si="154"/>
        <v>395578.90295375517</v>
      </c>
      <c r="U143">
        <f t="shared" ca="1" si="155"/>
        <v>364810.60110927495</v>
      </c>
      <c r="V143">
        <f t="shared" ca="1" si="156"/>
        <v>30768.301844480215</v>
      </c>
      <c r="X143" s="1">
        <f ca="1">IF(Table1[[#This Row],[gender]]="men",0,1)</f>
        <v>1</v>
      </c>
      <c r="Y143" s="13">
        <f ca="1">IF(Table1[[#This Row],[gender]]="women",0,1)</f>
        <v>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K143" s="1">
        <f t="shared" ca="1" si="107"/>
        <v>0</v>
      </c>
      <c r="AL143" s="2">
        <f t="shared" ca="1" si="108"/>
        <v>0</v>
      </c>
      <c r="AM143" s="2">
        <f t="shared" ca="1" si="109"/>
        <v>0</v>
      </c>
      <c r="AN143" s="2">
        <f t="shared" ca="1" si="110"/>
        <v>0</v>
      </c>
      <c r="AO143" s="2">
        <f t="shared" ca="1" si="111"/>
        <v>1</v>
      </c>
      <c r="AP143" s="3">
        <f t="shared" ca="1" si="112"/>
        <v>0</v>
      </c>
      <c r="AQ143" s="1"/>
      <c r="AR143" s="2"/>
      <c r="AS143" s="2"/>
      <c r="AT143" s="2"/>
      <c r="AU143" s="2"/>
      <c r="AV143" s="3"/>
      <c r="AW143" s="2"/>
      <c r="AX143" s="23">
        <f t="shared" ca="1" si="113"/>
        <v>19680.91666715793</v>
      </c>
      <c r="AY143" s="2"/>
      <c r="AZ143" s="1">
        <f t="shared" ca="1" si="114"/>
        <v>1</v>
      </c>
      <c r="BA143" s="2"/>
      <c r="BB143" s="3"/>
      <c r="BC143" s="31">
        <f t="shared" ca="1" si="115"/>
        <v>0.64085785602295275</v>
      </c>
      <c r="BD143" s="2">
        <f t="shared" ca="1" si="116"/>
        <v>0</v>
      </c>
      <c r="BE143" s="1"/>
      <c r="BF143" s="1">
        <f t="shared" ca="1" si="117"/>
        <v>0</v>
      </c>
      <c r="BG143" s="2">
        <f t="shared" ca="1" si="118"/>
        <v>88371</v>
      </c>
      <c r="BH143" s="2">
        <f t="shared" ca="1" si="119"/>
        <v>0</v>
      </c>
      <c r="BI143" s="2">
        <f t="shared" ca="1" si="120"/>
        <v>0</v>
      </c>
      <c r="BJ143" s="2">
        <f t="shared" ca="1" si="121"/>
        <v>0</v>
      </c>
      <c r="BK143" s="2">
        <f t="shared" ca="1" si="122"/>
        <v>0</v>
      </c>
      <c r="BL143" s="2">
        <f t="shared" ca="1" si="123"/>
        <v>0</v>
      </c>
      <c r="BM143" s="2">
        <f t="shared" ca="1" si="124"/>
        <v>0</v>
      </c>
      <c r="BN143" s="2">
        <f t="shared" ca="1" si="125"/>
        <v>0</v>
      </c>
      <c r="BO143" s="2">
        <f t="shared" ca="1" si="126"/>
        <v>0</v>
      </c>
      <c r="BP143" s="3">
        <f t="shared" ca="1" si="127"/>
        <v>0</v>
      </c>
      <c r="BQ143" s="1">
        <f t="shared" ca="1" si="128"/>
        <v>0</v>
      </c>
      <c r="BR143" s="2">
        <f t="shared" ca="1" si="129"/>
        <v>88371</v>
      </c>
      <c r="BS143" s="2">
        <f t="shared" ca="1" si="130"/>
        <v>0</v>
      </c>
      <c r="BT143" s="2">
        <f t="shared" ca="1" si="131"/>
        <v>0</v>
      </c>
      <c r="BU143" s="2">
        <f t="shared" ca="1" si="132"/>
        <v>0</v>
      </c>
      <c r="BV143" s="3">
        <f t="shared" ca="1" si="133"/>
        <v>0</v>
      </c>
      <c r="BX143" s="1">
        <f t="shared" ca="1" si="134"/>
        <v>1</v>
      </c>
      <c r="BY143" s="3"/>
      <c r="BZ143" s="1">
        <f t="shared" ca="1" si="135"/>
        <v>30</v>
      </c>
      <c r="CA143" s="2"/>
      <c r="CB143" s="3"/>
    </row>
    <row r="144" spans="2:80" ht="15" thickBot="1" x14ac:dyDescent="0.35">
      <c r="B144">
        <f t="shared" ca="1" si="136"/>
        <v>2</v>
      </c>
      <c r="C144" t="str">
        <f t="shared" ca="1" si="137"/>
        <v>women</v>
      </c>
      <c r="D144">
        <f t="shared" ca="1" si="138"/>
        <v>30</v>
      </c>
      <c r="E144">
        <f t="shared" ca="1" si="139"/>
        <v>2</v>
      </c>
      <c r="F144" t="str">
        <f t="shared" ca="1" si="140"/>
        <v>construction</v>
      </c>
      <c r="G144">
        <f t="shared" ca="1" si="141"/>
        <v>3</v>
      </c>
      <c r="H144" t="str">
        <f t="shared" ca="1" si="142"/>
        <v>university</v>
      </c>
      <c r="I144">
        <f t="shared" ca="1" si="143"/>
        <v>2</v>
      </c>
      <c r="J144">
        <f t="shared" ca="1" si="144"/>
        <v>1</v>
      </c>
      <c r="K144">
        <f t="shared" ca="1" si="145"/>
        <v>88371</v>
      </c>
      <c r="L144">
        <f t="shared" ca="1" si="146"/>
        <v>2</v>
      </c>
      <c r="M144" t="str">
        <f t="shared" ca="1" si="147"/>
        <v>tumkur</v>
      </c>
      <c r="N144">
        <f t="shared" ca="1" si="148"/>
        <v>353484</v>
      </c>
      <c r="O144">
        <f t="shared" ca="1" si="149"/>
        <v>226532.99837841743</v>
      </c>
      <c r="P144">
        <f t="shared" ca="1" si="150"/>
        <v>19680.91666715793</v>
      </c>
      <c r="Q144">
        <f t="shared" ca="1" si="151"/>
        <v>3284</v>
      </c>
      <c r="R144">
        <f t="shared" ca="1" si="152"/>
        <v>71935.38119259321</v>
      </c>
      <c r="S144">
        <f t="shared" ca="1" si="153"/>
        <v>34637.424052811177</v>
      </c>
      <c r="T144">
        <f t="shared" ca="1" si="154"/>
        <v>407802.34071996907</v>
      </c>
      <c r="U144">
        <f t="shared" ca="1" si="155"/>
        <v>301752.37957101065</v>
      </c>
      <c r="V144">
        <f t="shared" ca="1" si="156"/>
        <v>106049.96114895842</v>
      </c>
      <c r="X144" s="1">
        <f ca="1">IF(Table1[[#This Row],[gender]]="men",0,1)</f>
        <v>1</v>
      </c>
      <c r="Y144" s="13">
        <f ca="1">IF(Table1[[#This Row],[gender]]="women",0,1)</f>
        <v>0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K144" s="1">
        <f t="shared" ca="1" si="107"/>
        <v>0</v>
      </c>
      <c r="AL144" s="2">
        <f t="shared" ca="1" si="108"/>
        <v>0</v>
      </c>
      <c r="AM144" s="2">
        <f t="shared" ca="1" si="109"/>
        <v>0</v>
      </c>
      <c r="AN144" s="2">
        <f t="shared" ca="1" si="110"/>
        <v>0</v>
      </c>
      <c r="AO144" s="2">
        <f t="shared" ca="1" si="111"/>
        <v>0</v>
      </c>
      <c r="AP144" s="3">
        <f t="shared" ca="1" si="112"/>
        <v>1</v>
      </c>
      <c r="AQ144" s="1"/>
      <c r="AR144" s="2"/>
      <c r="AS144" s="2"/>
      <c r="AT144" s="2"/>
      <c r="AU144" s="2"/>
      <c r="AV144" s="3"/>
      <c r="AW144" s="2"/>
      <c r="AX144" s="23">
        <f t="shared" ca="1" si="113"/>
        <v>40716.469724513212</v>
      </c>
      <c r="AY144" s="2"/>
      <c r="AZ144" s="1">
        <f t="shared" ca="1" si="114"/>
        <v>1</v>
      </c>
      <c r="BA144" s="2"/>
      <c r="BB144" s="3"/>
      <c r="BC144" s="31">
        <f t="shared" ca="1" si="115"/>
        <v>0.11741100259642723</v>
      </c>
      <c r="BD144" s="2">
        <f t="shared" ca="1" si="116"/>
        <v>1</v>
      </c>
      <c r="BE144" s="1"/>
      <c r="BF144" s="1">
        <f t="shared" ca="1" si="117"/>
        <v>0</v>
      </c>
      <c r="BG144" s="2">
        <f t="shared" ca="1" si="118"/>
        <v>0</v>
      </c>
      <c r="BH144" s="2">
        <f t="shared" ca="1" si="119"/>
        <v>62669</v>
      </c>
      <c r="BI144" s="2">
        <f t="shared" ca="1" si="120"/>
        <v>0</v>
      </c>
      <c r="BJ144" s="2">
        <f t="shared" ca="1" si="121"/>
        <v>0</v>
      </c>
      <c r="BK144" s="2">
        <f t="shared" ca="1" si="122"/>
        <v>0</v>
      </c>
      <c r="BL144" s="2">
        <f t="shared" ca="1" si="123"/>
        <v>0</v>
      </c>
      <c r="BM144" s="2">
        <f t="shared" ca="1" si="124"/>
        <v>0</v>
      </c>
      <c r="BN144" s="2">
        <f t="shared" ca="1" si="125"/>
        <v>0</v>
      </c>
      <c r="BO144" s="2">
        <f t="shared" ca="1" si="126"/>
        <v>0</v>
      </c>
      <c r="BP144" s="3">
        <f t="shared" ca="1" si="127"/>
        <v>0</v>
      </c>
      <c r="BQ144" s="1">
        <f t="shared" ca="1" si="128"/>
        <v>0</v>
      </c>
      <c r="BR144" s="2">
        <f t="shared" ca="1" si="129"/>
        <v>0</v>
      </c>
      <c r="BS144" s="2">
        <f t="shared" ca="1" si="130"/>
        <v>0</v>
      </c>
      <c r="BT144" s="2">
        <f t="shared" ca="1" si="131"/>
        <v>0</v>
      </c>
      <c r="BU144" s="2">
        <f t="shared" ca="1" si="132"/>
        <v>62669</v>
      </c>
      <c r="BV144" s="3">
        <f t="shared" ca="1" si="133"/>
        <v>0</v>
      </c>
      <c r="BX144" s="1">
        <f t="shared" ca="1" si="134"/>
        <v>1</v>
      </c>
      <c r="BY144" s="3"/>
      <c r="BZ144" s="1">
        <f t="shared" ca="1" si="135"/>
        <v>43</v>
      </c>
      <c r="CA144" s="2"/>
      <c r="CB144" s="3"/>
    </row>
    <row r="145" spans="2:80" ht="15" thickBot="1" x14ac:dyDescent="0.35">
      <c r="B145">
        <f t="shared" ca="1" si="136"/>
        <v>1</v>
      </c>
      <c r="C145" t="str">
        <f t="shared" ca="1" si="137"/>
        <v>men</v>
      </c>
      <c r="D145">
        <f t="shared" ca="1" si="138"/>
        <v>43</v>
      </c>
      <c r="E145">
        <f t="shared" ca="1" si="139"/>
        <v>5</v>
      </c>
      <c r="F145" t="str">
        <f t="shared" ca="1" si="140"/>
        <v>general work</v>
      </c>
      <c r="G145">
        <f t="shared" ca="1" si="141"/>
        <v>3</v>
      </c>
      <c r="H145" t="str">
        <f t="shared" ca="1" si="142"/>
        <v>university</v>
      </c>
      <c r="I145">
        <f t="shared" ca="1" si="143"/>
        <v>0</v>
      </c>
      <c r="J145">
        <f t="shared" ca="1" si="144"/>
        <v>2</v>
      </c>
      <c r="K145">
        <f t="shared" ca="1" si="145"/>
        <v>62669</v>
      </c>
      <c r="L145">
        <f t="shared" ca="1" si="146"/>
        <v>3</v>
      </c>
      <c r="M145" t="str">
        <f t="shared" ca="1" si="147"/>
        <v>manglore</v>
      </c>
      <c r="N145">
        <f t="shared" ca="1" si="148"/>
        <v>188007</v>
      </c>
      <c r="O145">
        <f t="shared" ca="1" si="149"/>
        <v>22074.090365146494</v>
      </c>
      <c r="P145">
        <f t="shared" ca="1" si="150"/>
        <v>81432.939449026424</v>
      </c>
      <c r="Q145">
        <f t="shared" ca="1" si="151"/>
        <v>58854</v>
      </c>
      <c r="R145">
        <f t="shared" ca="1" si="152"/>
        <v>63707.681459535474</v>
      </c>
      <c r="S145">
        <f t="shared" ca="1" si="153"/>
        <v>36696.386292883602</v>
      </c>
      <c r="T145">
        <f t="shared" ca="1" si="154"/>
        <v>306136.32574191003</v>
      </c>
      <c r="U145">
        <f t="shared" ca="1" si="155"/>
        <v>144635.77182468196</v>
      </c>
      <c r="V145">
        <f t="shared" ca="1" si="156"/>
        <v>161500.55391722807</v>
      </c>
      <c r="X145" s="1">
        <f ca="1">IF(Table1[[#This Row],[gender]]="men",0,1)</f>
        <v>0</v>
      </c>
      <c r="Y145" s="13">
        <f ca="1">IF(Table1[[#This Row],[gender]]="women",0,1)</f>
        <v>1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K145" s="1">
        <f t="shared" ca="1" si="107"/>
        <v>0</v>
      </c>
      <c r="AL145" s="2">
        <f t="shared" ca="1" si="108"/>
        <v>0</v>
      </c>
      <c r="AM145" s="2">
        <f t="shared" ca="1" si="109"/>
        <v>0</v>
      </c>
      <c r="AN145" s="2">
        <f t="shared" ca="1" si="110"/>
        <v>1</v>
      </c>
      <c r="AO145" s="2">
        <f t="shared" ca="1" si="111"/>
        <v>0</v>
      </c>
      <c r="AP145" s="3">
        <f t="shared" ca="1" si="112"/>
        <v>0</v>
      </c>
      <c r="AQ145" s="1"/>
      <c r="AR145" s="2"/>
      <c r="AS145" s="2"/>
      <c r="AT145" s="2"/>
      <c r="AU145" s="2"/>
      <c r="AV145" s="3"/>
      <c r="AW145" s="2"/>
      <c r="AX145" s="23">
        <f t="shared" ca="1" si="113"/>
        <v>13304.908101446154</v>
      </c>
      <c r="AY145" s="2"/>
      <c r="AZ145" s="1">
        <f t="shared" ca="1" si="114"/>
        <v>1</v>
      </c>
      <c r="BA145" s="2"/>
      <c r="BB145" s="3"/>
      <c r="BC145" s="31">
        <f t="shared" ca="1" si="115"/>
        <v>0.73542685388526341</v>
      </c>
      <c r="BD145" s="2">
        <f t="shared" ca="1" si="116"/>
        <v>0</v>
      </c>
      <c r="BE145" s="1"/>
      <c r="BF145" s="1">
        <f t="shared" ca="1" si="117"/>
        <v>0</v>
      </c>
      <c r="BG145" s="2">
        <f t="shared" ca="1" si="118"/>
        <v>0</v>
      </c>
      <c r="BH145" s="2">
        <f t="shared" ca="1" si="119"/>
        <v>0</v>
      </c>
      <c r="BI145" s="2">
        <f t="shared" ca="1" si="120"/>
        <v>59230</v>
      </c>
      <c r="BJ145" s="2">
        <f t="shared" ca="1" si="121"/>
        <v>0</v>
      </c>
      <c r="BK145" s="2">
        <f t="shared" ca="1" si="122"/>
        <v>0</v>
      </c>
      <c r="BL145" s="2">
        <f t="shared" ca="1" si="123"/>
        <v>0</v>
      </c>
      <c r="BM145" s="2">
        <f t="shared" ca="1" si="124"/>
        <v>0</v>
      </c>
      <c r="BN145" s="2">
        <f t="shared" ca="1" si="125"/>
        <v>0</v>
      </c>
      <c r="BO145" s="2">
        <f t="shared" ca="1" si="126"/>
        <v>0</v>
      </c>
      <c r="BP145" s="3">
        <f t="shared" ca="1" si="127"/>
        <v>0</v>
      </c>
      <c r="BQ145" s="1">
        <f t="shared" ca="1" si="128"/>
        <v>0</v>
      </c>
      <c r="BR145" s="2">
        <f t="shared" ca="1" si="129"/>
        <v>0</v>
      </c>
      <c r="BS145" s="2">
        <f t="shared" ca="1" si="130"/>
        <v>0</v>
      </c>
      <c r="BT145" s="2">
        <f t="shared" ca="1" si="131"/>
        <v>59230</v>
      </c>
      <c r="BU145" s="2">
        <f t="shared" ca="1" si="132"/>
        <v>0</v>
      </c>
      <c r="BV145" s="3">
        <f t="shared" ca="1" si="133"/>
        <v>0</v>
      </c>
      <c r="BX145" s="1">
        <f t="shared" ca="1" si="134"/>
        <v>1</v>
      </c>
      <c r="BY145" s="3"/>
      <c r="BZ145" s="1">
        <f t="shared" ca="1" si="135"/>
        <v>30</v>
      </c>
      <c r="CA145" s="2"/>
      <c r="CB145" s="3"/>
    </row>
    <row r="146" spans="2:80" ht="15" thickBot="1" x14ac:dyDescent="0.35">
      <c r="B146">
        <f t="shared" ca="1" si="136"/>
        <v>1</v>
      </c>
      <c r="C146" t="str">
        <f t="shared" ca="1" si="137"/>
        <v>men</v>
      </c>
      <c r="D146">
        <f t="shared" ca="1" si="138"/>
        <v>30</v>
      </c>
      <c r="E146">
        <f t="shared" ca="1" si="139"/>
        <v>4</v>
      </c>
      <c r="F146" t="str">
        <f t="shared" ca="1" si="140"/>
        <v>IT</v>
      </c>
      <c r="G146">
        <f t="shared" ca="1" si="141"/>
        <v>2</v>
      </c>
      <c r="H146" t="str">
        <f t="shared" ca="1" si="142"/>
        <v>college</v>
      </c>
      <c r="I146">
        <f t="shared" ca="1" si="143"/>
        <v>0</v>
      </c>
      <c r="J146">
        <f t="shared" ca="1" si="144"/>
        <v>3</v>
      </c>
      <c r="K146">
        <f t="shared" ca="1" si="145"/>
        <v>59230</v>
      </c>
      <c r="L146">
        <f t="shared" ca="1" si="146"/>
        <v>4</v>
      </c>
      <c r="M146" t="str">
        <f t="shared" ca="1" si="147"/>
        <v>mysore</v>
      </c>
      <c r="N146">
        <f t="shared" ca="1" si="148"/>
        <v>177690</v>
      </c>
      <c r="O146">
        <f t="shared" ca="1" si="149"/>
        <v>130677.99766687246</v>
      </c>
      <c r="P146">
        <f t="shared" ca="1" si="150"/>
        <v>39914.724304338459</v>
      </c>
      <c r="Q146">
        <f t="shared" ca="1" si="151"/>
        <v>32911</v>
      </c>
      <c r="R146">
        <f t="shared" ca="1" si="152"/>
        <v>49173.002301789551</v>
      </c>
      <c r="S146">
        <f t="shared" ca="1" si="153"/>
        <v>59884.543989365658</v>
      </c>
      <c r="T146">
        <f t="shared" ca="1" si="154"/>
        <v>277489.26829370414</v>
      </c>
      <c r="U146">
        <f t="shared" ca="1" si="155"/>
        <v>212761.99996866201</v>
      </c>
      <c r="V146">
        <f t="shared" ca="1" si="156"/>
        <v>64727.268325042125</v>
      </c>
      <c r="X146" s="1">
        <f ca="1">IF(Table1[[#This Row],[gender]]="men",0,1)</f>
        <v>0</v>
      </c>
      <c r="Y146" s="13">
        <f ca="1">IF(Table1[[#This Row],[gender]]="women",0,1)</f>
        <v>1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K146" s="1">
        <f t="shared" ca="1" si="107"/>
        <v>0</v>
      </c>
      <c r="AL146" s="2">
        <f t="shared" ca="1" si="108"/>
        <v>0</v>
      </c>
      <c r="AM146" s="2">
        <f t="shared" ca="1" si="109"/>
        <v>0</v>
      </c>
      <c r="AN146" s="2">
        <f t="shared" ca="1" si="110"/>
        <v>1</v>
      </c>
      <c r="AO146" s="2">
        <f t="shared" ca="1" si="111"/>
        <v>0</v>
      </c>
      <c r="AP146" s="3">
        <f t="shared" ca="1" si="112"/>
        <v>0</v>
      </c>
      <c r="AQ146" s="1"/>
      <c r="AR146" s="2"/>
      <c r="AS146" s="2"/>
      <c r="AT146" s="2"/>
      <c r="AU146" s="2"/>
      <c r="AV146" s="3"/>
      <c r="AW146" s="2"/>
      <c r="AX146" s="23">
        <f t="shared" ca="1" si="113"/>
        <v>31130.411345478191</v>
      </c>
      <c r="AY146" s="2"/>
      <c r="AZ146" s="1">
        <f t="shared" ca="1" si="114"/>
        <v>1</v>
      </c>
      <c r="BA146" s="2"/>
      <c r="BB146" s="3"/>
      <c r="BC146" s="31">
        <f t="shared" ca="1" si="115"/>
        <v>0.44653890350384168</v>
      </c>
      <c r="BD146" s="2">
        <f t="shared" ca="1" si="116"/>
        <v>0</v>
      </c>
      <c r="BE146" s="1"/>
      <c r="BF146" s="1">
        <f t="shared" ca="1" si="117"/>
        <v>0</v>
      </c>
      <c r="BG146" s="2">
        <f t="shared" ca="1" si="118"/>
        <v>0</v>
      </c>
      <c r="BH146" s="2">
        <f t="shared" ca="1" si="119"/>
        <v>0</v>
      </c>
      <c r="BI146" s="2">
        <f t="shared" ca="1" si="120"/>
        <v>0</v>
      </c>
      <c r="BJ146" s="2">
        <f t="shared" ca="1" si="121"/>
        <v>0</v>
      </c>
      <c r="BK146" s="2">
        <f t="shared" ca="1" si="122"/>
        <v>0</v>
      </c>
      <c r="BL146" s="2">
        <f t="shared" ca="1" si="123"/>
        <v>0</v>
      </c>
      <c r="BM146" s="2">
        <f t="shared" ca="1" si="124"/>
        <v>0</v>
      </c>
      <c r="BN146" s="2">
        <f t="shared" ca="1" si="125"/>
        <v>0</v>
      </c>
      <c r="BO146" s="2">
        <f t="shared" ca="1" si="126"/>
        <v>0</v>
      </c>
      <c r="BP146" s="3">
        <f t="shared" ca="1" si="127"/>
        <v>36124</v>
      </c>
      <c r="BQ146" s="1">
        <f t="shared" ca="1" si="128"/>
        <v>0</v>
      </c>
      <c r="BR146" s="2">
        <f t="shared" ca="1" si="129"/>
        <v>0</v>
      </c>
      <c r="BS146" s="2">
        <f t="shared" ca="1" si="130"/>
        <v>0</v>
      </c>
      <c r="BT146" s="2">
        <f t="shared" ca="1" si="131"/>
        <v>36124</v>
      </c>
      <c r="BU146" s="2">
        <f t="shared" ca="1" si="132"/>
        <v>0</v>
      </c>
      <c r="BV146" s="3">
        <f t="shared" ca="1" si="133"/>
        <v>0</v>
      </c>
      <c r="BX146" s="1">
        <f t="shared" ca="1" si="134"/>
        <v>1</v>
      </c>
      <c r="BY146" s="3"/>
      <c r="BZ146" s="1">
        <f t="shared" ca="1" si="135"/>
        <v>33</v>
      </c>
      <c r="CA146" s="2"/>
      <c r="CB146" s="3"/>
    </row>
    <row r="147" spans="2:80" ht="15" thickBot="1" x14ac:dyDescent="0.35">
      <c r="B147">
        <f t="shared" ca="1" si="136"/>
        <v>2</v>
      </c>
      <c r="C147" t="str">
        <f t="shared" ca="1" si="137"/>
        <v>women</v>
      </c>
      <c r="D147">
        <f t="shared" ca="1" si="138"/>
        <v>33</v>
      </c>
      <c r="E147">
        <f t="shared" ca="1" si="139"/>
        <v>4</v>
      </c>
      <c r="F147" t="str">
        <f t="shared" ca="1" si="140"/>
        <v>IT</v>
      </c>
      <c r="G147">
        <f t="shared" ca="1" si="141"/>
        <v>3</v>
      </c>
      <c r="H147" t="str">
        <f t="shared" ca="1" si="142"/>
        <v>university</v>
      </c>
      <c r="I147">
        <f t="shared" ca="1" si="143"/>
        <v>3</v>
      </c>
      <c r="J147">
        <f t="shared" ca="1" si="144"/>
        <v>2</v>
      </c>
      <c r="K147">
        <f t="shared" ca="1" si="145"/>
        <v>36124</v>
      </c>
      <c r="L147">
        <f t="shared" ca="1" si="146"/>
        <v>11</v>
      </c>
      <c r="M147" t="str">
        <f t="shared" ca="1" si="147"/>
        <v>kolar</v>
      </c>
      <c r="N147">
        <f t="shared" ca="1" si="148"/>
        <v>216744</v>
      </c>
      <c r="O147">
        <f t="shared" ca="1" si="149"/>
        <v>96784.628101036666</v>
      </c>
      <c r="P147">
        <f t="shared" ca="1" si="150"/>
        <v>62260.822690956382</v>
      </c>
      <c r="Q147">
        <f t="shared" ca="1" si="151"/>
        <v>17181</v>
      </c>
      <c r="R147">
        <f t="shared" ca="1" si="152"/>
        <v>36954.676428281142</v>
      </c>
      <c r="S147">
        <f t="shared" ca="1" si="153"/>
        <v>30503.619109177373</v>
      </c>
      <c r="T147">
        <f t="shared" ca="1" si="154"/>
        <v>309508.44180013379</v>
      </c>
      <c r="U147">
        <f t="shared" ca="1" si="155"/>
        <v>150920.3045293178</v>
      </c>
      <c r="V147">
        <f t="shared" ca="1" si="156"/>
        <v>158588.13727081599</v>
      </c>
      <c r="X147" s="1">
        <f ca="1">IF(Table1[[#This Row],[gender]]="men",0,1)</f>
        <v>1</v>
      </c>
      <c r="Y147" s="13">
        <f ca="1">IF(Table1[[#This Row],[gender]]="women",0,1)</f>
        <v>0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K147" s="1">
        <f t="shared" ca="1" si="107"/>
        <v>0</v>
      </c>
      <c r="AL147" s="2">
        <f t="shared" ca="1" si="108"/>
        <v>0</v>
      </c>
      <c r="AM147" s="2">
        <f t="shared" ca="1" si="109"/>
        <v>0</v>
      </c>
      <c r="AN147" s="2">
        <f t="shared" ca="1" si="110"/>
        <v>0</v>
      </c>
      <c r="AO147" s="2">
        <f t="shared" ca="1" si="111"/>
        <v>1</v>
      </c>
      <c r="AP147" s="3">
        <f t="shared" ca="1" si="112"/>
        <v>0</v>
      </c>
      <c r="AQ147" s="1"/>
      <c r="AR147" s="2"/>
      <c r="AS147" s="2"/>
      <c r="AT147" s="2"/>
      <c r="AU147" s="2"/>
      <c r="AV147" s="3"/>
      <c r="AW147" s="2"/>
      <c r="AX147" s="23">
        <f t="shared" ca="1" si="113"/>
        <v>5221.3405344215353</v>
      </c>
      <c r="AY147" s="2"/>
      <c r="AZ147" s="1">
        <f t="shared" ca="1" si="114"/>
        <v>1</v>
      </c>
      <c r="BA147" s="2"/>
      <c r="BB147" s="3"/>
      <c r="BC147" s="31">
        <f t="shared" ca="1" si="115"/>
        <v>6.1816325357064716E-2</v>
      </c>
      <c r="BD147" s="2">
        <f t="shared" ca="1" si="116"/>
        <v>1</v>
      </c>
      <c r="BE147" s="1"/>
      <c r="BF147" s="1">
        <f t="shared" ca="1" si="117"/>
        <v>0</v>
      </c>
      <c r="BG147" s="2">
        <f t="shared" ca="1" si="118"/>
        <v>68729</v>
      </c>
      <c r="BH147" s="2">
        <f t="shared" ca="1" si="119"/>
        <v>0</v>
      </c>
      <c r="BI147" s="2">
        <f t="shared" ca="1" si="120"/>
        <v>0</v>
      </c>
      <c r="BJ147" s="2">
        <f t="shared" ca="1" si="121"/>
        <v>0</v>
      </c>
      <c r="BK147" s="2">
        <f t="shared" ca="1" si="122"/>
        <v>0</v>
      </c>
      <c r="BL147" s="2">
        <f t="shared" ca="1" si="123"/>
        <v>0</v>
      </c>
      <c r="BM147" s="2">
        <f t="shared" ca="1" si="124"/>
        <v>0</v>
      </c>
      <c r="BN147" s="2">
        <f t="shared" ca="1" si="125"/>
        <v>0</v>
      </c>
      <c r="BO147" s="2">
        <f t="shared" ca="1" si="126"/>
        <v>0</v>
      </c>
      <c r="BP147" s="3">
        <f t="shared" ca="1" si="127"/>
        <v>0</v>
      </c>
      <c r="BQ147" s="1">
        <f t="shared" ca="1" si="128"/>
        <v>0</v>
      </c>
      <c r="BR147" s="2">
        <f t="shared" ca="1" si="129"/>
        <v>68729</v>
      </c>
      <c r="BS147" s="2">
        <f t="shared" ca="1" si="130"/>
        <v>0</v>
      </c>
      <c r="BT147" s="2">
        <f t="shared" ca="1" si="131"/>
        <v>0</v>
      </c>
      <c r="BU147" s="2">
        <f t="shared" ca="1" si="132"/>
        <v>0</v>
      </c>
      <c r="BV147" s="3">
        <f t="shared" ca="1" si="133"/>
        <v>0</v>
      </c>
      <c r="BX147" s="1">
        <f t="shared" ca="1" si="134"/>
        <v>1</v>
      </c>
      <c r="BY147" s="3"/>
      <c r="BZ147" s="1">
        <f t="shared" ca="1" si="135"/>
        <v>44</v>
      </c>
      <c r="CA147" s="2"/>
      <c r="CB147" s="3"/>
    </row>
    <row r="148" spans="2:80" ht="15" thickBot="1" x14ac:dyDescent="0.35">
      <c r="B148">
        <f t="shared" ca="1" si="136"/>
        <v>1</v>
      </c>
      <c r="C148" t="str">
        <f t="shared" ca="1" si="137"/>
        <v>men</v>
      </c>
      <c r="D148">
        <f t="shared" ca="1" si="138"/>
        <v>44</v>
      </c>
      <c r="E148">
        <f t="shared" ca="1" si="139"/>
        <v>2</v>
      </c>
      <c r="F148" t="str">
        <f t="shared" ca="1" si="140"/>
        <v>construction</v>
      </c>
      <c r="G148">
        <f t="shared" ca="1" si="141"/>
        <v>1</v>
      </c>
      <c r="H148" t="str">
        <f t="shared" ca="1" si="142"/>
        <v>high skool</v>
      </c>
      <c r="I148">
        <f t="shared" ca="1" si="143"/>
        <v>1</v>
      </c>
      <c r="J148">
        <f t="shared" ca="1" si="144"/>
        <v>3</v>
      </c>
      <c r="K148">
        <f t="shared" ca="1" si="145"/>
        <v>68729</v>
      </c>
      <c r="L148">
        <f t="shared" ca="1" si="146"/>
        <v>2</v>
      </c>
      <c r="M148" t="str">
        <f t="shared" ca="1" si="147"/>
        <v>tumkur</v>
      </c>
      <c r="N148">
        <f t="shared" ca="1" si="148"/>
        <v>343645</v>
      </c>
      <c r="O148">
        <f t="shared" ca="1" si="149"/>
        <v>21242.871127328504</v>
      </c>
      <c r="P148">
        <f t="shared" ca="1" si="150"/>
        <v>15664.021603264606</v>
      </c>
      <c r="Q148">
        <f t="shared" ca="1" si="151"/>
        <v>2311</v>
      </c>
      <c r="R148">
        <f t="shared" ca="1" si="152"/>
        <v>135857.79682074382</v>
      </c>
      <c r="S148">
        <f t="shared" ca="1" si="153"/>
        <v>9024.0257512199605</v>
      </c>
      <c r="T148">
        <f t="shared" ca="1" si="154"/>
        <v>368333.04735448456</v>
      </c>
      <c r="U148">
        <f t="shared" ca="1" si="155"/>
        <v>159411.66794807234</v>
      </c>
      <c r="V148">
        <f t="shared" ca="1" si="156"/>
        <v>208921.37940641222</v>
      </c>
      <c r="X148" s="1">
        <f ca="1">IF(Table1[[#This Row],[gender]]="men",0,1)</f>
        <v>0</v>
      </c>
      <c r="Y148" s="13">
        <f ca="1">IF(Table1[[#This Row],[gender]]="women",0,1)</f>
        <v>1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K148" s="1">
        <f t="shared" ca="1" si="107"/>
        <v>0</v>
      </c>
      <c r="AL148" s="2">
        <f t="shared" ca="1" si="108"/>
        <v>0</v>
      </c>
      <c r="AM148" s="2">
        <f t="shared" ca="1" si="109"/>
        <v>0</v>
      </c>
      <c r="AN148" s="2">
        <f t="shared" ca="1" si="110"/>
        <v>1</v>
      </c>
      <c r="AO148" s="2">
        <f t="shared" ca="1" si="111"/>
        <v>0</v>
      </c>
      <c r="AP148" s="3">
        <f t="shared" ca="1" si="112"/>
        <v>0</v>
      </c>
      <c r="AQ148" s="1"/>
      <c r="AR148" s="2"/>
      <c r="AS148" s="2"/>
      <c r="AT148" s="2"/>
      <c r="AU148" s="2"/>
      <c r="AV148" s="3"/>
      <c r="AW148" s="2"/>
      <c r="AX148" s="23">
        <f t="shared" ca="1" si="113"/>
        <v>12493.044230425523</v>
      </c>
      <c r="AY148" s="2"/>
      <c r="AZ148" s="1">
        <f t="shared" ca="1" si="114"/>
        <v>1</v>
      </c>
      <c r="BA148" s="2"/>
      <c r="BB148" s="3"/>
      <c r="BC148" s="31">
        <f t="shared" ca="1" si="115"/>
        <v>0.35688743110177945</v>
      </c>
      <c r="BD148" s="2">
        <f t="shared" ca="1" si="116"/>
        <v>0</v>
      </c>
      <c r="BE148" s="1"/>
      <c r="BF148" s="1">
        <f t="shared" ca="1" si="117"/>
        <v>0</v>
      </c>
      <c r="BG148" s="2">
        <f t="shared" ca="1" si="118"/>
        <v>0</v>
      </c>
      <c r="BH148" s="2">
        <f t="shared" ca="1" si="119"/>
        <v>0</v>
      </c>
      <c r="BI148" s="2">
        <f t="shared" ca="1" si="120"/>
        <v>0</v>
      </c>
      <c r="BJ148" s="2">
        <f t="shared" ca="1" si="121"/>
        <v>0</v>
      </c>
      <c r="BK148" s="2">
        <f t="shared" ca="1" si="122"/>
        <v>0</v>
      </c>
      <c r="BL148" s="2">
        <f t="shared" ca="1" si="123"/>
        <v>0</v>
      </c>
      <c r="BM148" s="2">
        <f t="shared" ca="1" si="124"/>
        <v>0</v>
      </c>
      <c r="BN148" s="2">
        <f t="shared" ca="1" si="125"/>
        <v>89188</v>
      </c>
      <c r="BO148" s="2">
        <f t="shared" ca="1" si="126"/>
        <v>0</v>
      </c>
      <c r="BP148" s="3">
        <f t="shared" ca="1" si="127"/>
        <v>0</v>
      </c>
      <c r="BQ148" s="1">
        <f t="shared" ca="1" si="128"/>
        <v>0</v>
      </c>
      <c r="BR148" s="2">
        <f t="shared" ca="1" si="129"/>
        <v>0</v>
      </c>
      <c r="BS148" s="2">
        <f t="shared" ca="1" si="130"/>
        <v>0</v>
      </c>
      <c r="BT148" s="2">
        <f t="shared" ca="1" si="131"/>
        <v>89188</v>
      </c>
      <c r="BU148" s="2">
        <f t="shared" ca="1" si="132"/>
        <v>0</v>
      </c>
      <c r="BV148" s="3">
        <f t="shared" ca="1" si="133"/>
        <v>0</v>
      </c>
      <c r="BX148" s="1">
        <f t="shared" ca="1" si="134"/>
        <v>1</v>
      </c>
      <c r="BY148" s="3"/>
      <c r="BZ148" s="1">
        <f t="shared" ca="1" si="135"/>
        <v>36</v>
      </c>
      <c r="CA148" s="2"/>
      <c r="CB148" s="3"/>
    </row>
    <row r="149" spans="2:80" ht="15" thickBot="1" x14ac:dyDescent="0.35">
      <c r="B149">
        <f t="shared" ca="1" si="136"/>
        <v>1</v>
      </c>
      <c r="C149" t="str">
        <f t="shared" ca="1" si="137"/>
        <v>men</v>
      </c>
      <c r="D149">
        <f t="shared" ca="1" si="138"/>
        <v>36</v>
      </c>
      <c r="E149">
        <f t="shared" ca="1" si="139"/>
        <v>4</v>
      </c>
      <c r="F149" t="str">
        <f t="shared" ca="1" si="140"/>
        <v>IT</v>
      </c>
      <c r="G149">
        <f t="shared" ca="1" si="141"/>
        <v>1</v>
      </c>
      <c r="H149" t="str">
        <f t="shared" ca="1" si="142"/>
        <v>high skool</v>
      </c>
      <c r="I149">
        <f t="shared" ca="1" si="143"/>
        <v>1</v>
      </c>
      <c r="J149">
        <f t="shared" ca="1" si="144"/>
        <v>1</v>
      </c>
      <c r="K149">
        <f t="shared" ca="1" si="145"/>
        <v>89188</v>
      </c>
      <c r="L149">
        <f t="shared" ca="1" si="146"/>
        <v>9</v>
      </c>
      <c r="M149" t="str">
        <f t="shared" ca="1" si="147"/>
        <v>gulbarga</v>
      </c>
      <c r="N149">
        <f t="shared" ca="1" si="148"/>
        <v>535128</v>
      </c>
      <c r="O149">
        <f t="shared" ca="1" si="149"/>
        <v>190980.45723063304</v>
      </c>
      <c r="P149">
        <f t="shared" ca="1" si="150"/>
        <v>12493.044230425523</v>
      </c>
      <c r="Q149">
        <f t="shared" ca="1" si="151"/>
        <v>6963</v>
      </c>
      <c r="R149">
        <f t="shared" ca="1" si="152"/>
        <v>101374.24038486698</v>
      </c>
      <c r="S149">
        <f t="shared" ca="1" si="153"/>
        <v>45701.841501270959</v>
      </c>
      <c r="T149">
        <f t="shared" ca="1" si="154"/>
        <v>593322.8857316965</v>
      </c>
      <c r="U149">
        <f t="shared" ca="1" si="155"/>
        <v>299317.69761550002</v>
      </c>
      <c r="V149">
        <f t="shared" ca="1" si="156"/>
        <v>294005.18811619648</v>
      </c>
      <c r="X149" s="1">
        <f ca="1">IF(Table1[[#This Row],[gender]]="men",0,1)</f>
        <v>0</v>
      </c>
      <c r="Y149" s="13">
        <f ca="1">IF(Table1[[#This Row],[gender]]="women",0,1)</f>
        <v>1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K149" s="1">
        <f t="shared" ca="1" si="107"/>
        <v>0</v>
      </c>
      <c r="AL149" s="2">
        <f t="shared" ca="1" si="108"/>
        <v>0</v>
      </c>
      <c r="AM149" s="2">
        <f t="shared" ca="1" si="109"/>
        <v>0</v>
      </c>
      <c r="AN149" s="2">
        <f t="shared" ca="1" si="110"/>
        <v>0</v>
      </c>
      <c r="AO149" s="2">
        <f t="shared" ca="1" si="111"/>
        <v>0</v>
      </c>
      <c r="AP149" s="3">
        <f t="shared" ca="1" si="112"/>
        <v>1</v>
      </c>
      <c r="AQ149" s="1"/>
      <c r="AR149" s="2"/>
      <c r="AS149" s="2"/>
      <c r="AT149" s="2"/>
      <c r="AU149" s="2"/>
      <c r="AV149" s="3"/>
      <c r="AW149" s="2"/>
      <c r="AX149" s="23">
        <f t="shared" ca="1" si="113"/>
        <v>15793.045331856869</v>
      </c>
      <c r="AY149" s="2"/>
      <c r="AZ149" s="1">
        <f t="shared" ca="1" si="114"/>
        <v>0</v>
      </c>
      <c r="BA149" s="2"/>
      <c r="BB149" s="3"/>
      <c r="BC149" s="31">
        <f t="shared" ca="1" si="115"/>
        <v>0.24212081401906715</v>
      </c>
      <c r="BD149" s="2">
        <f t="shared" ca="1" si="116"/>
        <v>1</v>
      </c>
      <c r="BE149" s="1"/>
      <c r="BF149" s="1">
        <f t="shared" ca="1" si="117"/>
        <v>0</v>
      </c>
      <c r="BG149" s="2">
        <f t="shared" ca="1" si="118"/>
        <v>0</v>
      </c>
      <c r="BH149" s="2">
        <f t="shared" ca="1" si="119"/>
        <v>0</v>
      </c>
      <c r="BI149" s="2">
        <f t="shared" ca="1" si="120"/>
        <v>0</v>
      </c>
      <c r="BJ149" s="2">
        <f t="shared" ca="1" si="121"/>
        <v>0</v>
      </c>
      <c r="BK149" s="2">
        <f t="shared" ca="1" si="122"/>
        <v>37967</v>
      </c>
      <c r="BL149" s="2">
        <f t="shared" ca="1" si="123"/>
        <v>0</v>
      </c>
      <c r="BM149" s="2">
        <f t="shared" ca="1" si="124"/>
        <v>0</v>
      </c>
      <c r="BN149" s="2">
        <f t="shared" ca="1" si="125"/>
        <v>0</v>
      </c>
      <c r="BO149" s="2">
        <f t="shared" ca="1" si="126"/>
        <v>0</v>
      </c>
      <c r="BP149" s="3">
        <f t="shared" ca="1" si="127"/>
        <v>0</v>
      </c>
      <c r="BQ149" s="1">
        <f t="shared" ca="1" si="128"/>
        <v>0</v>
      </c>
      <c r="BR149" s="2">
        <f t="shared" ca="1" si="129"/>
        <v>0</v>
      </c>
      <c r="BS149" s="2">
        <f t="shared" ca="1" si="130"/>
        <v>0</v>
      </c>
      <c r="BT149" s="2">
        <f t="shared" ca="1" si="131"/>
        <v>0</v>
      </c>
      <c r="BU149" s="2">
        <f t="shared" ca="1" si="132"/>
        <v>37967</v>
      </c>
      <c r="BV149" s="3">
        <f t="shared" ca="1" si="133"/>
        <v>0</v>
      </c>
      <c r="BX149" s="1">
        <f t="shared" ca="1" si="134"/>
        <v>1</v>
      </c>
      <c r="BY149" s="3"/>
      <c r="BZ149" s="1">
        <f t="shared" ca="1" si="135"/>
        <v>0</v>
      </c>
      <c r="CA149" s="2"/>
      <c r="CB149" s="3"/>
    </row>
    <row r="150" spans="2:80" ht="15" thickBot="1" x14ac:dyDescent="0.35">
      <c r="B150">
        <f t="shared" ca="1" si="136"/>
        <v>1</v>
      </c>
      <c r="C150" t="str">
        <f t="shared" ca="1" si="137"/>
        <v>men</v>
      </c>
      <c r="D150">
        <f t="shared" ca="1" si="138"/>
        <v>32</v>
      </c>
      <c r="E150">
        <f t="shared" ca="1" si="139"/>
        <v>5</v>
      </c>
      <c r="F150" t="str">
        <f t="shared" ca="1" si="140"/>
        <v>general work</v>
      </c>
      <c r="G150">
        <f t="shared" ca="1" si="141"/>
        <v>2</v>
      </c>
      <c r="H150" t="str">
        <f t="shared" ca="1" si="142"/>
        <v>college</v>
      </c>
      <c r="I150">
        <f t="shared" ca="1" si="143"/>
        <v>0</v>
      </c>
      <c r="J150">
        <f t="shared" ca="1" si="144"/>
        <v>1</v>
      </c>
      <c r="K150">
        <f t="shared" ca="1" si="145"/>
        <v>37967</v>
      </c>
      <c r="L150">
        <f t="shared" ca="1" si="146"/>
        <v>6</v>
      </c>
      <c r="M150" t="str">
        <f t="shared" ca="1" si="147"/>
        <v>bellari</v>
      </c>
      <c r="N150">
        <f t="shared" ca="1" si="148"/>
        <v>113901</v>
      </c>
      <c r="O150">
        <f t="shared" ca="1" si="149"/>
        <v>27577.802837585768</v>
      </c>
      <c r="P150">
        <f t="shared" ca="1" si="150"/>
        <v>15793.045331856869</v>
      </c>
      <c r="Q150">
        <f t="shared" ca="1" si="151"/>
        <v>13288</v>
      </c>
      <c r="R150">
        <f t="shared" ca="1" si="152"/>
        <v>45264.2083260621</v>
      </c>
      <c r="S150">
        <f t="shared" ca="1" si="153"/>
        <v>2229.2757010092246</v>
      </c>
      <c r="T150">
        <f t="shared" ca="1" si="154"/>
        <v>131923.32103286611</v>
      </c>
      <c r="U150">
        <f t="shared" ca="1" si="155"/>
        <v>86130.011163647869</v>
      </c>
      <c r="V150">
        <f t="shared" ca="1" si="156"/>
        <v>45793.309869218239</v>
      </c>
      <c r="X150" s="1">
        <f ca="1">IF(Table1[[#This Row],[gender]]="men",0,1)</f>
        <v>0</v>
      </c>
      <c r="Y150" s="13">
        <f ca="1">IF(Table1[[#This Row],[gender]]="women",0,1)</f>
        <v>1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K150" s="1">
        <f t="shared" ca="1" si="107"/>
        <v>0</v>
      </c>
      <c r="AL150" s="2">
        <f t="shared" ca="1" si="108"/>
        <v>0</v>
      </c>
      <c r="AM150" s="2">
        <f t="shared" ca="1" si="109"/>
        <v>0</v>
      </c>
      <c r="AN150" s="2">
        <f t="shared" ca="1" si="110"/>
        <v>0</v>
      </c>
      <c r="AO150" s="2">
        <f t="shared" ca="1" si="111"/>
        <v>0</v>
      </c>
      <c r="AP150" s="3">
        <f t="shared" ca="1" si="112"/>
        <v>1</v>
      </c>
      <c r="AQ150" s="1"/>
      <c r="AR150" s="2"/>
      <c r="AS150" s="2"/>
      <c r="AT150" s="2"/>
      <c r="AU150" s="2"/>
      <c r="AV150" s="3"/>
      <c r="AW150" s="2"/>
      <c r="AX150" s="23">
        <f t="shared" ca="1" si="113"/>
        <v>18015.707137805442</v>
      </c>
      <c r="AY150" s="2"/>
      <c r="AZ150" s="1">
        <f t="shared" ca="1" si="114"/>
        <v>1</v>
      </c>
      <c r="BA150" s="2"/>
      <c r="BB150" s="3"/>
      <c r="BC150" s="31">
        <f t="shared" ca="1" si="115"/>
        <v>0.51276648563317695</v>
      </c>
      <c r="BD150" s="2">
        <f t="shared" ca="1" si="116"/>
        <v>0</v>
      </c>
      <c r="BE150" s="1"/>
      <c r="BF150" s="1">
        <f t="shared" ca="1" si="117"/>
        <v>0</v>
      </c>
      <c r="BG150" s="2">
        <f t="shared" ca="1" si="118"/>
        <v>0</v>
      </c>
      <c r="BH150" s="2">
        <f t="shared" ca="1" si="119"/>
        <v>0</v>
      </c>
      <c r="BI150" s="2">
        <f t="shared" ca="1" si="120"/>
        <v>0</v>
      </c>
      <c r="BJ150" s="2">
        <f t="shared" ca="1" si="121"/>
        <v>0</v>
      </c>
      <c r="BK150" s="2">
        <f t="shared" ca="1" si="122"/>
        <v>0</v>
      </c>
      <c r="BL150" s="2">
        <f t="shared" ca="1" si="123"/>
        <v>0</v>
      </c>
      <c r="BM150" s="2">
        <f t="shared" ca="1" si="124"/>
        <v>0</v>
      </c>
      <c r="BN150" s="2">
        <f t="shared" ca="1" si="125"/>
        <v>0</v>
      </c>
      <c r="BO150" s="2">
        <f t="shared" ca="1" si="126"/>
        <v>0</v>
      </c>
      <c r="BP150" s="3">
        <f t="shared" ca="1" si="127"/>
        <v>67064</v>
      </c>
      <c r="BQ150" s="1">
        <f t="shared" ca="1" si="128"/>
        <v>0</v>
      </c>
      <c r="BR150" s="2">
        <f t="shared" ca="1" si="129"/>
        <v>0</v>
      </c>
      <c r="BS150" s="2">
        <f t="shared" ca="1" si="130"/>
        <v>0</v>
      </c>
      <c r="BT150" s="2">
        <f t="shared" ca="1" si="131"/>
        <v>0</v>
      </c>
      <c r="BU150" s="2">
        <f t="shared" ca="1" si="132"/>
        <v>67064</v>
      </c>
      <c r="BV150" s="3">
        <f t="shared" ca="1" si="133"/>
        <v>0</v>
      </c>
      <c r="BX150" s="1">
        <f t="shared" ca="1" si="134"/>
        <v>1</v>
      </c>
      <c r="BY150" s="3"/>
      <c r="BZ150" s="1">
        <f t="shared" ca="1" si="135"/>
        <v>0</v>
      </c>
      <c r="CA150" s="2"/>
      <c r="CB150" s="3"/>
    </row>
    <row r="151" spans="2:80" ht="15" thickBot="1" x14ac:dyDescent="0.35">
      <c r="B151">
        <f t="shared" ca="1" si="136"/>
        <v>2</v>
      </c>
      <c r="C151" t="str">
        <f t="shared" ca="1" si="137"/>
        <v>women</v>
      </c>
      <c r="D151">
        <f t="shared" ca="1" si="138"/>
        <v>44</v>
      </c>
      <c r="E151">
        <f t="shared" ca="1" si="139"/>
        <v>5</v>
      </c>
      <c r="F151" t="str">
        <f t="shared" ca="1" si="140"/>
        <v>general work</v>
      </c>
      <c r="G151">
        <f t="shared" ca="1" si="141"/>
        <v>3</v>
      </c>
      <c r="H151" t="str">
        <f t="shared" ca="1" si="142"/>
        <v>university</v>
      </c>
      <c r="I151">
        <f t="shared" ca="1" si="143"/>
        <v>2</v>
      </c>
      <c r="J151">
        <f t="shared" ca="1" si="144"/>
        <v>4</v>
      </c>
      <c r="K151">
        <f t="shared" ca="1" si="145"/>
        <v>67064</v>
      </c>
      <c r="L151">
        <f t="shared" ca="1" si="146"/>
        <v>11</v>
      </c>
      <c r="M151" t="str">
        <f t="shared" ca="1" si="147"/>
        <v>kolar</v>
      </c>
      <c r="N151">
        <f t="shared" ca="1" si="148"/>
        <v>201192</v>
      </c>
      <c r="O151">
        <f t="shared" ca="1" si="149"/>
        <v>103164.51477751014</v>
      </c>
      <c r="P151">
        <f t="shared" ca="1" si="150"/>
        <v>72062.82855122177</v>
      </c>
      <c r="Q151">
        <f t="shared" ca="1" si="151"/>
        <v>61508</v>
      </c>
      <c r="R151">
        <f t="shared" ca="1" si="152"/>
        <v>116697.69426401521</v>
      </c>
      <c r="S151">
        <f t="shared" ca="1" si="153"/>
        <v>46345.987165701132</v>
      </c>
      <c r="T151">
        <f t="shared" ca="1" si="154"/>
        <v>319600.81571692287</v>
      </c>
      <c r="U151">
        <f t="shared" ca="1" si="155"/>
        <v>281370.20904152538</v>
      </c>
      <c r="V151">
        <f t="shared" ca="1" si="156"/>
        <v>38230.606675397488</v>
      </c>
      <c r="X151" s="1">
        <f ca="1">IF(Table1[[#This Row],[gender]]="men",0,1)</f>
        <v>1</v>
      </c>
      <c r="Y151" s="13">
        <f ca="1">IF(Table1[[#This Row],[gender]]="women",0,1)</f>
        <v>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K151" s="1">
        <f t="shared" ca="1" si="107"/>
        <v>0</v>
      </c>
      <c r="AL151" s="2">
        <f t="shared" ca="1" si="108"/>
        <v>0</v>
      </c>
      <c r="AM151" s="2">
        <f t="shared" ca="1" si="109"/>
        <v>0</v>
      </c>
      <c r="AN151" s="2">
        <f t="shared" ca="1" si="110"/>
        <v>0</v>
      </c>
      <c r="AO151" s="2">
        <f t="shared" ca="1" si="111"/>
        <v>1</v>
      </c>
      <c r="AP151" s="3">
        <f t="shared" ca="1" si="112"/>
        <v>0</v>
      </c>
      <c r="AQ151" s="1"/>
      <c r="AR151" s="2"/>
      <c r="AS151" s="2"/>
      <c r="AT151" s="2"/>
      <c r="AU151" s="2"/>
      <c r="AV151" s="3"/>
      <c r="AW151" s="2"/>
      <c r="AX151" s="23">
        <f t="shared" ca="1" si="113"/>
        <v>42049.981866942057</v>
      </c>
      <c r="AY151" s="2"/>
      <c r="AZ151" s="1">
        <f t="shared" ca="1" si="114"/>
        <v>1</v>
      </c>
      <c r="BA151" s="2"/>
      <c r="BB151" s="3"/>
      <c r="BC151" s="31">
        <f t="shared" ca="1" si="115"/>
        <v>0.48696016873735631</v>
      </c>
      <c r="BD151" s="2">
        <f t="shared" ca="1" si="116"/>
        <v>0</v>
      </c>
      <c r="BE151" s="1"/>
      <c r="BF151" s="1">
        <f t="shared" ca="1" si="117"/>
        <v>76834</v>
      </c>
      <c r="BG151" s="2">
        <f t="shared" ca="1" si="118"/>
        <v>0</v>
      </c>
      <c r="BH151" s="2">
        <f t="shared" ca="1" si="119"/>
        <v>0</v>
      </c>
      <c r="BI151" s="2">
        <f t="shared" ca="1" si="120"/>
        <v>0</v>
      </c>
      <c r="BJ151" s="2">
        <f t="shared" ca="1" si="121"/>
        <v>0</v>
      </c>
      <c r="BK151" s="2">
        <f t="shared" ca="1" si="122"/>
        <v>0</v>
      </c>
      <c r="BL151" s="2">
        <f t="shared" ca="1" si="123"/>
        <v>0</v>
      </c>
      <c r="BM151" s="2">
        <f t="shared" ca="1" si="124"/>
        <v>0</v>
      </c>
      <c r="BN151" s="2">
        <f t="shared" ca="1" si="125"/>
        <v>0</v>
      </c>
      <c r="BO151" s="2">
        <f t="shared" ca="1" si="126"/>
        <v>0</v>
      </c>
      <c r="BP151" s="3">
        <f t="shared" ca="1" si="127"/>
        <v>0</v>
      </c>
      <c r="BQ151" s="1">
        <f t="shared" ca="1" si="128"/>
        <v>0</v>
      </c>
      <c r="BR151" s="2">
        <f t="shared" ca="1" si="129"/>
        <v>76834</v>
      </c>
      <c r="BS151" s="2">
        <f t="shared" ca="1" si="130"/>
        <v>0</v>
      </c>
      <c r="BT151" s="2">
        <f t="shared" ca="1" si="131"/>
        <v>0</v>
      </c>
      <c r="BU151" s="2">
        <f t="shared" ca="1" si="132"/>
        <v>0</v>
      </c>
      <c r="BV151" s="3">
        <f t="shared" ca="1" si="133"/>
        <v>0</v>
      </c>
      <c r="BX151" s="1">
        <f t="shared" ca="1" si="134"/>
        <v>1</v>
      </c>
      <c r="BY151" s="3"/>
      <c r="BZ151" s="1">
        <f t="shared" ca="1" si="135"/>
        <v>30</v>
      </c>
      <c r="CA151" s="2"/>
      <c r="CB151" s="3"/>
    </row>
    <row r="152" spans="2:80" ht="15" thickBot="1" x14ac:dyDescent="0.35">
      <c r="B152">
        <f t="shared" ca="1" si="136"/>
        <v>2</v>
      </c>
      <c r="C152" t="str">
        <f t="shared" ca="1" si="137"/>
        <v>women</v>
      </c>
      <c r="D152">
        <f t="shared" ca="1" si="138"/>
        <v>30</v>
      </c>
      <c r="E152">
        <f t="shared" ca="1" si="139"/>
        <v>2</v>
      </c>
      <c r="F152" t="str">
        <f t="shared" ca="1" si="140"/>
        <v>construction</v>
      </c>
      <c r="G152">
        <f t="shared" ca="1" si="141"/>
        <v>3</v>
      </c>
      <c r="H152" t="str">
        <f t="shared" ca="1" si="142"/>
        <v>university</v>
      </c>
      <c r="I152">
        <f t="shared" ca="1" si="143"/>
        <v>3</v>
      </c>
      <c r="J152">
        <f t="shared" ca="1" si="144"/>
        <v>1</v>
      </c>
      <c r="K152">
        <f t="shared" ca="1" si="145"/>
        <v>76834</v>
      </c>
      <c r="L152">
        <f t="shared" ca="1" si="146"/>
        <v>1</v>
      </c>
      <c r="M152" t="str">
        <f t="shared" ca="1" si="147"/>
        <v>banglore</v>
      </c>
      <c r="N152">
        <f t="shared" ca="1" si="148"/>
        <v>461004</v>
      </c>
      <c r="O152">
        <f t="shared" ca="1" si="149"/>
        <v>224490.58562859622</v>
      </c>
      <c r="P152">
        <f t="shared" ca="1" si="150"/>
        <v>42049.981866942057</v>
      </c>
      <c r="Q152">
        <f t="shared" ca="1" si="151"/>
        <v>15049</v>
      </c>
      <c r="R152">
        <f t="shared" ca="1" si="152"/>
        <v>106713.40631408928</v>
      </c>
      <c r="S152">
        <f t="shared" ca="1" si="153"/>
        <v>24473.176034294622</v>
      </c>
      <c r="T152">
        <f t="shared" ca="1" si="154"/>
        <v>527527.15790123667</v>
      </c>
      <c r="U152">
        <f t="shared" ca="1" si="155"/>
        <v>346252.9919426855</v>
      </c>
      <c r="V152">
        <f t="shared" ca="1" si="156"/>
        <v>181274.16595855117</v>
      </c>
      <c r="X152" s="1">
        <f ca="1">IF(Table1[[#This Row],[gender]]="men",0,1)</f>
        <v>1</v>
      </c>
      <c r="Y152" s="13">
        <f ca="1">IF(Table1[[#This Row],[gender]]="women",0,1)</f>
        <v>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K152" s="1">
        <f t="shared" ca="1" si="107"/>
        <v>0</v>
      </c>
      <c r="AL152" s="2">
        <f t="shared" ca="1" si="108"/>
        <v>0</v>
      </c>
      <c r="AM152" s="2">
        <f t="shared" ca="1" si="109"/>
        <v>0</v>
      </c>
      <c r="AN152" s="2">
        <f t="shared" ca="1" si="110"/>
        <v>0</v>
      </c>
      <c r="AO152" s="2">
        <f t="shared" ca="1" si="111"/>
        <v>1</v>
      </c>
      <c r="AP152" s="3">
        <f t="shared" ca="1" si="112"/>
        <v>0</v>
      </c>
      <c r="AQ152" s="1"/>
      <c r="AR152" s="2"/>
      <c r="AS152" s="2"/>
      <c r="AT152" s="2"/>
      <c r="AU152" s="2"/>
      <c r="AV152" s="3"/>
      <c r="AW152" s="2"/>
      <c r="AX152" s="23">
        <f t="shared" ca="1" si="113"/>
        <v>40113.886119451679</v>
      </c>
      <c r="AY152" s="2"/>
      <c r="AZ152" s="1">
        <f t="shared" ca="1" si="114"/>
        <v>1</v>
      </c>
      <c r="BA152" s="2"/>
      <c r="BB152" s="3"/>
      <c r="BC152" s="31">
        <f t="shared" ca="1" si="115"/>
        <v>0.37418567409502634</v>
      </c>
      <c r="BD152" s="2">
        <f t="shared" ca="1" si="116"/>
        <v>0</v>
      </c>
      <c r="BE152" s="1"/>
      <c r="BF152" s="1">
        <f t="shared" ca="1" si="117"/>
        <v>0</v>
      </c>
      <c r="BG152" s="2">
        <f t="shared" ca="1" si="118"/>
        <v>0</v>
      </c>
      <c r="BH152" s="2">
        <f t="shared" ca="1" si="119"/>
        <v>0</v>
      </c>
      <c r="BI152" s="2">
        <f t="shared" ca="1" si="120"/>
        <v>0</v>
      </c>
      <c r="BJ152" s="2">
        <f t="shared" ca="1" si="121"/>
        <v>76082</v>
      </c>
      <c r="BK152" s="2">
        <f t="shared" ca="1" si="122"/>
        <v>0</v>
      </c>
      <c r="BL152" s="2">
        <f t="shared" ca="1" si="123"/>
        <v>0</v>
      </c>
      <c r="BM152" s="2">
        <f t="shared" ca="1" si="124"/>
        <v>0</v>
      </c>
      <c r="BN152" s="2">
        <f t="shared" ca="1" si="125"/>
        <v>0</v>
      </c>
      <c r="BO152" s="2">
        <f t="shared" ca="1" si="126"/>
        <v>0</v>
      </c>
      <c r="BP152" s="3">
        <f t="shared" ca="1" si="127"/>
        <v>0</v>
      </c>
      <c r="BQ152" s="1">
        <f t="shared" ca="1" si="128"/>
        <v>0</v>
      </c>
      <c r="BR152" s="2">
        <f t="shared" ca="1" si="129"/>
        <v>76082</v>
      </c>
      <c r="BS152" s="2">
        <f t="shared" ca="1" si="130"/>
        <v>0</v>
      </c>
      <c r="BT152" s="2">
        <f t="shared" ca="1" si="131"/>
        <v>0</v>
      </c>
      <c r="BU152" s="2">
        <f t="shared" ca="1" si="132"/>
        <v>0</v>
      </c>
      <c r="BV152" s="3">
        <f t="shared" ca="1" si="133"/>
        <v>0</v>
      </c>
      <c r="BX152" s="1">
        <f t="shared" ca="1" si="134"/>
        <v>1</v>
      </c>
      <c r="BY152" s="3"/>
      <c r="BZ152" s="1">
        <f t="shared" ca="1" si="135"/>
        <v>41</v>
      </c>
      <c r="CA152" s="2"/>
      <c r="CB152" s="3"/>
    </row>
    <row r="153" spans="2:80" ht="15" thickBot="1" x14ac:dyDescent="0.35">
      <c r="B153">
        <f t="shared" ca="1" si="136"/>
        <v>2</v>
      </c>
      <c r="C153" t="str">
        <f t="shared" ca="1" si="137"/>
        <v>women</v>
      </c>
      <c r="D153">
        <f t="shared" ca="1" si="138"/>
        <v>41</v>
      </c>
      <c r="E153">
        <f t="shared" ca="1" si="139"/>
        <v>2</v>
      </c>
      <c r="F153" t="str">
        <f t="shared" ca="1" si="140"/>
        <v>construction</v>
      </c>
      <c r="G153">
        <f t="shared" ca="1" si="141"/>
        <v>2</v>
      </c>
      <c r="H153" t="str">
        <f t="shared" ca="1" si="142"/>
        <v>college</v>
      </c>
      <c r="I153">
        <f t="shared" ca="1" si="143"/>
        <v>0</v>
      </c>
      <c r="J153">
        <f t="shared" ca="1" si="144"/>
        <v>4</v>
      </c>
      <c r="K153">
        <f t="shared" ca="1" si="145"/>
        <v>76082</v>
      </c>
      <c r="L153">
        <f t="shared" ca="1" si="146"/>
        <v>5</v>
      </c>
      <c r="M153" t="str">
        <f t="shared" ca="1" si="147"/>
        <v>UK</v>
      </c>
      <c r="N153">
        <f t="shared" ca="1" si="148"/>
        <v>228246</v>
      </c>
      <c r="O153">
        <f t="shared" ca="1" si="149"/>
        <v>85406.383369493386</v>
      </c>
      <c r="P153">
        <f t="shared" ca="1" si="150"/>
        <v>160455.54447780672</v>
      </c>
      <c r="Q153">
        <f t="shared" ca="1" si="151"/>
        <v>137261</v>
      </c>
      <c r="R153">
        <f t="shared" ca="1" si="152"/>
        <v>17548.720016332598</v>
      </c>
      <c r="S153">
        <f t="shared" ca="1" si="153"/>
        <v>24060.893574042333</v>
      </c>
      <c r="T153">
        <f t="shared" ca="1" si="154"/>
        <v>412762.43805184902</v>
      </c>
      <c r="U153">
        <f t="shared" ca="1" si="155"/>
        <v>240216.10338582599</v>
      </c>
      <c r="V153">
        <f t="shared" ca="1" si="156"/>
        <v>172546.33466602303</v>
      </c>
      <c r="X153" s="1">
        <f ca="1">IF(Table1[[#This Row],[gender]]="men",0,1)</f>
        <v>1</v>
      </c>
      <c r="Y153" s="13">
        <f ca="1">IF(Table1[[#This Row],[gender]]="women",0,1)</f>
        <v>0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K153" s="1">
        <f t="shared" ca="1" si="107"/>
        <v>1</v>
      </c>
      <c r="AL153" s="2">
        <f t="shared" ca="1" si="108"/>
        <v>0</v>
      </c>
      <c r="AM153" s="2">
        <f t="shared" ca="1" si="109"/>
        <v>0</v>
      </c>
      <c r="AN153" s="2">
        <f t="shared" ca="1" si="110"/>
        <v>0</v>
      </c>
      <c r="AO153" s="2">
        <f t="shared" ca="1" si="111"/>
        <v>0</v>
      </c>
      <c r="AP153" s="3">
        <f t="shared" ca="1" si="112"/>
        <v>0</v>
      </c>
      <c r="AQ153" s="1"/>
      <c r="AR153" s="2"/>
      <c r="AS153" s="2"/>
      <c r="AT153" s="2"/>
      <c r="AU153" s="2"/>
      <c r="AV153" s="3"/>
      <c r="AW153" s="2"/>
      <c r="AX153" s="23">
        <f t="shared" ca="1" si="113"/>
        <v>37033.048758437893</v>
      </c>
      <c r="AY153" s="2"/>
      <c r="AZ153" s="1">
        <f t="shared" ca="1" si="114"/>
        <v>1</v>
      </c>
      <c r="BA153" s="2"/>
      <c r="BB153" s="3"/>
      <c r="BC153" s="31">
        <f t="shared" ca="1" si="115"/>
        <v>0.58090925448233233</v>
      </c>
      <c r="BD153" s="2">
        <f t="shared" ca="1" si="116"/>
        <v>0</v>
      </c>
      <c r="BE153" s="1"/>
      <c r="BF153" s="1">
        <f t="shared" ca="1" si="117"/>
        <v>0</v>
      </c>
      <c r="BG153" s="2">
        <f t="shared" ca="1" si="118"/>
        <v>0</v>
      </c>
      <c r="BH153" s="2">
        <f t="shared" ca="1" si="119"/>
        <v>0</v>
      </c>
      <c r="BI153" s="2">
        <f t="shared" ca="1" si="120"/>
        <v>0</v>
      </c>
      <c r="BJ153" s="2">
        <f t="shared" ca="1" si="121"/>
        <v>0</v>
      </c>
      <c r="BK153" s="2">
        <f t="shared" ca="1" si="122"/>
        <v>0</v>
      </c>
      <c r="BL153" s="2">
        <f t="shared" ca="1" si="123"/>
        <v>0</v>
      </c>
      <c r="BM153" s="2">
        <f t="shared" ca="1" si="124"/>
        <v>37309</v>
      </c>
      <c r="BN153" s="2">
        <f t="shared" ca="1" si="125"/>
        <v>0</v>
      </c>
      <c r="BO153" s="2">
        <f t="shared" ca="1" si="126"/>
        <v>0</v>
      </c>
      <c r="BP153" s="3">
        <f t="shared" ca="1" si="127"/>
        <v>0</v>
      </c>
      <c r="BQ153" s="1">
        <f t="shared" ca="1" si="128"/>
        <v>0</v>
      </c>
      <c r="BR153" s="2">
        <f t="shared" ca="1" si="129"/>
        <v>0</v>
      </c>
      <c r="BS153" s="2">
        <f t="shared" ca="1" si="130"/>
        <v>37309</v>
      </c>
      <c r="BT153" s="2">
        <f t="shared" ca="1" si="131"/>
        <v>0</v>
      </c>
      <c r="BU153" s="2">
        <f t="shared" ca="1" si="132"/>
        <v>0</v>
      </c>
      <c r="BV153" s="3">
        <f t="shared" ca="1" si="133"/>
        <v>0</v>
      </c>
      <c r="BX153" s="1">
        <f t="shared" ca="1" si="134"/>
        <v>1</v>
      </c>
      <c r="BY153" s="3"/>
      <c r="BZ153" s="1">
        <f t="shared" ca="1" si="135"/>
        <v>38</v>
      </c>
      <c r="CA153" s="2"/>
      <c r="CB153" s="3"/>
    </row>
    <row r="154" spans="2:80" ht="15" thickBot="1" x14ac:dyDescent="0.35">
      <c r="B154">
        <f t="shared" ca="1" si="136"/>
        <v>1</v>
      </c>
      <c r="C154" t="str">
        <f t="shared" ca="1" si="137"/>
        <v>men</v>
      </c>
      <c r="D154">
        <f t="shared" ca="1" si="138"/>
        <v>38</v>
      </c>
      <c r="E154">
        <f t="shared" ca="1" si="139"/>
        <v>3</v>
      </c>
      <c r="F154" t="str">
        <f t="shared" ca="1" si="140"/>
        <v>teaching</v>
      </c>
      <c r="G154">
        <f t="shared" ca="1" si="141"/>
        <v>3</v>
      </c>
      <c r="H154" t="str">
        <f t="shared" ca="1" si="142"/>
        <v>university</v>
      </c>
      <c r="I154">
        <f t="shared" ca="1" si="143"/>
        <v>0</v>
      </c>
      <c r="J154">
        <f t="shared" ca="1" si="144"/>
        <v>4</v>
      </c>
      <c r="K154">
        <f t="shared" ca="1" si="145"/>
        <v>37309</v>
      </c>
      <c r="L154">
        <f t="shared" ca="1" si="146"/>
        <v>8</v>
      </c>
      <c r="M154" t="str">
        <f t="shared" ca="1" si="147"/>
        <v>bidar</v>
      </c>
      <c r="N154">
        <f t="shared" ca="1" si="148"/>
        <v>111927</v>
      </c>
      <c r="O154">
        <f t="shared" ca="1" si="149"/>
        <v>65019.430126444007</v>
      </c>
      <c r="P154">
        <f t="shared" ca="1" si="150"/>
        <v>148132.19503375157</v>
      </c>
      <c r="Q154">
        <f t="shared" ca="1" si="151"/>
        <v>101789</v>
      </c>
      <c r="R154">
        <f t="shared" ca="1" si="152"/>
        <v>33683.097347625182</v>
      </c>
      <c r="S154">
        <f t="shared" ca="1" si="153"/>
        <v>12529.581553476397</v>
      </c>
      <c r="T154">
        <f t="shared" ca="1" si="154"/>
        <v>272588.77658722794</v>
      </c>
      <c r="U154">
        <f t="shared" ca="1" si="155"/>
        <v>200491.52747406918</v>
      </c>
      <c r="V154">
        <f t="shared" ca="1" si="156"/>
        <v>72097.249113158759</v>
      </c>
      <c r="X154" s="1">
        <f ca="1">IF(Table1[[#This Row],[gender]]="men",0,1)</f>
        <v>0</v>
      </c>
      <c r="Y154" s="13">
        <f ca="1">IF(Table1[[#This Row],[gender]]="women",0,1)</f>
        <v>1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K154" s="1">
        <f t="shared" ca="1" si="107"/>
        <v>1</v>
      </c>
      <c r="AL154" s="2">
        <f t="shared" ca="1" si="108"/>
        <v>0</v>
      </c>
      <c r="AM154" s="2">
        <f t="shared" ca="1" si="109"/>
        <v>0</v>
      </c>
      <c r="AN154" s="2">
        <f t="shared" ca="1" si="110"/>
        <v>0</v>
      </c>
      <c r="AO154" s="2">
        <f t="shared" ca="1" si="111"/>
        <v>0</v>
      </c>
      <c r="AP154" s="3">
        <f t="shared" ca="1" si="112"/>
        <v>0</v>
      </c>
      <c r="AQ154" s="1"/>
      <c r="AR154" s="2"/>
      <c r="AS154" s="2"/>
      <c r="AT154" s="2"/>
      <c r="AU154" s="2"/>
      <c r="AV154" s="3"/>
      <c r="AW154" s="2"/>
      <c r="AX154" s="23">
        <f t="shared" ca="1" si="113"/>
        <v>44068.806798851227</v>
      </c>
      <c r="AY154" s="2"/>
      <c r="AZ154" s="1">
        <f t="shared" ca="1" si="114"/>
        <v>1</v>
      </c>
      <c r="BA154" s="2"/>
      <c r="BB154" s="3"/>
      <c r="BC154" s="31">
        <f t="shared" ca="1" si="115"/>
        <v>0.11901104088289682</v>
      </c>
      <c r="BD154" s="2">
        <f t="shared" ca="1" si="116"/>
        <v>1</v>
      </c>
      <c r="BE154" s="1"/>
      <c r="BF154" s="1">
        <f t="shared" ca="1" si="117"/>
        <v>0</v>
      </c>
      <c r="BG154" s="2">
        <f t="shared" ca="1" si="118"/>
        <v>83014</v>
      </c>
      <c r="BH154" s="2">
        <f t="shared" ca="1" si="119"/>
        <v>0</v>
      </c>
      <c r="BI154" s="2">
        <f t="shared" ca="1" si="120"/>
        <v>0</v>
      </c>
      <c r="BJ154" s="2">
        <f t="shared" ca="1" si="121"/>
        <v>0</v>
      </c>
      <c r="BK154" s="2">
        <f t="shared" ca="1" si="122"/>
        <v>0</v>
      </c>
      <c r="BL154" s="2">
        <f t="shared" ca="1" si="123"/>
        <v>0</v>
      </c>
      <c r="BM154" s="2">
        <f t="shared" ca="1" si="124"/>
        <v>0</v>
      </c>
      <c r="BN154" s="2">
        <f t="shared" ca="1" si="125"/>
        <v>0</v>
      </c>
      <c r="BO154" s="2">
        <f t="shared" ca="1" si="126"/>
        <v>0</v>
      </c>
      <c r="BP154" s="3">
        <f t="shared" ca="1" si="127"/>
        <v>0</v>
      </c>
      <c r="BQ154" s="1">
        <f t="shared" ca="1" si="128"/>
        <v>0</v>
      </c>
      <c r="BR154" s="2">
        <f t="shared" ca="1" si="129"/>
        <v>0</v>
      </c>
      <c r="BS154" s="2">
        <f t="shared" ca="1" si="130"/>
        <v>83014</v>
      </c>
      <c r="BT154" s="2">
        <f t="shared" ca="1" si="131"/>
        <v>0</v>
      </c>
      <c r="BU154" s="2">
        <f t="shared" ca="1" si="132"/>
        <v>0</v>
      </c>
      <c r="BV154" s="3">
        <f t="shared" ca="1" si="133"/>
        <v>0</v>
      </c>
      <c r="BX154" s="1">
        <f t="shared" ca="1" si="134"/>
        <v>1</v>
      </c>
      <c r="BY154" s="3"/>
      <c r="BZ154" s="1">
        <f t="shared" ca="1" si="135"/>
        <v>38</v>
      </c>
      <c r="CA154" s="2"/>
      <c r="CB154" s="3"/>
    </row>
    <row r="155" spans="2:80" ht="15" thickBot="1" x14ac:dyDescent="0.35">
      <c r="B155">
        <f t="shared" ca="1" si="136"/>
        <v>2</v>
      </c>
      <c r="C155" t="str">
        <f t="shared" ca="1" si="137"/>
        <v>women</v>
      </c>
      <c r="D155">
        <f t="shared" ca="1" si="138"/>
        <v>38</v>
      </c>
      <c r="E155">
        <f t="shared" ca="1" si="139"/>
        <v>3</v>
      </c>
      <c r="F155" t="str">
        <f t="shared" ca="1" si="140"/>
        <v>teaching</v>
      </c>
      <c r="G155">
        <f t="shared" ca="1" si="141"/>
        <v>5</v>
      </c>
      <c r="H155" t="str">
        <f t="shared" ca="1" si="142"/>
        <v>other</v>
      </c>
      <c r="I155">
        <f t="shared" ca="1" si="143"/>
        <v>4</v>
      </c>
      <c r="J155">
        <f t="shared" ca="1" si="144"/>
        <v>3</v>
      </c>
      <c r="K155">
        <f t="shared" ca="1" si="145"/>
        <v>83014</v>
      </c>
      <c r="L155">
        <f t="shared" ca="1" si="146"/>
        <v>2</v>
      </c>
      <c r="M155" t="str">
        <f t="shared" ca="1" si="147"/>
        <v>tumkur</v>
      </c>
      <c r="N155">
        <f t="shared" ca="1" si="148"/>
        <v>332056</v>
      </c>
      <c r="O155">
        <f t="shared" ca="1" si="149"/>
        <v>39518.330191411187</v>
      </c>
      <c r="P155">
        <f t="shared" ca="1" si="150"/>
        <v>132206.42039655367</v>
      </c>
      <c r="Q155">
        <f t="shared" ca="1" si="151"/>
        <v>29271</v>
      </c>
      <c r="R155">
        <f t="shared" ca="1" si="152"/>
        <v>64935.252082854495</v>
      </c>
      <c r="S155">
        <f t="shared" ca="1" si="153"/>
        <v>3046.7590830770937</v>
      </c>
      <c r="T155">
        <f t="shared" ca="1" si="154"/>
        <v>467309.17947963078</v>
      </c>
      <c r="U155">
        <f t="shared" ca="1" si="155"/>
        <v>133724.5822742657</v>
      </c>
      <c r="V155">
        <f t="shared" ca="1" si="156"/>
        <v>333584.59720536508</v>
      </c>
      <c r="X155" s="1">
        <f ca="1">IF(Table1[[#This Row],[gender]]="men",0,1)</f>
        <v>1</v>
      </c>
      <c r="Y155" s="13">
        <f ca="1">IF(Table1[[#This Row],[gender]]="women",0,1)</f>
        <v>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K155" s="1">
        <f t="shared" ca="1" si="107"/>
        <v>0</v>
      </c>
      <c r="AL155" s="2">
        <f t="shared" ca="1" si="108"/>
        <v>0</v>
      </c>
      <c r="AM155" s="2">
        <f t="shared" ca="1" si="109"/>
        <v>0</v>
      </c>
      <c r="AN155" s="2">
        <f t="shared" ca="1" si="110"/>
        <v>1</v>
      </c>
      <c r="AO155" s="2">
        <f t="shared" ca="1" si="111"/>
        <v>0</v>
      </c>
      <c r="AP155" s="3">
        <f t="shared" ca="1" si="112"/>
        <v>0</v>
      </c>
      <c r="AQ155" s="1"/>
      <c r="AR155" s="2"/>
      <c r="AS155" s="2"/>
      <c r="AT155" s="2"/>
      <c r="AU155" s="2"/>
      <c r="AV155" s="3"/>
      <c r="AW155" s="2"/>
      <c r="AX155" s="23">
        <f t="shared" ca="1" si="113"/>
        <v>75557.267774933032</v>
      </c>
      <c r="AY155" s="2"/>
      <c r="AZ155" s="1">
        <f t="shared" ca="1" si="114"/>
        <v>1</v>
      </c>
      <c r="BA155" s="2"/>
      <c r="BB155" s="3"/>
      <c r="BC155" s="31">
        <f t="shared" ca="1" si="115"/>
        <v>0.19635229956338041</v>
      </c>
      <c r="BD155" s="2">
        <f t="shared" ca="1" si="116"/>
        <v>1</v>
      </c>
      <c r="BE155" s="1"/>
      <c r="BF155" s="1">
        <f t="shared" ca="1" si="117"/>
        <v>0</v>
      </c>
      <c r="BG155" s="2">
        <f t="shared" ca="1" si="118"/>
        <v>0</v>
      </c>
      <c r="BH155" s="2">
        <f t="shared" ca="1" si="119"/>
        <v>0</v>
      </c>
      <c r="BI155" s="2">
        <f t="shared" ca="1" si="120"/>
        <v>0</v>
      </c>
      <c r="BJ155" s="2">
        <f t="shared" ca="1" si="121"/>
        <v>76861</v>
      </c>
      <c r="BK155" s="2">
        <f t="shared" ca="1" si="122"/>
        <v>0</v>
      </c>
      <c r="BL155" s="2">
        <f t="shared" ca="1" si="123"/>
        <v>0</v>
      </c>
      <c r="BM155" s="2">
        <f t="shared" ca="1" si="124"/>
        <v>0</v>
      </c>
      <c r="BN155" s="2">
        <f t="shared" ca="1" si="125"/>
        <v>0</v>
      </c>
      <c r="BO155" s="2">
        <f t="shared" ca="1" si="126"/>
        <v>0</v>
      </c>
      <c r="BP155" s="3">
        <f t="shared" ca="1" si="127"/>
        <v>0</v>
      </c>
      <c r="BQ155" s="1">
        <f t="shared" ca="1" si="128"/>
        <v>0</v>
      </c>
      <c r="BR155" s="2">
        <f t="shared" ca="1" si="129"/>
        <v>0</v>
      </c>
      <c r="BS155" s="2">
        <f t="shared" ca="1" si="130"/>
        <v>0</v>
      </c>
      <c r="BT155" s="2">
        <f t="shared" ca="1" si="131"/>
        <v>76861</v>
      </c>
      <c r="BU155" s="2">
        <f t="shared" ca="1" si="132"/>
        <v>0</v>
      </c>
      <c r="BV155" s="3">
        <f t="shared" ca="1" si="133"/>
        <v>0</v>
      </c>
      <c r="BX155" s="1">
        <f t="shared" ca="1" si="134"/>
        <v>1</v>
      </c>
      <c r="BY155" s="3"/>
      <c r="BZ155" s="1">
        <f t="shared" ca="1" si="135"/>
        <v>30</v>
      </c>
      <c r="CA155" s="2"/>
      <c r="CB155" s="3"/>
    </row>
    <row r="156" spans="2:80" ht="15" thickBot="1" x14ac:dyDescent="0.35">
      <c r="B156">
        <f t="shared" ca="1" si="136"/>
        <v>1</v>
      </c>
      <c r="C156" t="str">
        <f t="shared" ca="1" si="137"/>
        <v>men</v>
      </c>
      <c r="D156">
        <f t="shared" ca="1" si="138"/>
        <v>30</v>
      </c>
      <c r="E156">
        <f t="shared" ca="1" si="139"/>
        <v>4</v>
      </c>
      <c r="F156" t="str">
        <f t="shared" ca="1" si="140"/>
        <v>IT</v>
      </c>
      <c r="G156">
        <f t="shared" ca="1" si="141"/>
        <v>5</v>
      </c>
      <c r="H156" t="str">
        <f t="shared" ca="1" si="142"/>
        <v>other</v>
      </c>
      <c r="I156">
        <f t="shared" ca="1" si="143"/>
        <v>1</v>
      </c>
      <c r="J156">
        <f t="shared" ca="1" si="144"/>
        <v>3</v>
      </c>
      <c r="K156">
        <f t="shared" ca="1" si="145"/>
        <v>76861</v>
      </c>
      <c r="L156">
        <f t="shared" ca="1" si="146"/>
        <v>5</v>
      </c>
      <c r="M156" t="str">
        <f t="shared" ca="1" si="147"/>
        <v>UK</v>
      </c>
      <c r="N156">
        <f t="shared" ca="1" si="148"/>
        <v>307444</v>
      </c>
      <c r="O156">
        <f t="shared" ca="1" si="149"/>
        <v>60367.336386963929</v>
      </c>
      <c r="P156">
        <f t="shared" ca="1" si="150"/>
        <v>226671.80332479908</v>
      </c>
      <c r="Q156">
        <f t="shared" ca="1" si="151"/>
        <v>14870</v>
      </c>
      <c r="R156">
        <f t="shared" ca="1" si="152"/>
        <v>95442.663074004275</v>
      </c>
      <c r="S156">
        <f t="shared" ca="1" si="153"/>
        <v>21336.600660235119</v>
      </c>
      <c r="T156">
        <f t="shared" ca="1" si="154"/>
        <v>555452.40398503421</v>
      </c>
      <c r="U156">
        <f t="shared" ca="1" si="155"/>
        <v>170679.99946096819</v>
      </c>
      <c r="V156">
        <f t="shared" ca="1" si="156"/>
        <v>384772.40452406602</v>
      </c>
      <c r="X156" s="1">
        <f ca="1">IF(Table1[[#This Row],[gender]]="men",0,1)</f>
        <v>0</v>
      </c>
      <c r="Y156" s="13">
        <f ca="1">IF(Table1[[#This Row],[gender]]="women",0,1)</f>
        <v>1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K156" s="1">
        <f t="shared" ca="1" si="107"/>
        <v>0</v>
      </c>
      <c r="AL156" s="2">
        <f t="shared" ca="1" si="108"/>
        <v>0</v>
      </c>
      <c r="AM156" s="2">
        <f t="shared" ca="1" si="109"/>
        <v>0</v>
      </c>
      <c r="AN156" s="2">
        <f t="shared" ca="1" si="110"/>
        <v>0</v>
      </c>
      <c r="AO156" s="2">
        <f t="shared" ca="1" si="111"/>
        <v>0</v>
      </c>
      <c r="AP156" s="3">
        <f t="shared" ca="1" si="112"/>
        <v>1</v>
      </c>
      <c r="AQ156" s="1"/>
      <c r="AR156" s="2"/>
      <c r="AS156" s="2"/>
      <c r="AT156" s="2"/>
      <c r="AU156" s="2"/>
      <c r="AV156" s="3"/>
      <c r="AW156" s="2"/>
      <c r="AX156" s="23">
        <f t="shared" ca="1" si="113"/>
        <v>4182.9462068580469</v>
      </c>
      <c r="AY156" s="2"/>
      <c r="AZ156" s="1">
        <f t="shared" ca="1" si="114"/>
        <v>1</v>
      </c>
      <c r="BA156" s="2"/>
      <c r="BB156" s="3"/>
      <c r="BC156" s="31">
        <f t="shared" ca="1" si="115"/>
        <v>0.13212525721930801</v>
      </c>
      <c r="BD156" s="2">
        <f t="shared" ca="1" si="116"/>
        <v>1</v>
      </c>
      <c r="BE156" s="1"/>
      <c r="BF156" s="1">
        <f t="shared" ca="1" si="117"/>
        <v>0</v>
      </c>
      <c r="BG156" s="2">
        <f t="shared" ca="1" si="118"/>
        <v>0</v>
      </c>
      <c r="BH156" s="2">
        <f t="shared" ca="1" si="119"/>
        <v>0</v>
      </c>
      <c r="BI156" s="2">
        <f t="shared" ca="1" si="120"/>
        <v>0</v>
      </c>
      <c r="BJ156" s="2">
        <f t="shared" ca="1" si="121"/>
        <v>0</v>
      </c>
      <c r="BK156" s="2">
        <f t="shared" ca="1" si="122"/>
        <v>0</v>
      </c>
      <c r="BL156" s="2">
        <f t="shared" ca="1" si="123"/>
        <v>0</v>
      </c>
      <c r="BM156" s="2">
        <f t="shared" ca="1" si="124"/>
        <v>0</v>
      </c>
      <c r="BN156" s="2">
        <f t="shared" ca="1" si="125"/>
        <v>0</v>
      </c>
      <c r="BO156" s="2">
        <f t="shared" ca="1" si="126"/>
        <v>0</v>
      </c>
      <c r="BP156" s="3">
        <f t="shared" ca="1" si="127"/>
        <v>47735</v>
      </c>
      <c r="BQ156" s="1">
        <f t="shared" ca="1" si="128"/>
        <v>0</v>
      </c>
      <c r="BR156" s="2">
        <f t="shared" ca="1" si="129"/>
        <v>0</v>
      </c>
      <c r="BS156" s="2">
        <f t="shared" ca="1" si="130"/>
        <v>0</v>
      </c>
      <c r="BT156" s="2">
        <f t="shared" ca="1" si="131"/>
        <v>0</v>
      </c>
      <c r="BU156" s="2">
        <f t="shared" ca="1" si="132"/>
        <v>47735</v>
      </c>
      <c r="BV156" s="3">
        <f t="shared" ca="1" si="133"/>
        <v>0</v>
      </c>
      <c r="BX156" s="1">
        <f t="shared" ca="1" si="134"/>
        <v>1</v>
      </c>
      <c r="BY156" s="3"/>
      <c r="BZ156" s="1">
        <f t="shared" ca="1" si="135"/>
        <v>25</v>
      </c>
      <c r="CA156" s="2"/>
      <c r="CB156" s="3"/>
    </row>
    <row r="157" spans="2:80" ht="15" thickBot="1" x14ac:dyDescent="0.35">
      <c r="B157">
        <f t="shared" ca="1" si="136"/>
        <v>1</v>
      </c>
      <c r="C157" t="str">
        <f t="shared" ca="1" si="137"/>
        <v>men</v>
      </c>
      <c r="D157">
        <f t="shared" ca="1" si="138"/>
        <v>25</v>
      </c>
      <c r="E157">
        <f t="shared" ca="1" si="139"/>
        <v>5</v>
      </c>
      <c r="F157" t="str">
        <f t="shared" ca="1" si="140"/>
        <v>general work</v>
      </c>
      <c r="G157">
        <f t="shared" ca="1" si="141"/>
        <v>1</v>
      </c>
      <c r="H157" t="str">
        <f t="shared" ca="1" si="142"/>
        <v>high skool</v>
      </c>
      <c r="I157">
        <f t="shared" ca="1" si="143"/>
        <v>4</v>
      </c>
      <c r="J157">
        <f t="shared" ca="1" si="144"/>
        <v>4</v>
      </c>
      <c r="K157">
        <f t="shared" ca="1" si="145"/>
        <v>47735</v>
      </c>
      <c r="L157">
        <f t="shared" ca="1" si="146"/>
        <v>11</v>
      </c>
      <c r="M157" t="str">
        <f t="shared" ca="1" si="147"/>
        <v>kolar</v>
      </c>
      <c r="N157">
        <f t="shared" ca="1" si="148"/>
        <v>190940</v>
      </c>
      <c r="O157">
        <f t="shared" ca="1" si="149"/>
        <v>25227.99661345467</v>
      </c>
      <c r="P157">
        <f t="shared" ca="1" si="150"/>
        <v>16731.784827432188</v>
      </c>
      <c r="Q157">
        <f t="shared" ca="1" si="151"/>
        <v>13497</v>
      </c>
      <c r="R157">
        <f t="shared" ca="1" si="152"/>
        <v>63911.402242468219</v>
      </c>
      <c r="S157">
        <f t="shared" ca="1" si="153"/>
        <v>69371.677654939922</v>
      </c>
      <c r="T157">
        <f t="shared" ca="1" si="154"/>
        <v>277043.46248237212</v>
      </c>
      <c r="U157">
        <f t="shared" ca="1" si="155"/>
        <v>102636.39885592289</v>
      </c>
      <c r="V157">
        <f t="shared" ca="1" si="156"/>
        <v>174407.06362644924</v>
      </c>
      <c r="X157" s="1">
        <f ca="1">IF(Table1[[#This Row],[gender]]="men",0,1)</f>
        <v>0</v>
      </c>
      <c r="Y157" s="13">
        <f ca="1">IF(Table1[[#This Row],[gender]]="women",0,1)</f>
        <v>1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K157" s="1">
        <f t="shared" ca="1" si="107"/>
        <v>0</v>
      </c>
      <c r="AL157" s="2">
        <f t="shared" ca="1" si="108"/>
        <v>0</v>
      </c>
      <c r="AM157" s="2">
        <f t="shared" ca="1" si="109"/>
        <v>0</v>
      </c>
      <c r="AN157" s="2">
        <f t="shared" ca="1" si="110"/>
        <v>0</v>
      </c>
      <c r="AO157" s="2">
        <f t="shared" ca="1" si="111"/>
        <v>0</v>
      </c>
      <c r="AP157" s="3">
        <f t="shared" ca="1" si="112"/>
        <v>1</v>
      </c>
      <c r="AQ157" s="1"/>
      <c r="AR157" s="2"/>
      <c r="AS157" s="2"/>
      <c r="AT157" s="2"/>
      <c r="AU157" s="2"/>
      <c r="AV157" s="3"/>
      <c r="AW157" s="2"/>
      <c r="AX157" s="23">
        <f t="shared" ca="1" si="113"/>
        <v>45582.081805156929</v>
      </c>
      <c r="AY157" s="2"/>
      <c r="AZ157" s="1">
        <f t="shared" ca="1" si="114"/>
        <v>1</v>
      </c>
      <c r="BA157" s="2"/>
      <c r="BB157" s="3"/>
      <c r="BC157" s="31">
        <f t="shared" ca="1" si="115"/>
        <v>5.778885513886068E-2</v>
      </c>
      <c r="BD157" s="2">
        <f t="shared" ca="1" si="116"/>
        <v>1</v>
      </c>
      <c r="BE157" s="1"/>
      <c r="BF157" s="1">
        <f t="shared" ca="1" si="117"/>
        <v>0</v>
      </c>
      <c r="BG157" s="2">
        <f t="shared" ca="1" si="118"/>
        <v>0</v>
      </c>
      <c r="BH157" s="2">
        <f t="shared" ca="1" si="119"/>
        <v>0</v>
      </c>
      <c r="BI157" s="2">
        <f t="shared" ca="1" si="120"/>
        <v>0</v>
      </c>
      <c r="BJ157" s="2">
        <f t="shared" ca="1" si="121"/>
        <v>65098</v>
      </c>
      <c r="BK157" s="2">
        <f t="shared" ca="1" si="122"/>
        <v>0</v>
      </c>
      <c r="BL157" s="2">
        <f t="shared" ca="1" si="123"/>
        <v>0</v>
      </c>
      <c r="BM157" s="2">
        <f t="shared" ca="1" si="124"/>
        <v>0</v>
      </c>
      <c r="BN157" s="2">
        <f t="shared" ca="1" si="125"/>
        <v>0</v>
      </c>
      <c r="BO157" s="2">
        <f t="shared" ca="1" si="126"/>
        <v>0</v>
      </c>
      <c r="BP157" s="3">
        <f t="shared" ca="1" si="127"/>
        <v>0</v>
      </c>
      <c r="BQ157" s="1">
        <f t="shared" ca="1" si="128"/>
        <v>0</v>
      </c>
      <c r="BR157" s="2">
        <f t="shared" ca="1" si="129"/>
        <v>0</v>
      </c>
      <c r="BS157" s="2">
        <f t="shared" ca="1" si="130"/>
        <v>0</v>
      </c>
      <c r="BT157" s="2">
        <f t="shared" ca="1" si="131"/>
        <v>0</v>
      </c>
      <c r="BU157" s="2">
        <f t="shared" ca="1" si="132"/>
        <v>65098</v>
      </c>
      <c r="BV157" s="3">
        <f t="shared" ca="1" si="133"/>
        <v>0</v>
      </c>
      <c r="BX157" s="1">
        <f t="shared" ca="1" si="134"/>
        <v>1</v>
      </c>
      <c r="BY157" s="3"/>
      <c r="BZ157" s="1">
        <f t="shared" ca="1" si="135"/>
        <v>32</v>
      </c>
      <c r="CA157" s="2"/>
      <c r="CB157" s="3"/>
    </row>
    <row r="158" spans="2:80" ht="15" thickBot="1" x14ac:dyDescent="0.35">
      <c r="B158">
        <f t="shared" ca="1" si="136"/>
        <v>1</v>
      </c>
      <c r="C158" t="str">
        <f t="shared" ca="1" si="137"/>
        <v>men</v>
      </c>
      <c r="D158">
        <f t="shared" ca="1" si="138"/>
        <v>32</v>
      </c>
      <c r="E158">
        <f t="shared" ca="1" si="139"/>
        <v>5</v>
      </c>
      <c r="F158" t="str">
        <f t="shared" ca="1" si="140"/>
        <v>general work</v>
      </c>
      <c r="G158">
        <f t="shared" ca="1" si="141"/>
        <v>2</v>
      </c>
      <c r="H158" t="str">
        <f t="shared" ca="1" si="142"/>
        <v>college</v>
      </c>
      <c r="I158">
        <f t="shared" ca="1" si="143"/>
        <v>4</v>
      </c>
      <c r="J158">
        <f t="shared" ca="1" si="144"/>
        <v>2</v>
      </c>
      <c r="K158">
        <f t="shared" ca="1" si="145"/>
        <v>65098</v>
      </c>
      <c r="L158">
        <f t="shared" ca="1" si="146"/>
        <v>5</v>
      </c>
      <c r="M158" t="str">
        <f t="shared" ca="1" si="147"/>
        <v>UK</v>
      </c>
      <c r="N158">
        <f t="shared" ca="1" si="148"/>
        <v>325490</v>
      </c>
      <c r="O158">
        <f t="shared" ca="1" si="149"/>
        <v>18809.694459147762</v>
      </c>
      <c r="P158">
        <f t="shared" ca="1" si="150"/>
        <v>91164.163610313859</v>
      </c>
      <c r="Q158">
        <f t="shared" ca="1" si="151"/>
        <v>615</v>
      </c>
      <c r="R158">
        <f t="shared" ca="1" si="152"/>
        <v>126966.37818715571</v>
      </c>
      <c r="S158">
        <f t="shared" ca="1" si="153"/>
        <v>13536.320586968908</v>
      </c>
      <c r="T158">
        <f t="shared" ca="1" si="154"/>
        <v>430190.48419728276</v>
      </c>
      <c r="U158">
        <f t="shared" ca="1" si="155"/>
        <v>146391.07264630348</v>
      </c>
      <c r="V158">
        <f t="shared" ca="1" si="156"/>
        <v>283799.41155097925</v>
      </c>
      <c r="X158" s="1">
        <f ca="1">IF(Table1[[#This Row],[gender]]="men",0,1)</f>
        <v>0</v>
      </c>
      <c r="Y158" s="13">
        <f ca="1">IF(Table1[[#This Row],[gender]]="women",0,1)</f>
        <v>1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K158" s="1">
        <f t="shared" ca="1" si="107"/>
        <v>1</v>
      </c>
      <c r="AL158" s="2">
        <f t="shared" ca="1" si="108"/>
        <v>0</v>
      </c>
      <c r="AM158" s="2">
        <f t="shared" ca="1" si="109"/>
        <v>0</v>
      </c>
      <c r="AN158" s="2">
        <f t="shared" ca="1" si="110"/>
        <v>0</v>
      </c>
      <c r="AO158" s="2">
        <f t="shared" ca="1" si="111"/>
        <v>0</v>
      </c>
      <c r="AP158" s="3">
        <f t="shared" ca="1" si="112"/>
        <v>0</v>
      </c>
      <c r="AQ158" s="1"/>
      <c r="AR158" s="2"/>
      <c r="AS158" s="2"/>
      <c r="AT158" s="2"/>
      <c r="AU158" s="2"/>
      <c r="AV158" s="3"/>
      <c r="AW158" s="2"/>
      <c r="AX158" s="23">
        <f t="shared" ca="1" si="113"/>
        <v>1458.1045709040934</v>
      </c>
      <c r="AY158" s="2"/>
      <c r="AZ158" s="1">
        <f t="shared" ca="1" si="114"/>
        <v>0</v>
      </c>
      <c r="BA158" s="2"/>
      <c r="BB158" s="3"/>
      <c r="BC158" s="31">
        <f t="shared" ca="1" si="115"/>
        <v>0.31090655394209454</v>
      </c>
      <c r="BD158" s="2">
        <f t="shared" ca="1" si="116"/>
        <v>0</v>
      </c>
      <c r="BE158" s="1"/>
      <c r="BF158" s="1">
        <f t="shared" ca="1" si="117"/>
        <v>32834</v>
      </c>
      <c r="BG158" s="2">
        <f t="shared" ca="1" si="118"/>
        <v>0</v>
      </c>
      <c r="BH158" s="2">
        <f t="shared" ca="1" si="119"/>
        <v>0</v>
      </c>
      <c r="BI158" s="2">
        <f t="shared" ca="1" si="120"/>
        <v>0</v>
      </c>
      <c r="BJ158" s="2">
        <f t="shared" ca="1" si="121"/>
        <v>0</v>
      </c>
      <c r="BK158" s="2">
        <f t="shared" ca="1" si="122"/>
        <v>0</v>
      </c>
      <c r="BL158" s="2">
        <f t="shared" ca="1" si="123"/>
        <v>0</v>
      </c>
      <c r="BM158" s="2">
        <f t="shared" ca="1" si="124"/>
        <v>0</v>
      </c>
      <c r="BN158" s="2">
        <f t="shared" ca="1" si="125"/>
        <v>0</v>
      </c>
      <c r="BO158" s="2">
        <f t="shared" ca="1" si="126"/>
        <v>0</v>
      </c>
      <c r="BP158" s="3">
        <f t="shared" ca="1" si="127"/>
        <v>0</v>
      </c>
      <c r="BQ158" s="1">
        <f t="shared" ca="1" si="128"/>
        <v>0</v>
      </c>
      <c r="BR158" s="2">
        <f t="shared" ca="1" si="129"/>
        <v>0</v>
      </c>
      <c r="BS158" s="2">
        <f t="shared" ca="1" si="130"/>
        <v>32834</v>
      </c>
      <c r="BT158" s="2">
        <f t="shared" ca="1" si="131"/>
        <v>0</v>
      </c>
      <c r="BU158" s="2">
        <f t="shared" ca="1" si="132"/>
        <v>0</v>
      </c>
      <c r="BV158" s="3">
        <f t="shared" ca="1" si="133"/>
        <v>0</v>
      </c>
      <c r="BX158" s="1">
        <f t="shared" ca="1" si="134"/>
        <v>1</v>
      </c>
      <c r="BY158" s="3"/>
      <c r="BZ158" s="1">
        <f t="shared" ca="1" si="135"/>
        <v>28</v>
      </c>
      <c r="CA158" s="2"/>
      <c r="CB158" s="3"/>
    </row>
    <row r="159" spans="2:80" ht="15" thickBot="1" x14ac:dyDescent="0.35">
      <c r="B159">
        <f t="shared" ca="1" si="136"/>
        <v>1</v>
      </c>
      <c r="C159" t="str">
        <f t="shared" ca="1" si="137"/>
        <v>men</v>
      </c>
      <c r="D159">
        <f t="shared" ca="1" si="138"/>
        <v>28</v>
      </c>
      <c r="E159">
        <f t="shared" ca="1" si="139"/>
        <v>3</v>
      </c>
      <c r="F159" t="str">
        <f t="shared" ca="1" si="140"/>
        <v>teaching</v>
      </c>
      <c r="G159">
        <f t="shared" ca="1" si="141"/>
        <v>3</v>
      </c>
      <c r="H159" t="str">
        <f t="shared" ca="1" si="142"/>
        <v>university</v>
      </c>
      <c r="I159">
        <f t="shared" ca="1" si="143"/>
        <v>4</v>
      </c>
      <c r="J159">
        <f t="shared" ca="1" si="144"/>
        <v>3</v>
      </c>
      <c r="K159">
        <f t="shared" ca="1" si="145"/>
        <v>32834</v>
      </c>
      <c r="L159">
        <f t="shared" ca="1" si="146"/>
        <v>1</v>
      </c>
      <c r="M159" t="str">
        <f t="shared" ca="1" si="147"/>
        <v>banglore</v>
      </c>
      <c r="N159">
        <f t="shared" ca="1" si="148"/>
        <v>164170</v>
      </c>
      <c r="O159">
        <f t="shared" ca="1" si="149"/>
        <v>51041.528960673662</v>
      </c>
      <c r="P159">
        <f t="shared" ca="1" si="150"/>
        <v>4374.31371271228</v>
      </c>
      <c r="Q159">
        <f t="shared" ca="1" si="151"/>
        <v>496</v>
      </c>
      <c r="R159">
        <f t="shared" ca="1" si="152"/>
        <v>6777.3788487678867</v>
      </c>
      <c r="S159">
        <f t="shared" ca="1" si="153"/>
        <v>1619.4275246226714</v>
      </c>
      <c r="T159">
        <f t="shared" ca="1" si="154"/>
        <v>170163.74123733497</v>
      </c>
      <c r="U159">
        <f t="shared" ca="1" si="155"/>
        <v>58314.907809441545</v>
      </c>
      <c r="V159">
        <f t="shared" ca="1" si="156"/>
        <v>111848.83342789342</v>
      </c>
      <c r="X159" s="1">
        <f ca="1">IF(Table1[[#This Row],[gender]]="men",0,1)</f>
        <v>0</v>
      </c>
      <c r="Y159" s="13">
        <f ca="1">IF(Table1[[#This Row],[gender]]="women",0,1)</f>
        <v>1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K159" s="1">
        <f t="shared" ca="1" si="107"/>
        <v>1</v>
      </c>
      <c r="AL159" s="2">
        <f t="shared" ca="1" si="108"/>
        <v>0</v>
      </c>
      <c r="AM159" s="2">
        <f t="shared" ca="1" si="109"/>
        <v>0</v>
      </c>
      <c r="AN159" s="2">
        <f t="shared" ca="1" si="110"/>
        <v>0</v>
      </c>
      <c r="AO159" s="2">
        <f t="shared" ca="1" si="111"/>
        <v>0</v>
      </c>
      <c r="AP159" s="3">
        <f t="shared" ca="1" si="112"/>
        <v>0</v>
      </c>
      <c r="AQ159" s="1"/>
      <c r="AR159" s="2"/>
      <c r="AS159" s="2"/>
      <c r="AT159" s="2"/>
      <c r="AU159" s="2"/>
      <c r="AV159" s="3"/>
      <c r="AW159" s="2"/>
      <c r="AX159" s="23">
        <f t="shared" ca="1" si="113"/>
        <v>31652.556105979635</v>
      </c>
      <c r="AY159" s="2"/>
      <c r="AZ159" s="1">
        <f t="shared" ca="1" si="114"/>
        <v>1</v>
      </c>
      <c r="BA159" s="2"/>
      <c r="BB159" s="3"/>
      <c r="BC159" s="31">
        <f t="shared" ca="1" si="115"/>
        <v>0.91225480602632791</v>
      </c>
      <c r="BD159" s="2">
        <f t="shared" ca="1" si="116"/>
        <v>0</v>
      </c>
      <c r="BE159" s="1"/>
      <c r="BF159" s="1">
        <f t="shared" ca="1" si="117"/>
        <v>0</v>
      </c>
      <c r="BG159" s="2">
        <f t="shared" ca="1" si="118"/>
        <v>0</v>
      </c>
      <c r="BH159" s="2">
        <f t="shared" ca="1" si="119"/>
        <v>0</v>
      </c>
      <c r="BI159" s="2">
        <f t="shared" ca="1" si="120"/>
        <v>0</v>
      </c>
      <c r="BJ159" s="2">
        <f t="shared" ca="1" si="121"/>
        <v>0</v>
      </c>
      <c r="BK159" s="2">
        <f t="shared" ca="1" si="122"/>
        <v>0</v>
      </c>
      <c r="BL159" s="2">
        <f t="shared" ca="1" si="123"/>
        <v>0</v>
      </c>
      <c r="BM159" s="2">
        <f t="shared" ca="1" si="124"/>
        <v>0</v>
      </c>
      <c r="BN159" s="2">
        <f t="shared" ca="1" si="125"/>
        <v>0</v>
      </c>
      <c r="BO159" s="2">
        <f t="shared" ca="1" si="126"/>
        <v>0</v>
      </c>
      <c r="BP159" s="3">
        <f t="shared" ca="1" si="127"/>
        <v>62248</v>
      </c>
      <c r="BQ159" s="1">
        <f t="shared" ca="1" si="128"/>
        <v>0</v>
      </c>
      <c r="BR159" s="2">
        <f t="shared" ca="1" si="129"/>
        <v>0</v>
      </c>
      <c r="BS159" s="2">
        <f t="shared" ca="1" si="130"/>
        <v>62248</v>
      </c>
      <c r="BT159" s="2">
        <f t="shared" ca="1" si="131"/>
        <v>0</v>
      </c>
      <c r="BU159" s="2">
        <f t="shared" ca="1" si="132"/>
        <v>0</v>
      </c>
      <c r="BV159" s="3">
        <f t="shared" ca="1" si="133"/>
        <v>0</v>
      </c>
      <c r="BX159" s="1">
        <f t="shared" ca="1" si="134"/>
        <v>1</v>
      </c>
      <c r="BY159" s="3"/>
      <c r="BZ159" s="1">
        <f t="shared" ca="1" si="135"/>
        <v>0</v>
      </c>
      <c r="CA159" s="2"/>
      <c r="CB159" s="3"/>
    </row>
    <row r="160" spans="2:80" ht="15" thickBot="1" x14ac:dyDescent="0.35">
      <c r="B160">
        <f t="shared" ca="1" si="136"/>
        <v>1</v>
      </c>
      <c r="C160" t="str">
        <f t="shared" ca="1" si="137"/>
        <v>men</v>
      </c>
      <c r="D160">
        <f t="shared" ca="1" si="138"/>
        <v>40</v>
      </c>
      <c r="E160">
        <f t="shared" ca="1" si="139"/>
        <v>3</v>
      </c>
      <c r="F160" t="str">
        <f t="shared" ca="1" si="140"/>
        <v>teaching</v>
      </c>
      <c r="G160">
        <f t="shared" ca="1" si="141"/>
        <v>3</v>
      </c>
      <c r="H160" t="str">
        <f t="shared" ca="1" si="142"/>
        <v>university</v>
      </c>
      <c r="I160">
        <f t="shared" ca="1" si="143"/>
        <v>3</v>
      </c>
      <c r="J160">
        <f t="shared" ca="1" si="144"/>
        <v>1</v>
      </c>
      <c r="K160">
        <f t="shared" ca="1" si="145"/>
        <v>62248</v>
      </c>
      <c r="L160">
        <f t="shared" ca="1" si="146"/>
        <v>11</v>
      </c>
      <c r="M160" t="str">
        <f t="shared" ca="1" si="147"/>
        <v>kolar</v>
      </c>
      <c r="N160">
        <f t="shared" ca="1" si="148"/>
        <v>373488</v>
      </c>
      <c r="O160">
        <f t="shared" ca="1" si="149"/>
        <v>340716.22299316118</v>
      </c>
      <c r="P160">
        <f t="shared" ca="1" si="150"/>
        <v>31652.556105979635</v>
      </c>
      <c r="Q160">
        <f t="shared" ca="1" si="151"/>
        <v>15807</v>
      </c>
      <c r="R160">
        <f t="shared" ca="1" si="152"/>
        <v>115602.18516707902</v>
      </c>
      <c r="S160">
        <f t="shared" ca="1" si="153"/>
        <v>84137.167028996977</v>
      </c>
      <c r="T160">
        <f t="shared" ca="1" si="154"/>
        <v>489277.72313497664</v>
      </c>
      <c r="U160">
        <f t="shared" ca="1" si="155"/>
        <v>472125.40816024021</v>
      </c>
      <c r="V160">
        <f t="shared" ca="1" si="156"/>
        <v>17152.314974736422</v>
      </c>
      <c r="X160" s="1">
        <f ca="1">IF(Table1[[#This Row],[gender]]="men",0,1)</f>
        <v>0</v>
      </c>
      <c r="Y160" s="13">
        <f ca="1">IF(Table1[[#This Row],[gender]]="women",0,1)</f>
        <v>1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K160" s="1">
        <f t="shared" ca="1" si="107"/>
        <v>0</v>
      </c>
      <c r="AL160" s="2">
        <f t="shared" ca="1" si="108"/>
        <v>0</v>
      </c>
      <c r="AM160" s="2">
        <f t="shared" ca="1" si="109"/>
        <v>0</v>
      </c>
      <c r="AN160" s="2">
        <f t="shared" ca="1" si="110"/>
        <v>0</v>
      </c>
      <c r="AO160" s="2">
        <f t="shared" ca="1" si="111"/>
        <v>1</v>
      </c>
      <c r="AP160" s="3">
        <f t="shared" ca="1" si="112"/>
        <v>0</v>
      </c>
      <c r="AQ160" s="1"/>
      <c r="AR160" s="2"/>
      <c r="AS160" s="2"/>
      <c r="AT160" s="2"/>
      <c r="AU160" s="2"/>
      <c r="AV160" s="3"/>
      <c r="AW160" s="2"/>
      <c r="AX160" s="23">
        <f t="shared" ca="1" si="113"/>
        <v>22158.392276964452</v>
      </c>
      <c r="AY160" s="2"/>
      <c r="AZ160" s="1">
        <f t="shared" ca="1" si="114"/>
        <v>1</v>
      </c>
      <c r="BA160" s="2"/>
      <c r="BB160" s="3"/>
      <c r="BC160" s="31">
        <f t="shared" ca="1" si="115"/>
        <v>9.7882090185901438E-2</v>
      </c>
      <c r="BD160" s="2">
        <f t="shared" ca="1" si="116"/>
        <v>1</v>
      </c>
      <c r="BE160" s="1"/>
      <c r="BF160" s="1">
        <f t="shared" ca="1" si="117"/>
        <v>0</v>
      </c>
      <c r="BG160" s="2">
        <f t="shared" ca="1" si="118"/>
        <v>0</v>
      </c>
      <c r="BH160" s="2">
        <f t="shared" ca="1" si="119"/>
        <v>0</v>
      </c>
      <c r="BI160" s="2">
        <f t="shared" ca="1" si="120"/>
        <v>0</v>
      </c>
      <c r="BJ160" s="2">
        <f t="shared" ca="1" si="121"/>
        <v>0</v>
      </c>
      <c r="BK160" s="2">
        <f t="shared" ca="1" si="122"/>
        <v>0</v>
      </c>
      <c r="BL160" s="2">
        <f t="shared" ca="1" si="123"/>
        <v>0</v>
      </c>
      <c r="BM160" s="2">
        <f t="shared" ca="1" si="124"/>
        <v>0</v>
      </c>
      <c r="BN160" s="2">
        <f t="shared" ca="1" si="125"/>
        <v>0</v>
      </c>
      <c r="BO160" s="2">
        <f t="shared" ca="1" si="126"/>
        <v>0</v>
      </c>
      <c r="BP160" s="3">
        <f t="shared" ca="1" si="127"/>
        <v>69683</v>
      </c>
      <c r="BQ160" s="1">
        <f t="shared" ca="1" si="128"/>
        <v>0</v>
      </c>
      <c r="BR160" s="2">
        <f t="shared" ca="1" si="129"/>
        <v>69683</v>
      </c>
      <c r="BS160" s="2">
        <f t="shared" ca="1" si="130"/>
        <v>0</v>
      </c>
      <c r="BT160" s="2">
        <f t="shared" ca="1" si="131"/>
        <v>0</v>
      </c>
      <c r="BU160" s="2">
        <f t="shared" ca="1" si="132"/>
        <v>0</v>
      </c>
      <c r="BV160" s="3">
        <f t="shared" ca="1" si="133"/>
        <v>0</v>
      </c>
      <c r="BX160" s="1">
        <f t="shared" ca="1" si="134"/>
        <v>1</v>
      </c>
      <c r="BY160" s="3"/>
      <c r="BZ160" s="1">
        <f t="shared" ca="1" si="135"/>
        <v>31</v>
      </c>
      <c r="CA160" s="2"/>
      <c r="CB160" s="3"/>
    </row>
    <row r="161" spans="2:80" ht="15" thickBot="1" x14ac:dyDescent="0.35">
      <c r="B161">
        <f t="shared" ca="1" si="136"/>
        <v>2</v>
      </c>
      <c r="C161" t="str">
        <f t="shared" ca="1" si="137"/>
        <v>women</v>
      </c>
      <c r="D161">
        <f t="shared" ca="1" si="138"/>
        <v>31</v>
      </c>
      <c r="E161">
        <f t="shared" ca="1" si="139"/>
        <v>2</v>
      </c>
      <c r="F161" t="str">
        <f t="shared" ca="1" si="140"/>
        <v>construction</v>
      </c>
      <c r="G161">
        <f t="shared" ca="1" si="141"/>
        <v>2</v>
      </c>
      <c r="H161" t="str">
        <f t="shared" ca="1" si="142"/>
        <v>college</v>
      </c>
      <c r="I161">
        <f t="shared" ca="1" si="143"/>
        <v>0</v>
      </c>
      <c r="J161">
        <f t="shared" ca="1" si="144"/>
        <v>3</v>
      </c>
      <c r="K161">
        <f t="shared" ca="1" si="145"/>
        <v>69683</v>
      </c>
      <c r="L161">
        <f t="shared" ca="1" si="146"/>
        <v>11</v>
      </c>
      <c r="M161" t="str">
        <f t="shared" ca="1" si="147"/>
        <v>kolar</v>
      </c>
      <c r="N161">
        <f t="shared" ca="1" si="148"/>
        <v>278732</v>
      </c>
      <c r="O161">
        <f t="shared" ca="1" si="149"/>
        <v>27282.870761696679</v>
      </c>
      <c r="P161">
        <f t="shared" ca="1" si="150"/>
        <v>66475.176830893353</v>
      </c>
      <c r="Q161">
        <f t="shared" ca="1" si="151"/>
        <v>19169</v>
      </c>
      <c r="R161">
        <f t="shared" ca="1" si="152"/>
        <v>81449.04263183297</v>
      </c>
      <c r="S161">
        <f t="shared" ca="1" si="153"/>
        <v>25353.132909177737</v>
      </c>
      <c r="T161">
        <f t="shared" ca="1" si="154"/>
        <v>370560.30974007113</v>
      </c>
      <c r="U161">
        <f t="shared" ca="1" si="155"/>
        <v>127900.91339352966</v>
      </c>
      <c r="V161">
        <f t="shared" ca="1" si="156"/>
        <v>242659.39634654147</v>
      </c>
      <c r="X161" s="1">
        <f ca="1">IF(Table1[[#This Row],[gender]]="men",0,1)</f>
        <v>1</v>
      </c>
      <c r="Y161" s="13">
        <f ca="1">IF(Table1[[#This Row],[gender]]="women",0,1)</f>
        <v>0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K161" s="1">
        <f t="shared" ca="1" si="107"/>
        <v>0</v>
      </c>
      <c r="AL161" s="2">
        <f t="shared" ca="1" si="108"/>
        <v>1</v>
      </c>
      <c r="AM161" s="2">
        <f t="shared" ca="1" si="109"/>
        <v>0</v>
      </c>
      <c r="AN161" s="2">
        <f t="shared" ca="1" si="110"/>
        <v>0</v>
      </c>
      <c r="AO161" s="2">
        <f t="shared" ca="1" si="111"/>
        <v>0</v>
      </c>
      <c r="AP161" s="3">
        <f t="shared" ca="1" si="112"/>
        <v>0</v>
      </c>
      <c r="AQ161" s="1"/>
      <c r="AR161" s="2"/>
      <c r="AS161" s="2"/>
      <c r="AT161" s="2"/>
      <c r="AU161" s="2"/>
      <c r="AV161" s="3"/>
      <c r="AW161" s="2"/>
      <c r="AX161" s="23">
        <f t="shared" ca="1" si="113"/>
        <v>17495.012822762208</v>
      </c>
      <c r="AY161" s="2"/>
      <c r="AZ161" s="1">
        <f t="shared" ca="1" si="114"/>
        <v>1</v>
      </c>
      <c r="BA161" s="2"/>
      <c r="BB161" s="3"/>
      <c r="BC161" s="31">
        <f t="shared" ca="1" si="115"/>
        <v>0.90564039363789095</v>
      </c>
      <c r="BD161" s="2">
        <f t="shared" ca="1" si="116"/>
        <v>0</v>
      </c>
      <c r="BE161" s="1"/>
      <c r="BF161" s="1">
        <f t="shared" ca="1" si="117"/>
        <v>0</v>
      </c>
      <c r="BG161" s="2">
        <f t="shared" ca="1" si="118"/>
        <v>0</v>
      </c>
      <c r="BH161" s="2">
        <f t="shared" ca="1" si="119"/>
        <v>42436</v>
      </c>
      <c r="BI161" s="2">
        <f t="shared" ca="1" si="120"/>
        <v>0</v>
      </c>
      <c r="BJ161" s="2">
        <f t="shared" ca="1" si="121"/>
        <v>0</v>
      </c>
      <c r="BK161" s="2">
        <f t="shared" ca="1" si="122"/>
        <v>0</v>
      </c>
      <c r="BL161" s="2">
        <f t="shared" ca="1" si="123"/>
        <v>0</v>
      </c>
      <c r="BM161" s="2">
        <f t="shared" ca="1" si="124"/>
        <v>0</v>
      </c>
      <c r="BN161" s="2">
        <f t="shared" ca="1" si="125"/>
        <v>0</v>
      </c>
      <c r="BO161" s="2">
        <f t="shared" ca="1" si="126"/>
        <v>0</v>
      </c>
      <c r="BP161" s="3">
        <f t="shared" ca="1" si="127"/>
        <v>0</v>
      </c>
      <c r="BQ161" s="1">
        <f t="shared" ca="1" si="128"/>
        <v>42436</v>
      </c>
      <c r="BR161" s="2">
        <f t="shared" ca="1" si="129"/>
        <v>0</v>
      </c>
      <c r="BS161" s="2">
        <f t="shared" ca="1" si="130"/>
        <v>0</v>
      </c>
      <c r="BT161" s="2">
        <f t="shared" ca="1" si="131"/>
        <v>0</v>
      </c>
      <c r="BU161" s="2">
        <f t="shared" ca="1" si="132"/>
        <v>0</v>
      </c>
      <c r="BV161" s="3">
        <f t="shared" ca="1" si="133"/>
        <v>0</v>
      </c>
      <c r="BX161" s="1">
        <f t="shared" ca="1" si="134"/>
        <v>1</v>
      </c>
      <c r="BY161" s="3"/>
      <c r="BZ161" s="1">
        <f t="shared" ca="1" si="135"/>
        <v>0</v>
      </c>
      <c r="CA161" s="2"/>
      <c r="CB161" s="3"/>
    </row>
    <row r="162" spans="2:80" ht="15" thickBot="1" x14ac:dyDescent="0.35">
      <c r="B162">
        <f t="shared" ca="1" si="136"/>
        <v>1</v>
      </c>
      <c r="C162" t="str">
        <f t="shared" ca="1" si="137"/>
        <v>men</v>
      </c>
      <c r="D162">
        <f t="shared" ca="1" si="138"/>
        <v>45</v>
      </c>
      <c r="E162">
        <f t="shared" ca="1" si="139"/>
        <v>1</v>
      </c>
      <c r="F162" t="str">
        <f t="shared" ca="1" si="140"/>
        <v>health</v>
      </c>
      <c r="G162">
        <f t="shared" ca="1" si="141"/>
        <v>3</v>
      </c>
      <c r="H162" t="str">
        <f t="shared" ca="1" si="142"/>
        <v>university</v>
      </c>
      <c r="I162">
        <f t="shared" ca="1" si="143"/>
        <v>3</v>
      </c>
      <c r="J162">
        <f t="shared" ca="1" si="144"/>
        <v>4</v>
      </c>
      <c r="K162">
        <f t="shared" ca="1" si="145"/>
        <v>42436</v>
      </c>
      <c r="L162">
        <f t="shared" ca="1" si="146"/>
        <v>3</v>
      </c>
      <c r="M162" t="str">
        <f t="shared" ca="1" si="147"/>
        <v>manglore</v>
      </c>
      <c r="N162">
        <f t="shared" ca="1" si="148"/>
        <v>254616</v>
      </c>
      <c r="O162">
        <f t="shared" ca="1" si="149"/>
        <v>230590.53446650525</v>
      </c>
      <c r="P162">
        <f t="shared" ca="1" si="150"/>
        <v>69980.051291048832</v>
      </c>
      <c r="Q162">
        <f t="shared" ca="1" si="151"/>
        <v>51733</v>
      </c>
      <c r="R162">
        <f t="shared" ca="1" si="152"/>
        <v>83469.566239570486</v>
      </c>
      <c r="S162">
        <f t="shared" ca="1" si="153"/>
        <v>27089.477510492939</v>
      </c>
      <c r="T162">
        <f t="shared" ca="1" si="154"/>
        <v>351685.52880154178</v>
      </c>
      <c r="U162">
        <f t="shared" ca="1" si="155"/>
        <v>365793.10070607578</v>
      </c>
      <c r="V162">
        <f t="shared" ca="1" si="156"/>
        <v>-14107.571904534008</v>
      </c>
      <c r="X162" s="1">
        <f ca="1">IF(Table1[[#This Row],[gender]]="men",0,1)</f>
        <v>0</v>
      </c>
      <c r="Y162" s="13">
        <f ca="1">IF(Table1[[#This Row],[gender]]="women",0,1)</f>
        <v>1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K162" s="1">
        <f t="shared" ca="1" si="107"/>
        <v>0</v>
      </c>
      <c r="AL162" s="2">
        <f t="shared" ca="1" si="108"/>
        <v>0</v>
      </c>
      <c r="AM162" s="2">
        <f t="shared" ca="1" si="109"/>
        <v>0</v>
      </c>
      <c r="AN162" s="2">
        <f t="shared" ca="1" si="110"/>
        <v>0</v>
      </c>
      <c r="AO162" s="2">
        <f t="shared" ca="1" si="111"/>
        <v>0</v>
      </c>
      <c r="AP162" s="3">
        <f t="shared" ca="1" si="112"/>
        <v>1</v>
      </c>
      <c r="AQ162" s="1"/>
      <c r="AR162" s="2"/>
      <c r="AS162" s="2"/>
      <c r="AT162" s="2"/>
      <c r="AU162" s="2"/>
      <c r="AV162" s="3"/>
      <c r="AW162" s="2"/>
      <c r="AX162" s="23">
        <f t="shared" ca="1" si="113"/>
        <v>21986.8753351222</v>
      </c>
      <c r="AY162" s="2"/>
      <c r="AZ162" s="1">
        <f t="shared" ca="1" si="114"/>
        <v>0</v>
      </c>
      <c r="BA162" s="2"/>
      <c r="BB162" s="3"/>
      <c r="BC162" s="31">
        <f t="shared" ca="1" si="115"/>
        <v>0.15766403111451621</v>
      </c>
      <c r="BD162" s="2">
        <f t="shared" ca="1" si="116"/>
        <v>1</v>
      </c>
      <c r="BE162" s="1"/>
      <c r="BF162" s="1">
        <f t="shared" ca="1" si="117"/>
        <v>0</v>
      </c>
      <c r="BG162" s="2">
        <f t="shared" ca="1" si="118"/>
        <v>0</v>
      </c>
      <c r="BH162" s="2">
        <f t="shared" ca="1" si="119"/>
        <v>0</v>
      </c>
      <c r="BI162" s="2">
        <f t="shared" ca="1" si="120"/>
        <v>0</v>
      </c>
      <c r="BJ162" s="2">
        <f t="shared" ca="1" si="121"/>
        <v>0</v>
      </c>
      <c r="BK162" s="2">
        <f t="shared" ca="1" si="122"/>
        <v>0</v>
      </c>
      <c r="BL162" s="2">
        <f t="shared" ca="1" si="123"/>
        <v>0</v>
      </c>
      <c r="BM162" s="2">
        <f t="shared" ca="1" si="124"/>
        <v>0</v>
      </c>
      <c r="BN162" s="2">
        <f t="shared" ca="1" si="125"/>
        <v>35414</v>
      </c>
      <c r="BO162" s="2">
        <f t="shared" ca="1" si="126"/>
        <v>0</v>
      </c>
      <c r="BP162" s="3">
        <f t="shared" ca="1" si="127"/>
        <v>0</v>
      </c>
      <c r="BQ162" s="1">
        <f t="shared" ca="1" si="128"/>
        <v>0</v>
      </c>
      <c r="BR162" s="2">
        <f t="shared" ca="1" si="129"/>
        <v>0</v>
      </c>
      <c r="BS162" s="2">
        <f t="shared" ca="1" si="130"/>
        <v>0</v>
      </c>
      <c r="BT162" s="2">
        <f t="shared" ca="1" si="131"/>
        <v>0</v>
      </c>
      <c r="BU162" s="2">
        <f t="shared" ca="1" si="132"/>
        <v>35414</v>
      </c>
      <c r="BV162" s="3">
        <f t="shared" ca="1" si="133"/>
        <v>0</v>
      </c>
      <c r="BX162" s="1">
        <f t="shared" ca="1" si="134"/>
        <v>1</v>
      </c>
      <c r="BY162" s="3"/>
      <c r="BZ162" s="1">
        <f t="shared" ca="1" si="135"/>
        <v>42</v>
      </c>
      <c r="CA162" s="2"/>
      <c r="CB162" s="3"/>
    </row>
    <row r="163" spans="2:80" ht="15" thickBot="1" x14ac:dyDescent="0.35">
      <c r="B163">
        <f t="shared" ca="1" si="136"/>
        <v>2</v>
      </c>
      <c r="C163" t="str">
        <f t="shared" ca="1" si="137"/>
        <v>women</v>
      </c>
      <c r="D163">
        <f t="shared" ca="1" si="138"/>
        <v>42</v>
      </c>
      <c r="E163">
        <f t="shared" ca="1" si="139"/>
        <v>5</v>
      </c>
      <c r="F163" t="str">
        <f t="shared" ca="1" si="140"/>
        <v>general work</v>
      </c>
      <c r="G163">
        <f t="shared" ca="1" si="141"/>
        <v>5</v>
      </c>
      <c r="H163" t="str">
        <f t="shared" ca="1" si="142"/>
        <v>other</v>
      </c>
      <c r="I163">
        <f t="shared" ca="1" si="143"/>
        <v>4</v>
      </c>
      <c r="J163">
        <f t="shared" ca="1" si="144"/>
        <v>4</v>
      </c>
      <c r="K163">
        <f t="shared" ca="1" si="145"/>
        <v>35414</v>
      </c>
      <c r="L163">
        <f t="shared" ca="1" si="146"/>
        <v>9</v>
      </c>
      <c r="M163" t="str">
        <f t="shared" ca="1" si="147"/>
        <v>gulbarga</v>
      </c>
      <c r="N163">
        <f t="shared" ca="1" si="148"/>
        <v>106242</v>
      </c>
      <c r="O163">
        <f t="shared" ca="1" si="149"/>
        <v>16750.54199366843</v>
      </c>
      <c r="P163">
        <f t="shared" ca="1" si="150"/>
        <v>87947.501340488801</v>
      </c>
      <c r="Q163">
        <f t="shared" ca="1" si="151"/>
        <v>21366</v>
      </c>
      <c r="R163">
        <f t="shared" ca="1" si="152"/>
        <v>498.88968287784644</v>
      </c>
      <c r="S163">
        <f t="shared" ca="1" si="153"/>
        <v>24795.775082820568</v>
      </c>
      <c r="T163">
        <f t="shared" ca="1" si="154"/>
        <v>218985.27642330935</v>
      </c>
      <c r="U163">
        <f t="shared" ca="1" si="155"/>
        <v>38615.431676546279</v>
      </c>
      <c r="V163">
        <f t="shared" ca="1" si="156"/>
        <v>180369.84474676306</v>
      </c>
      <c r="X163" s="1">
        <f ca="1">IF(Table1[[#This Row],[gender]]="men",0,1)</f>
        <v>1</v>
      </c>
      <c r="Y163" s="13">
        <f ca="1">IF(Table1[[#This Row],[gender]]="women",0,1)</f>
        <v>0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K163" s="1">
        <f t="shared" ref="AK163:AK226" ca="1" si="157">IF(F164="teaching",1,0)</f>
        <v>0</v>
      </c>
      <c r="AL163" s="2">
        <f t="shared" ref="AL163:AL226" ca="1" si="158">IF(F164="health",1,0)</f>
        <v>0</v>
      </c>
      <c r="AM163" s="2">
        <f t="shared" ref="AM163:AM226" ca="1" si="159">IF(F164="agriculture",1,0)</f>
        <v>0</v>
      </c>
      <c r="AN163" s="2">
        <f t="shared" ref="AN163:AN226" ca="1" si="160">IF(F164="IT",1,0)</f>
        <v>1</v>
      </c>
      <c r="AO163" s="2">
        <f t="shared" ref="AO163:AO226" ca="1" si="161">IF(F164="construction",1,0)</f>
        <v>0</v>
      </c>
      <c r="AP163" s="3">
        <f t="shared" ref="AP163:AP226" ca="1" si="162">IF(F164="general work",1,0)</f>
        <v>0</v>
      </c>
      <c r="AQ163" s="1"/>
      <c r="AR163" s="2"/>
      <c r="AS163" s="2"/>
      <c r="AT163" s="2"/>
      <c r="AU163" s="2"/>
      <c r="AV163" s="3"/>
      <c r="AW163" s="2"/>
      <c r="AX163" s="23">
        <f t="shared" ca="1" si="113"/>
        <v>12757.053472604495</v>
      </c>
      <c r="AY163" s="2"/>
      <c r="AZ163" s="1">
        <f t="shared" ca="1" si="114"/>
        <v>1</v>
      </c>
      <c r="BA163" s="2"/>
      <c r="BB163" s="3"/>
      <c r="BC163" s="31">
        <f t="shared" ca="1" si="115"/>
        <v>0.83976649695980332</v>
      </c>
      <c r="BD163" s="2">
        <f t="shared" ca="1" si="116"/>
        <v>0</v>
      </c>
      <c r="BE163" s="1"/>
      <c r="BF163" s="1">
        <f t="shared" ca="1" si="117"/>
        <v>28966</v>
      </c>
      <c r="BG163" s="2">
        <f t="shared" ca="1" si="118"/>
        <v>0</v>
      </c>
      <c r="BH163" s="2">
        <f t="shared" ca="1" si="119"/>
        <v>0</v>
      </c>
      <c r="BI163" s="2">
        <f t="shared" ca="1" si="120"/>
        <v>0</v>
      </c>
      <c r="BJ163" s="2">
        <f t="shared" ca="1" si="121"/>
        <v>0</v>
      </c>
      <c r="BK163" s="2">
        <f t="shared" ca="1" si="122"/>
        <v>0</v>
      </c>
      <c r="BL163" s="2">
        <f t="shared" ca="1" si="123"/>
        <v>0</v>
      </c>
      <c r="BM163" s="2">
        <f t="shared" ca="1" si="124"/>
        <v>0</v>
      </c>
      <c r="BN163" s="2">
        <f t="shared" ca="1" si="125"/>
        <v>0</v>
      </c>
      <c r="BO163" s="2">
        <f t="shared" ca="1" si="126"/>
        <v>0</v>
      </c>
      <c r="BP163" s="3">
        <f t="shared" ca="1" si="127"/>
        <v>0</v>
      </c>
      <c r="BQ163" s="1">
        <f t="shared" ca="1" si="128"/>
        <v>0</v>
      </c>
      <c r="BR163" s="2">
        <f t="shared" ca="1" si="129"/>
        <v>0</v>
      </c>
      <c r="BS163" s="2">
        <f t="shared" ca="1" si="130"/>
        <v>0</v>
      </c>
      <c r="BT163" s="2">
        <f t="shared" ca="1" si="131"/>
        <v>28966</v>
      </c>
      <c r="BU163" s="2">
        <f t="shared" ca="1" si="132"/>
        <v>0</v>
      </c>
      <c r="BV163" s="3">
        <f t="shared" ca="1" si="133"/>
        <v>0</v>
      </c>
      <c r="BX163" s="1">
        <f t="shared" ca="1" si="134"/>
        <v>1</v>
      </c>
      <c r="BY163" s="3"/>
      <c r="BZ163" s="1">
        <f t="shared" ca="1" si="135"/>
        <v>0</v>
      </c>
      <c r="CA163" s="2"/>
      <c r="CB163" s="3"/>
    </row>
    <row r="164" spans="2:80" ht="15" thickBot="1" x14ac:dyDescent="0.35">
      <c r="B164">
        <f t="shared" ca="1" si="136"/>
        <v>2</v>
      </c>
      <c r="C164" t="str">
        <f t="shared" ca="1" si="137"/>
        <v>women</v>
      </c>
      <c r="D164">
        <f t="shared" ca="1" si="138"/>
        <v>29</v>
      </c>
      <c r="E164">
        <f t="shared" ca="1" si="139"/>
        <v>4</v>
      </c>
      <c r="F164" t="str">
        <f t="shared" ca="1" si="140"/>
        <v>IT</v>
      </c>
      <c r="G164">
        <f t="shared" ca="1" si="141"/>
        <v>5</v>
      </c>
      <c r="H164" t="str">
        <f t="shared" ca="1" si="142"/>
        <v>other</v>
      </c>
      <c r="I164">
        <f t="shared" ca="1" si="143"/>
        <v>1</v>
      </c>
      <c r="J164">
        <f t="shared" ca="1" si="144"/>
        <v>1</v>
      </c>
      <c r="K164">
        <f t="shared" ca="1" si="145"/>
        <v>28966</v>
      </c>
      <c r="L164">
        <f t="shared" ca="1" si="146"/>
        <v>1</v>
      </c>
      <c r="M164" t="str">
        <f t="shared" ca="1" si="147"/>
        <v>banglore</v>
      </c>
      <c r="N164">
        <f t="shared" ca="1" si="148"/>
        <v>173796</v>
      </c>
      <c r="O164">
        <f t="shared" ca="1" si="149"/>
        <v>145948.05810562597</v>
      </c>
      <c r="P164">
        <f t="shared" ca="1" si="150"/>
        <v>12757.053472604495</v>
      </c>
      <c r="Q164">
        <f t="shared" ca="1" si="151"/>
        <v>5858</v>
      </c>
      <c r="R164">
        <f t="shared" ca="1" si="152"/>
        <v>40794.074481111536</v>
      </c>
      <c r="S164">
        <f t="shared" ca="1" si="153"/>
        <v>16660.730094243467</v>
      </c>
      <c r="T164">
        <f t="shared" ca="1" si="154"/>
        <v>203213.78356684797</v>
      </c>
      <c r="U164">
        <f t="shared" ca="1" si="155"/>
        <v>192600.13258673751</v>
      </c>
      <c r="V164">
        <f t="shared" ca="1" si="156"/>
        <v>10613.650980110455</v>
      </c>
      <c r="X164" s="1">
        <f ca="1">IF(Table1[[#This Row],[gender]]="men",0,1)</f>
        <v>1</v>
      </c>
      <c r="Y164" s="13">
        <f ca="1">IF(Table1[[#This Row],[gender]]="women",0,1)</f>
        <v>0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K164" s="1">
        <f t="shared" ca="1" si="157"/>
        <v>0</v>
      </c>
      <c r="AL164" s="2">
        <f t="shared" ca="1" si="158"/>
        <v>0</v>
      </c>
      <c r="AM164" s="2">
        <f t="shared" ca="1" si="159"/>
        <v>0</v>
      </c>
      <c r="AN164" s="2">
        <f t="shared" ca="1" si="160"/>
        <v>1</v>
      </c>
      <c r="AO164" s="2">
        <f t="shared" ca="1" si="161"/>
        <v>0</v>
      </c>
      <c r="AP164" s="3">
        <f t="shared" ca="1" si="162"/>
        <v>0</v>
      </c>
      <c r="AQ164" s="1"/>
      <c r="AR164" s="2"/>
      <c r="AS164" s="2"/>
      <c r="AT164" s="2"/>
      <c r="AU164" s="2"/>
      <c r="AV164" s="3"/>
      <c r="AW164" s="2"/>
      <c r="AX164" s="23">
        <f t="shared" ca="1" si="113"/>
        <v>45869.643529190398</v>
      </c>
      <c r="AY164" s="2"/>
      <c r="AZ164" s="1">
        <f t="shared" ca="1" si="114"/>
        <v>1</v>
      </c>
      <c r="BA164" s="2"/>
      <c r="BB164" s="3"/>
      <c r="BC164" s="31">
        <f t="shared" ca="1" si="115"/>
        <v>0.31190749567013132</v>
      </c>
      <c r="BD164" s="2">
        <f t="shared" ca="1" si="116"/>
        <v>0</v>
      </c>
      <c r="BE164" s="1"/>
      <c r="BF164" s="1">
        <f t="shared" ca="1" si="117"/>
        <v>0</v>
      </c>
      <c r="BG164" s="2">
        <f t="shared" ca="1" si="118"/>
        <v>0</v>
      </c>
      <c r="BH164" s="2">
        <f t="shared" ca="1" si="119"/>
        <v>0</v>
      </c>
      <c r="BI164" s="2">
        <f t="shared" ca="1" si="120"/>
        <v>0</v>
      </c>
      <c r="BJ164" s="2">
        <f t="shared" ca="1" si="121"/>
        <v>0</v>
      </c>
      <c r="BK164" s="2">
        <f t="shared" ca="1" si="122"/>
        <v>0</v>
      </c>
      <c r="BL164" s="2">
        <f t="shared" ca="1" si="123"/>
        <v>0</v>
      </c>
      <c r="BM164" s="2">
        <f t="shared" ca="1" si="124"/>
        <v>65048</v>
      </c>
      <c r="BN164" s="2">
        <f t="shared" ca="1" si="125"/>
        <v>0</v>
      </c>
      <c r="BO164" s="2">
        <f t="shared" ca="1" si="126"/>
        <v>0</v>
      </c>
      <c r="BP164" s="3">
        <f t="shared" ca="1" si="127"/>
        <v>0</v>
      </c>
      <c r="BQ164" s="1">
        <f t="shared" ca="1" si="128"/>
        <v>0</v>
      </c>
      <c r="BR164" s="2">
        <f t="shared" ca="1" si="129"/>
        <v>0</v>
      </c>
      <c r="BS164" s="2">
        <f t="shared" ca="1" si="130"/>
        <v>0</v>
      </c>
      <c r="BT164" s="2">
        <f t="shared" ca="1" si="131"/>
        <v>65048</v>
      </c>
      <c r="BU164" s="2">
        <f t="shared" ca="1" si="132"/>
        <v>0</v>
      </c>
      <c r="BV164" s="3">
        <f t="shared" ca="1" si="133"/>
        <v>0</v>
      </c>
      <c r="BX164" s="1">
        <f t="shared" ca="1" si="134"/>
        <v>1</v>
      </c>
      <c r="BY164" s="3"/>
      <c r="BZ164" s="1">
        <f t="shared" ca="1" si="135"/>
        <v>34</v>
      </c>
      <c r="CA164" s="2"/>
      <c r="CB164" s="3"/>
    </row>
    <row r="165" spans="2:80" ht="15" thickBot="1" x14ac:dyDescent="0.35">
      <c r="B165">
        <f t="shared" ca="1" si="136"/>
        <v>2</v>
      </c>
      <c r="C165" t="str">
        <f t="shared" ca="1" si="137"/>
        <v>women</v>
      </c>
      <c r="D165">
        <f t="shared" ca="1" si="138"/>
        <v>34</v>
      </c>
      <c r="E165">
        <f t="shared" ca="1" si="139"/>
        <v>4</v>
      </c>
      <c r="F165" t="str">
        <f t="shared" ca="1" si="140"/>
        <v>IT</v>
      </c>
      <c r="G165">
        <f t="shared" ca="1" si="141"/>
        <v>4</v>
      </c>
      <c r="H165" t="str">
        <f t="shared" ca="1" si="142"/>
        <v>technical</v>
      </c>
      <c r="I165">
        <f t="shared" ca="1" si="143"/>
        <v>2</v>
      </c>
      <c r="J165">
        <f t="shared" ca="1" si="144"/>
        <v>3</v>
      </c>
      <c r="K165">
        <f t="shared" ca="1" si="145"/>
        <v>65048</v>
      </c>
      <c r="L165">
        <f t="shared" ca="1" si="146"/>
        <v>8</v>
      </c>
      <c r="M165" t="str">
        <f t="shared" ca="1" si="147"/>
        <v>bidar</v>
      </c>
      <c r="N165">
        <f t="shared" ca="1" si="148"/>
        <v>325240</v>
      </c>
      <c r="O165">
        <f t="shared" ca="1" si="149"/>
        <v>101444.79389175351</v>
      </c>
      <c r="P165">
        <f t="shared" ca="1" si="150"/>
        <v>137608.9305875712</v>
      </c>
      <c r="Q165">
        <f t="shared" ca="1" si="151"/>
        <v>134013</v>
      </c>
      <c r="R165">
        <f t="shared" ca="1" si="152"/>
        <v>52513.187291191891</v>
      </c>
      <c r="S165">
        <f t="shared" ca="1" si="153"/>
        <v>24730.172133636894</v>
      </c>
      <c r="T165">
        <f t="shared" ca="1" si="154"/>
        <v>487579.10272120812</v>
      </c>
      <c r="U165">
        <f t="shared" ca="1" si="155"/>
        <v>287970.98118294543</v>
      </c>
      <c r="V165">
        <f t="shared" ca="1" si="156"/>
        <v>199608.1215382627</v>
      </c>
      <c r="X165" s="1">
        <f ca="1">IF(Table1[[#This Row],[gender]]="men",0,1)</f>
        <v>1</v>
      </c>
      <c r="Y165" s="13">
        <f ca="1">IF(Table1[[#This Row],[gender]]="women",0,1)</f>
        <v>0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K165" s="1">
        <f t="shared" ca="1" si="157"/>
        <v>1</v>
      </c>
      <c r="AL165" s="2">
        <f t="shared" ca="1" si="158"/>
        <v>0</v>
      </c>
      <c r="AM165" s="2">
        <f t="shared" ca="1" si="159"/>
        <v>0</v>
      </c>
      <c r="AN165" s="2">
        <f t="shared" ca="1" si="160"/>
        <v>0</v>
      </c>
      <c r="AO165" s="2">
        <f t="shared" ca="1" si="161"/>
        <v>0</v>
      </c>
      <c r="AP165" s="3">
        <f t="shared" ca="1" si="162"/>
        <v>0</v>
      </c>
      <c r="AQ165" s="1"/>
      <c r="AR165" s="2"/>
      <c r="AS165" s="2"/>
      <c r="AT165" s="2"/>
      <c r="AU165" s="2"/>
      <c r="AV165" s="3"/>
      <c r="AW165" s="2"/>
      <c r="AX165" s="23">
        <f t="shared" ca="1" si="113"/>
        <v>32931.117976406662</v>
      </c>
      <c r="AY165" s="2"/>
      <c r="AZ165" s="1">
        <f t="shared" ca="1" si="114"/>
        <v>1</v>
      </c>
      <c r="BA165" s="2"/>
      <c r="BB165" s="3"/>
      <c r="BC165" s="31">
        <f t="shared" ca="1" si="115"/>
        <v>0.69926105565058339</v>
      </c>
      <c r="BD165" s="2">
        <f t="shared" ca="1" si="116"/>
        <v>0</v>
      </c>
      <c r="BE165" s="1"/>
      <c r="BF165" s="1">
        <f t="shared" ca="1" si="117"/>
        <v>0</v>
      </c>
      <c r="BG165" s="2">
        <f t="shared" ca="1" si="118"/>
        <v>0</v>
      </c>
      <c r="BH165" s="2">
        <f t="shared" ca="1" si="119"/>
        <v>0</v>
      </c>
      <c r="BI165" s="2">
        <f t="shared" ca="1" si="120"/>
        <v>0</v>
      </c>
      <c r="BJ165" s="2">
        <f t="shared" ca="1" si="121"/>
        <v>0</v>
      </c>
      <c r="BK165" s="2">
        <f t="shared" ca="1" si="122"/>
        <v>0</v>
      </c>
      <c r="BL165" s="2">
        <f t="shared" ca="1" si="123"/>
        <v>0</v>
      </c>
      <c r="BM165" s="2">
        <f t="shared" ca="1" si="124"/>
        <v>0</v>
      </c>
      <c r="BN165" s="2">
        <f t="shared" ca="1" si="125"/>
        <v>0</v>
      </c>
      <c r="BO165" s="2">
        <f t="shared" ca="1" si="126"/>
        <v>0</v>
      </c>
      <c r="BP165" s="3">
        <f t="shared" ca="1" si="127"/>
        <v>54636</v>
      </c>
      <c r="BQ165" s="1">
        <f t="shared" ca="1" si="128"/>
        <v>0</v>
      </c>
      <c r="BR165" s="2">
        <f t="shared" ca="1" si="129"/>
        <v>0</v>
      </c>
      <c r="BS165" s="2">
        <f t="shared" ca="1" si="130"/>
        <v>54636</v>
      </c>
      <c r="BT165" s="2">
        <f t="shared" ca="1" si="131"/>
        <v>0</v>
      </c>
      <c r="BU165" s="2">
        <f t="shared" ca="1" si="132"/>
        <v>0</v>
      </c>
      <c r="BV165" s="3">
        <f t="shared" ca="1" si="133"/>
        <v>0</v>
      </c>
      <c r="BX165" s="1">
        <f t="shared" ca="1" si="134"/>
        <v>1</v>
      </c>
      <c r="BY165" s="3"/>
      <c r="BZ165" s="1">
        <f t="shared" ca="1" si="135"/>
        <v>40</v>
      </c>
      <c r="CA165" s="2"/>
      <c r="CB165" s="3"/>
    </row>
    <row r="166" spans="2:80" ht="15" thickBot="1" x14ac:dyDescent="0.35">
      <c r="B166">
        <f t="shared" ca="1" si="136"/>
        <v>2</v>
      </c>
      <c r="C166" t="str">
        <f t="shared" ca="1" si="137"/>
        <v>women</v>
      </c>
      <c r="D166">
        <f t="shared" ca="1" si="138"/>
        <v>40</v>
      </c>
      <c r="E166">
        <f t="shared" ca="1" si="139"/>
        <v>3</v>
      </c>
      <c r="F166" t="str">
        <f t="shared" ca="1" si="140"/>
        <v>teaching</v>
      </c>
      <c r="G166">
        <f t="shared" ca="1" si="141"/>
        <v>4</v>
      </c>
      <c r="H166" t="str">
        <f t="shared" ca="1" si="142"/>
        <v>technical</v>
      </c>
      <c r="I166">
        <f t="shared" ca="1" si="143"/>
        <v>3</v>
      </c>
      <c r="J166">
        <f t="shared" ca="1" si="144"/>
        <v>2</v>
      </c>
      <c r="K166">
        <f t="shared" ca="1" si="145"/>
        <v>54636</v>
      </c>
      <c r="L166">
        <f t="shared" ca="1" si="146"/>
        <v>11</v>
      </c>
      <c r="M166" t="str">
        <f t="shared" ca="1" si="147"/>
        <v>kolar</v>
      </c>
      <c r="N166">
        <f t="shared" ca="1" si="148"/>
        <v>327816</v>
      </c>
      <c r="O166">
        <f t="shared" ca="1" si="149"/>
        <v>229228.96221915164</v>
      </c>
      <c r="P166">
        <f t="shared" ca="1" si="150"/>
        <v>65862.235952813324</v>
      </c>
      <c r="Q166">
        <f t="shared" ca="1" si="151"/>
        <v>11563</v>
      </c>
      <c r="R166">
        <f t="shared" ca="1" si="152"/>
        <v>29359.497347811128</v>
      </c>
      <c r="S166">
        <f t="shared" ca="1" si="153"/>
        <v>36648.446945771269</v>
      </c>
      <c r="T166">
        <f t="shared" ca="1" si="154"/>
        <v>430326.68289858458</v>
      </c>
      <c r="U166">
        <f t="shared" ca="1" si="155"/>
        <v>270151.45956696279</v>
      </c>
      <c r="V166">
        <f t="shared" ca="1" si="156"/>
        <v>160175.22333162179</v>
      </c>
      <c r="X166" s="1">
        <f ca="1">IF(Table1[[#This Row],[gender]]="men",0,1)</f>
        <v>1</v>
      </c>
      <c r="Y166" s="13">
        <f ca="1">IF(Table1[[#This Row],[gender]]="women",0,1)</f>
        <v>0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K166" s="1">
        <f t="shared" ca="1" si="157"/>
        <v>1</v>
      </c>
      <c r="AL166" s="2">
        <f t="shared" ca="1" si="158"/>
        <v>0</v>
      </c>
      <c r="AM166" s="2">
        <f t="shared" ca="1" si="159"/>
        <v>0</v>
      </c>
      <c r="AN166" s="2">
        <f t="shared" ca="1" si="160"/>
        <v>0</v>
      </c>
      <c r="AO166" s="2">
        <f t="shared" ca="1" si="161"/>
        <v>0</v>
      </c>
      <c r="AP166" s="3">
        <f t="shared" ca="1" si="162"/>
        <v>0</v>
      </c>
      <c r="AQ166" s="1"/>
      <c r="AR166" s="2"/>
      <c r="AS166" s="2"/>
      <c r="AT166" s="2"/>
      <c r="AU166" s="2"/>
      <c r="AV166" s="3"/>
      <c r="AW166" s="2"/>
      <c r="AX166" s="23">
        <f t="shared" ca="1" si="113"/>
        <v>31135.030817093149</v>
      </c>
      <c r="AY166" s="2"/>
      <c r="AZ166" s="1">
        <f t="shared" ca="1" si="114"/>
        <v>1</v>
      </c>
      <c r="BA166" s="2"/>
      <c r="BB166" s="3"/>
      <c r="BC166" s="31">
        <f t="shared" ca="1" si="115"/>
        <v>0.15003817783245266</v>
      </c>
      <c r="BD166" s="2">
        <f t="shared" ca="1" si="116"/>
        <v>1</v>
      </c>
      <c r="BE166" s="1"/>
      <c r="BF166" s="1">
        <f t="shared" ca="1" si="117"/>
        <v>0</v>
      </c>
      <c r="BG166" s="2">
        <f t="shared" ca="1" si="118"/>
        <v>0</v>
      </c>
      <c r="BH166" s="2">
        <f t="shared" ca="1" si="119"/>
        <v>0</v>
      </c>
      <c r="BI166" s="2">
        <f t="shared" ca="1" si="120"/>
        <v>0</v>
      </c>
      <c r="BJ166" s="2">
        <f t="shared" ca="1" si="121"/>
        <v>0</v>
      </c>
      <c r="BK166" s="2">
        <f t="shared" ca="1" si="122"/>
        <v>0</v>
      </c>
      <c r="BL166" s="2">
        <f t="shared" ca="1" si="123"/>
        <v>0</v>
      </c>
      <c r="BM166" s="2">
        <f t="shared" ca="1" si="124"/>
        <v>0</v>
      </c>
      <c r="BN166" s="2">
        <f t="shared" ca="1" si="125"/>
        <v>0</v>
      </c>
      <c r="BO166" s="2">
        <f t="shared" ca="1" si="126"/>
        <v>52683</v>
      </c>
      <c r="BP166" s="3">
        <f t="shared" ca="1" si="127"/>
        <v>0</v>
      </c>
      <c r="BQ166" s="1">
        <f t="shared" ca="1" si="128"/>
        <v>0</v>
      </c>
      <c r="BR166" s="2">
        <f t="shared" ca="1" si="129"/>
        <v>0</v>
      </c>
      <c r="BS166" s="2">
        <f t="shared" ca="1" si="130"/>
        <v>52683</v>
      </c>
      <c r="BT166" s="2">
        <f t="shared" ca="1" si="131"/>
        <v>0</v>
      </c>
      <c r="BU166" s="2">
        <f t="shared" ca="1" si="132"/>
        <v>0</v>
      </c>
      <c r="BV166" s="3">
        <f t="shared" ca="1" si="133"/>
        <v>0</v>
      </c>
      <c r="BX166" s="1">
        <f t="shared" ca="1" si="134"/>
        <v>1</v>
      </c>
      <c r="BY166" s="3"/>
      <c r="BZ166" s="1">
        <f t="shared" ca="1" si="135"/>
        <v>36</v>
      </c>
      <c r="CA166" s="2"/>
      <c r="CB166" s="3"/>
    </row>
    <row r="167" spans="2:80" ht="15" thickBot="1" x14ac:dyDescent="0.35">
      <c r="B167">
        <f t="shared" ca="1" si="136"/>
        <v>2</v>
      </c>
      <c r="C167" t="str">
        <f t="shared" ca="1" si="137"/>
        <v>women</v>
      </c>
      <c r="D167">
        <f t="shared" ca="1" si="138"/>
        <v>36</v>
      </c>
      <c r="E167">
        <f t="shared" ca="1" si="139"/>
        <v>3</v>
      </c>
      <c r="F167" t="str">
        <f t="shared" ca="1" si="140"/>
        <v>teaching</v>
      </c>
      <c r="G167">
        <f t="shared" ca="1" si="141"/>
        <v>4</v>
      </c>
      <c r="H167" t="str">
        <f t="shared" ca="1" si="142"/>
        <v>technical</v>
      </c>
      <c r="I167">
        <f t="shared" ca="1" si="143"/>
        <v>2</v>
      </c>
      <c r="J167">
        <f t="shared" ca="1" si="144"/>
        <v>3</v>
      </c>
      <c r="K167">
        <f t="shared" ca="1" si="145"/>
        <v>52683</v>
      </c>
      <c r="L167">
        <f t="shared" ca="1" si="146"/>
        <v>10</v>
      </c>
      <c r="M167" t="str">
        <f t="shared" ca="1" si="147"/>
        <v>chitrdurga</v>
      </c>
      <c r="N167">
        <f t="shared" ca="1" si="148"/>
        <v>263415</v>
      </c>
      <c r="O167">
        <f t="shared" ca="1" si="149"/>
        <v>39522.30661373552</v>
      </c>
      <c r="P167">
        <f t="shared" ca="1" si="150"/>
        <v>93405.092451279445</v>
      </c>
      <c r="Q167">
        <f t="shared" ca="1" si="151"/>
        <v>6430</v>
      </c>
      <c r="R167">
        <f t="shared" ca="1" si="152"/>
        <v>66201.516289219493</v>
      </c>
      <c r="S167">
        <f t="shared" ca="1" si="153"/>
        <v>36720.543814049415</v>
      </c>
      <c r="T167">
        <f t="shared" ca="1" si="154"/>
        <v>393540.63626532885</v>
      </c>
      <c r="U167">
        <f t="shared" ca="1" si="155"/>
        <v>112153.82290295501</v>
      </c>
      <c r="V167">
        <f t="shared" ca="1" si="156"/>
        <v>281386.81336237385</v>
      </c>
      <c r="X167" s="1">
        <f ca="1">IF(Table1[[#This Row],[gender]]="men",0,1)</f>
        <v>1</v>
      </c>
      <c r="Y167" s="13">
        <f ca="1">IF(Table1[[#This Row],[gender]]="women",0,1)</f>
        <v>0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K167" s="1">
        <f t="shared" ca="1" si="157"/>
        <v>0</v>
      </c>
      <c r="AL167" s="2">
        <f t="shared" ca="1" si="158"/>
        <v>0</v>
      </c>
      <c r="AM167" s="2">
        <f t="shared" ca="1" si="159"/>
        <v>0</v>
      </c>
      <c r="AN167" s="2">
        <f t="shared" ca="1" si="160"/>
        <v>0</v>
      </c>
      <c r="AO167" s="2">
        <f t="shared" ca="1" si="161"/>
        <v>1</v>
      </c>
      <c r="AP167" s="3">
        <f t="shared" ca="1" si="162"/>
        <v>0</v>
      </c>
      <c r="AQ167" s="1"/>
      <c r="AR167" s="2"/>
      <c r="AS167" s="2"/>
      <c r="AT167" s="2"/>
      <c r="AU167" s="2"/>
      <c r="AV167" s="3"/>
      <c r="AW167" s="2"/>
      <c r="AX167" s="23">
        <f t="shared" ca="1" si="113"/>
        <v>46298.962807082236</v>
      </c>
      <c r="AY167" s="2"/>
      <c r="AZ167" s="1">
        <f t="shared" ca="1" si="114"/>
        <v>1</v>
      </c>
      <c r="BA167" s="2"/>
      <c r="BB167" s="3"/>
      <c r="BC167" s="31">
        <f t="shared" ca="1" si="115"/>
        <v>0.55453037308060238</v>
      </c>
      <c r="BD167" s="2">
        <f t="shared" ca="1" si="116"/>
        <v>0</v>
      </c>
      <c r="BE167" s="1"/>
      <c r="BF167" s="1">
        <f t="shared" ca="1" si="117"/>
        <v>48838</v>
      </c>
      <c r="BG167" s="2">
        <f t="shared" ca="1" si="118"/>
        <v>0</v>
      </c>
      <c r="BH167" s="2">
        <f t="shared" ca="1" si="119"/>
        <v>0</v>
      </c>
      <c r="BI167" s="2">
        <f t="shared" ca="1" si="120"/>
        <v>0</v>
      </c>
      <c r="BJ167" s="2">
        <f t="shared" ca="1" si="121"/>
        <v>0</v>
      </c>
      <c r="BK167" s="2">
        <f t="shared" ca="1" si="122"/>
        <v>0</v>
      </c>
      <c r="BL167" s="2">
        <f t="shared" ca="1" si="123"/>
        <v>0</v>
      </c>
      <c r="BM167" s="2">
        <f t="shared" ca="1" si="124"/>
        <v>0</v>
      </c>
      <c r="BN167" s="2">
        <f t="shared" ca="1" si="125"/>
        <v>0</v>
      </c>
      <c r="BO167" s="2">
        <f t="shared" ca="1" si="126"/>
        <v>0</v>
      </c>
      <c r="BP167" s="3">
        <f t="shared" ca="1" si="127"/>
        <v>0</v>
      </c>
      <c r="BQ167" s="1">
        <f t="shared" ca="1" si="128"/>
        <v>0</v>
      </c>
      <c r="BR167" s="2">
        <f t="shared" ca="1" si="129"/>
        <v>48838</v>
      </c>
      <c r="BS167" s="2">
        <f t="shared" ca="1" si="130"/>
        <v>0</v>
      </c>
      <c r="BT167" s="2">
        <f t="shared" ca="1" si="131"/>
        <v>0</v>
      </c>
      <c r="BU167" s="2">
        <f t="shared" ca="1" si="132"/>
        <v>0</v>
      </c>
      <c r="BV167" s="3">
        <f t="shared" ca="1" si="133"/>
        <v>0</v>
      </c>
      <c r="BX167" s="1">
        <f t="shared" ca="1" si="134"/>
        <v>1</v>
      </c>
      <c r="BY167" s="3"/>
      <c r="BZ167" s="1">
        <f t="shared" ca="1" si="135"/>
        <v>30</v>
      </c>
      <c r="CA167" s="2"/>
      <c r="CB167" s="3"/>
    </row>
    <row r="168" spans="2:80" ht="15" thickBot="1" x14ac:dyDescent="0.35">
      <c r="B168">
        <f t="shared" ca="1" si="136"/>
        <v>1</v>
      </c>
      <c r="C168" t="str">
        <f t="shared" ca="1" si="137"/>
        <v>men</v>
      </c>
      <c r="D168">
        <f t="shared" ca="1" si="138"/>
        <v>30</v>
      </c>
      <c r="E168">
        <f t="shared" ca="1" si="139"/>
        <v>2</v>
      </c>
      <c r="F168" t="str">
        <f t="shared" ca="1" si="140"/>
        <v>construction</v>
      </c>
      <c r="G168">
        <f t="shared" ca="1" si="141"/>
        <v>1</v>
      </c>
      <c r="H168" t="str">
        <f t="shared" ca="1" si="142"/>
        <v>high skool</v>
      </c>
      <c r="I168">
        <f t="shared" ca="1" si="143"/>
        <v>3</v>
      </c>
      <c r="J168">
        <f t="shared" ca="1" si="144"/>
        <v>4</v>
      </c>
      <c r="K168">
        <f t="shared" ca="1" si="145"/>
        <v>48838</v>
      </c>
      <c r="L168">
        <f t="shared" ca="1" si="146"/>
        <v>1</v>
      </c>
      <c r="M168" t="str">
        <f t="shared" ca="1" si="147"/>
        <v>banglore</v>
      </c>
      <c r="N168">
        <f t="shared" ca="1" si="148"/>
        <v>146514</v>
      </c>
      <c r="O168">
        <f t="shared" ca="1" si="149"/>
        <v>81246.463081531372</v>
      </c>
      <c r="P168">
        <f t="shared" ca="1" si="150"/>
        <v>185195.85122832895</v>
      </c>
      <c r="Q168">
        <f t="shared" ca="1" si="151"/>
        <v>171598</v>
      </c>
      <c r="R168">
        <f t="shared" ca="1" si="152"/>
        <v>20914.793456479038</v>
      </c>
      <c r="S168">
        <f t="shared" ca="1" si="153"/>
        <v>61347.010629469369</v>
      </c>
      <c r="T168">
        <f t="shared" ca="1" si="154"/>
        <v>393056.8618577983</v>
      </c>
      <c r="U168">
        <f t="shared" ca="1" si="155"/>
        <v>273759.25653801044</v>
      </c>
      <c r="V168">
        <f t="shared" ca="1" si="156"/>
        <v>119297.60531978786</v>
      </c>
      <c r="X168" s="1">
        <f ca="1">IF(Table1[[#This Row],[gender]]="men",0,1)</f>
        <v>0</v>
      </c>
      <c r="Y168" s="13">
        <f ca="1">IF(Table1[[#This Row],[gender]]="women",0,1)</f>
        <v>1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K168" s="1">
        <f t="shared" ca="1" si="157"/>
        <v>1</v>
      </c>
      <c r="AL168" s="2">
        <f t="shared" ca="1" si="158"/>
        <v>0</v>
      </c>
      <c r="AM168" s="2">
        <f t="shared" ca="1" si="159"/>
        <v>0</v>
      </c>
      <c r="AN168" s="2">
        <f t="shared" ca="1" si="160"/>
        <v>0</v>
      </c>
      <c r="AO168" s="2">
        <f t="shared" ca="1" si="161"/>
        <v>0</v>
      </c>
      <c r="AP168" s="3">
        <f t="shared" ca="1" si="162"/>
        <v>0</v>
      </c>
      <c r="AQ168" s="1"/>
      <c r="AR168" s="2"/>
      <c r="AS168" s="2"/>
      <c r="AT168" s="2"/>
      <c r="AU168" s="2"/>
      <c r="AV168" s="3"/>
      <c r="AW168" s="2"/>
      <c r="AX168" s="23">
        <f t="shared" ca="1" si="113"/>
        <v>7870.5062546614281</v>
      </c>
      <c r="AY168" s="2"/>
      <c r="AZ168" s="1">
        <f t="shared" ca="1" si="114"/>
        <v>0</v>
      </c>
      <c r="BA168" s="2"/>
      <c r="BB168" s="3"/>
      <c r="BC168" s="31">
        <f t="shared" ca="1" si="115"/>
        <v>0.160188154514735</v>
      </c>
      <c r="BD168" s="2">
        <f t="shared" ca="1" si="116"/>
        <v>1</v>
      </c>
      <c r="BE168" s="1"/>
      <c r="BF168" s="1">
        <f t="shared" ca="1" si="117"/>
        <v>0</v>
      </c>
      <c r="BG168" s="2">
        <f t="shared" ca="1" si="118"/>
        <v>0</v>
      </c>
      <c r="BH168" s="2">
        <f t="shared" ca="1" si="119"/>
        <v>0</v>
      </c>
      <c r="BI168" s="2">
        <f t="shared" ca="1" si="120"/>
        <v>0</v>
      </c>
      <c r="BJ168" s="2">
        <f t="shared" ca="1" si="121"/>
        <v>32450</v>
      </c>
      <c r="BK168" s="2">
        <f t="shared" ca="1" si="122"/>
        <v>0</v>
      </c>
      <c r="BL168" s="2">
        <f t="shared" ca="1" si="123"/>
        <v>0</v>
      </c>
      <c r="BM168" s="2">
        <f t="shared" ca="1" si="124"/>
        <v>0</v>
      </c>
      <c r="BN168" s="2">
        <f t="shared" ca="1" si="125"/>
        <v>0</v>
      </c>
      <c r="BO168" s="2">
        <f t="shared" ca="1" si="126"/>
        <v>0</v>
      </c>
      <c r="BP168" s="3">
        <f t="shared" ca="1" si="127"/>
        <v>0</v>
      </c>
      <c r="BQ168" s="1">
        <f t="shared" ca="1" si="128"/>
        <v>0</v>
      </c>
      <c r="BR168" s="2">
        <f t="shared" ca="1" si="129"/>
        <v>0</v>
      </c>
      <c r="BS168" s="2">
        <f t="shared" ca="1" si="130"/>
        <v>32450</v>
      </c>
      <c r="BT168" s="2">
        <f t="shared" ca="1" si="131"/>
        <v>0</v>
      </c>
      <c r="BU168" s="2">
        <f t="shared" ca="1" si="132"/>
        <v>0</v>
      </c>
      <c r="BV168" s="3">
        <f t="shared" ca="1" si="133"/>
        <v>0</v>
      </c>
      <c r="BX168" s="1">
        <f t="shared" ca="1" si="134"/>
        <v>1</v>
      </c>
      <c r="BY168" s="3"/>
      <c r="BZ168" s="1">
        <f t="shared" ca="1" si="135"/>
        <v>39</v>
      </c>
      <c r="CA168" s="2"/>
      <c r="CB168" s="3"/>
    </row>
    <row r="169" spans="2:80" ht="15" thickBot="1" x14ac:dyDescent="0.35">
      <c r="B169">
        <f t="shared" ca="1" si="136"/>
        <v>1</v>
      </c>
      <c r="C169" t="str">
        <f t="shared" ca="1" si="137"/>
        <v>men</v>
      </c>
      <c r="D169">
        <f t="shared" ca="1" si="138"/>
        <v>39</v>
      </c>
      <c r="E169">
        <f t="shared" ca="1" si="139"/>
        <v>3</v>
      </c>
      <c r="F169" t="str">
        <f t="shared" ca="1" si="140"/>
        <v>teaching</v>
      </c>
      <c r="G169">
        <f t="shared" ca="1" si="141"/>
        <v>2</v>
      </c>
      <c r="H169" t="str">
        <f t="shared" ca="1" si="142"/>
        <v>college</v>
      </c>
      <c r="I169">
        <f t="shared" ca="1" si="143"/>
        <v>4</v>
      </c>
      <c r="J169">
        <f t="shared" ca="1" si="144"/>
        <v>2</v>
      </c>
      <c r="K169">
        <f t="shared" ca="1" si="145"/>
        <v>32450</v>
      </c>
      <c r="L169">
        <f t="shared" ca="1" si="146"/>
        <v>5</v>
      </c>
      <c r="M169" t="str">
        <f t="shared" ca="1" si="147"/>
        <v>UK</v>
      </c>
      <c r="N169">
        <f t="shared" ca="1" si="148"/>
        <v>129800</v>
      </c>
      <c r="O169">
        <f t="shared" ca="1" si="149"/>
        <v>20792.422456012602</v>
      </c>
      <c r="P169">
        <f t="shared" ca="1" si="150"/>
        <v>15741.012509322856</v>
      </c>
      <c r="Q169">
        <f t="shared" ca="1" si="151"/>
        <v>4680</v>
      </c>
      <c r="R169">
        <f t="shared" ca="1" si="152"/>
        <v>46052.481905970926</v>
      </c>
      <c r="S169">
        <f t="shared" ca="1" si="153"/>
        <v>8388.212614803002</v>
      </c>
      <c r="T169">
        <f t="shared" ca="1" si="154"/>
        <v>153929.22512412583</v>
      </c>
      <c r="U169">
        <f t="shared" ca="1" si="155"/>
        <v>71524.904361983528</v>
      </c>
      <c r="V169">
        <f t="shared" ca="1" si="156"/>
        <v>82404.320762142306</v>
      </c>
      <c r="X169" s="1">
        <f ca="1">IF(Table1[[#This Row],[gender]]="men",0,1)</f>
        <v>0</v>
      </c>
      <c r="Y169" s="13">
        <f ca="1">IF(Table1[[#This Row],[gender]]="women",0,1)</f>
        <v>1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K169" s="1">
        <f t="shared" ca="1" si="157"/>
        <v>0</v>
      </c>
      <c r="AL169" s="2">
        <f t="shared" ca="1" si="158"/>
        <v>0</v>
      </c>
      <c r="AM169" s="2">
        <f t="shared" ca="1" si="159"/>
        <v>1</v>
      </c>
      <c r="AN169" s="2">
        <f t="shared" ca="1" si="160"/>
        <v>0</v>
      </c>
      <c r="AO169" s="2">
        <f t="shared" ca="1" si="161"/>
        <v>0</v>
      </c>
      <c r="AP169" s="3">
        <f t="shared" ca="1" si="162"/>
        <v>0</v>
      </c>
      <c r="AQ169" s="1"/>
      <c r="AR169" s="2"/>
      <c r="AS169" s="2"/>
      <c r="AT169" s="2"/>
      <c r="AU169" s="2"/>
      <c r="AV169" s="3"/>
      <c r="AW169" s="2"/>
      <c r="AX169" s="23">
        <f t="shared" ca="1" si="113"/>
        <v>27517.46815114313</v>
      </c>
      <c r="AY169" s="2"/>
      <c r="AZ169" s="1">
        <f t="shared" ca="1" si="114"/>
        <v>1</v>
      </c>
      <c r="BA169" s="2"/>
      <c r="BB169" s="3"/>
      <c r="BC169" s="31">
        <f t="shared" ca="1" si="115"/>
        <v>0.87216775207199426</v>
      </c>
      <c r="BD169" s="2">
        <f t="shared" ca="1" si="116"/>
        <v>0</v>
      </c>
      <c r="BE169" s="1"/>
      <c r="BF169" s="1">
        <f t="shared" ca="1" si="117"/>
        <v>0</v>
      </c>
      <c r="BG169" s="2">
        <f t="shared" ca="1" si="118"/>
        <v>0</v>
      </c>
      <c r="BH169" s="2">
        <f t="shared" ca="1" si="119"/>
        <v>0</v>
      </c>
      <c r="BI169" s="2">
        <f t="shared" ca="1" si="120"/>
        <v>0</v>
      </c>
      <c r="BJ169" s="2">
        <f t="shared" ca="1" si="121"/>
        <v>0</v>
      </c>
      <c r="BK169" s="2">
        <f t="shared" ca="1" si="122"/>
        <v>31207</v>
      </c>
      <c r="BL169" s="2">
        <f t="shared" ca="1" si="123"/>
        <v>0</v>
      </c>
      <c r="BM169" s="2">
        <f t="shared" ca="1" si="124"/>
        <v>0</v>
      </c>
      <c r="BN169" s="2">
        <f t="shared" ca="1" si="125"/>
        <v>0</v>
      </c>
      <c r="BO169" s="2">
        <f t="shared" ca="1" si="126"/>
        <v>0</v>
      </c>
      <c r="BP169" s="3">
        <f t="shared" ca="1" si="127"/>
        <v>0</v>
      </c>
      <c r="BQ169" s="1">
        <f t="shared" ca="1" si="128"/>
        <v>0</v>
      </c>
      <c r="BR169" s="2">
        <f t="shared" ca="1" si="129"/>
        <v>0</v>
      </c>
      <c r="BS169" s="2">
        <f t="shared" ca="1" si="130"/>
        <v>0</v>
      </c>
      <c r="BT169" s="2">
        <f t="shared" ca="1" si="131"/>
        <v>0</v>
      </c>
      <c r="BU169" s="2">
        <f t="shared" ca="1" si="132"/>
        <v>0</v>
      </c>
      <c r="BV169" s="3">
        <f t="shared" ca="1" si="133"/>
        <v>31207</v>
      </c>
      <c r="BX169" s="1">
        <f t="shared" ca="1" si="134"/>
        <v>1</v>
      </c>
      <c r="BY169" s="3"/>
      <c r="BZ169" s="1">
        <f t="shared" ca="1" si="135"/>
        <v>0</v>
      </c>
      <c r="CA169" s="2"/>
      <c r="CB169" s="3"/>
    </row>
    <row r="170" spans="2:80" ht="15" thickBot="1" x14ac:dyDescent="0.35">
      <c r="B170">
        <f t="shared" ca="1" si="136"/>
        <v>2</v>
      </c>
      <c r="C170" t="str">
        <f t="shared" ca="1" si="137"/>
        <v>women</v>
      </c>
      <c r="D170">
        <f t="shared" ca="1" si="138"/>
        <v>27</v>
      </c>
      <c r="E170">
        <f t="shared" ca="1" si="139"/>
        <v>6</v>
      </c>
      <c r="F170" t="str">
        <f t="shared" ca="1" si="140"/>
        <v>agriculture</v>
      </c>
      <c r="G170">
        <f t="shared" ca="1" si="141"/>
        <v>5</v>
      </c>
      <c r="H170" t="str">
        <f t="shared" ca="1" si="142"/>
        <v>other</v>
      </c>
      <c r="I170">
        <f t="shared" ca="1" si="143"/>
        <v>0</v>
      </c>
      <c r="J170">
        <f t="shared" ca="1" si="144"/>
        <v>2</v>
      </c>
      <c r="K170">
        <f t="shared" ca="1" si="145"/>
        <v>31207</v>
      </c>
      <c r="L170">
        <f t="shared" ca="1" si="146"/>
        <v>6</v>
      </c>
      <c r="M170" t="str">
        <f t="shared" ca="1" si="147"/>
        <v>bellari</v>
      </c>
      <c r="N170">
        <f t="shared" ca="1" si="148"/>
        <v>187242</v>
      </c>
      <c r="O170">
        <f t="shared" ca="1" si="149"/>
        <v>163306.43423346436</v>
      </c>
      <c r="P170">
        <f t="shared" ca="1" si="150"/>
        <v>55034.93630228626</v>
      </c>
      <c r="Q170">
        <f t="shared" ca="1" si="151"/>
        <v>20659</v>
      </c>
      <c r="R170">
        <f t="shared" ca="1" si="152"/>
        <v>57776.804477856953</v>
      </c>
      <c r="S170">
        <f t="shared" ca="1" si="153"/>
        <v>4541.1992756293903</v>
      </c>
      <c r="T170">
        <f t="shared" ca="1" si="154"/>
        <v>246818.13557791564</v>
      </c>
      <c r="U170">
        <f t="shared" ca="1" si="155"/>
        <v>241742.23871132132</v>
      </c>
      <c r="V170">
        <f t="shared" ca="1" si="156"/>
        <v>5075.8968665943248</v>
      </c>
      <c r="X170" s="1">
        <f ca="1">IF(Table1[[#This Row],[gender]]="men",0,1)</f>
        <v>1</v>
      </c>
      <c r="Y170" s="13">
        <f ca="1">IF(Table1[[#This Row],[gender]]="women",0,1)</f>
        <v>0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K170" s="1">
        <f t="shared" ca="1" si="157"/>
        <v>1</v>
      </c>
      <c r="AL170" s="2">
        <f t="shared" ca="1" si="158"/>
        <v>0</v>
      </c>
      <c r="AM170" s="2">
        <f t="shared" ca="1" si="159"/>
        <v>0</v>
      </c>
      <c r="AN170" s="2">
        <f t="shared" ca="1" si="160"/>
        <v>0</v>
      </c>
      <c r="AO170" s="2">
        <f t="shared" ca="1" si="161"/>
        <v>0</v>
      </c>
      <c r="AP170" s="3">
        <f t="shared" ca="1" si="162"/>
        <v>0</v>
      </c>
      <c r="AQ170" s="1"/>
      <c r="AR170" s="2"/>
      <c r="AS170" s="2"/>
      <c r="AT170" s="2"/>
      <c r="AU170" s="2"/>
      <c r="AV170" s="3"/>
      <c r="AW170" s="2"/>
      <c r="AX170" s="23">
        <f t="shared" ca="1" si="113"/>
        <v>78129.845808533384</v>
      </c>
      <c r="AY170" s="2"/>
      <c r="AZ170" s="1">
        <f t="shared" ca="1" si="114"/>
        <v>1</v>
      </c>
      <c r="BA170" s="2"/>
      <c r="BB170" s="3"/>
      <c r="BC170" s="31">
        <f t="shared" ca="1" si="115"/>
        <v>0.85757638875641762</v>
      </c>
      <c r="BD170" s="2">
        <f t="shared" ca="1" si="116"/>
        <v>0</v>
      </c>
      <c r="BE170" s="1"/>
      <c r="BF170" s="1">
        <f t="shared" ca="1" si="117"/>
        <v>0</v>
      </c>
      <c r="BG170" s="2">
        <f t="shared" ca="1" si="118"/>
        <v>0</v>
      </c>
      <c r="BH170" s="2">
        <f t="shared" ca="1" si="119"/>
        <v>0</v>
      </c>
      <c r="BI170" s="2">
        <f t="shared" ca="1" si="120"/>
        <v>85313</v>
      </c>
      <c r="BJ170" s="2">
        <f t="shared" ca="1" si="121"/>
        <v>0</v>
      </c>
      <c r="BK170" s="2">
        <f t="shared" ca="1" si="122"/>
        <v>0</v>
      </c>
      <c r="BL170" s="2">
        <f t="shared" ca="1" si="123"/>
        <v>0</v>
      </c>
      <c r="BM170" s="2">
        <f t="shared" ca="1" si="124"/>
        <v>0</v>
      </c>
      <c r="BN170" s="2">
        <f t="shared" ca="1" si="125"/>
        <v>0</v>
      </c>
      <c r="BO170" s="2">
        <f t="shared" ca="1" si="126"/>
        <v>0</v>
      </c>
      <c r="BP170" s="3">
        <f t="shared" ca="1" si="127"/>
        <v>0</v>
      </c>
      <c r="BQ170" s="1">
        <f t="shared" ca="1" si="128"/>
        <v>0</v>
      </c>
      <c r="BR170" s="2">
        <f t="shared" ca="1" si="129"/>
        <v>0</v>
      </c>
      <c r="BS170" s="2">
        <f t="shared" ca="1" si="130"/>
        <v>85313</v>
      </c>
      <c r="BT170" s="2">
        <f t="shared" ca="1" si="131"/>
        <v>0</v>
      </c>
      <c r="BU170" s="2">
        <f t="shared" ca="1" si="132"/>
        <v>0</v>
      </c>
      <c r="BV170" s="3">
        <f t="shared" ca="1" si="133"/>
        <v>0</v>
      </c>
      <c r="BX170" s="1">
        <f t="shared" ca="1" si="134"/>
        <v>1</v>
      </c>
      <c r="BY170" s="3"/>
      <c r="BZ170" s="1">
        <f t="shared" ca="1" si="135"/>
        <v>33</v>
      </c>
      <c r="CA170" s="2"/>
      <c r="CB170" s="3"/>
    </row>
    <row r="171" spans="2:80" ht="15" thickBot="1" x14ac:dyDescent="0.35">
      <c r="B171">
        <f t="shared" ca="1" si="136"/>
        <v>1</v>
      </c>
      <c r="C171" t="str">
        <f t="shared" ca="1" si="137"/>
        <v>men</v>
      </c>
      <c r="D171">
        <f t="shared" ca="1" si="138"/>
        <v>33</v>
      </c>
      <c r="E171">
        <f t="shared" ca="1" si="139"/>
        <v>3</v>
      </c>
      <c r="F171" t="str">
        <f t="shared" ca="1" si="140"/>
        <v>teaching</v>
      </c>
      <c r="G171">
        <f t="shared" ca="1" si="141"/>
        <v>5</v>
      </c>
      <c r="H171" t="str">
        <f t="shared" ca="1" si="142"/>
        <v>other</v>
      </c>
      <c r="I171">
        <f t="shared" ca="1" si="143"/>
        <v>0</v>
      </c>
      <c r="J171">
        <f t="shared" ca="1" si="144"/>
        <v>2</v>
      </c>
      <c r="K171">
        <f t="shared" ca="1" si="145"/>
        <v>85313</v>
      </c>
      <c r="L171">
        <f t="shared" ca="1" si="146"/>
        <v>4</v>
      </c>
      <c r="M171" t="str">
        <f t="shared" ca="1" si="147"/>
        <v>mysore</v>
      </c>
      <c r="N171">
        <f t="shared" ca="1" si="148"/>
        <v>511878</v>
      </c>
      <c r="O171">
        <f t="shared" ca="1" si="149"/>
        <v>438974.48672385752</v>
      </c>
      <c r="P171">
        <f t="shared" ca="1" si="150"/>
        <v>156259.69161706677</v>
      </c>
      <c r="Q171">
        <f t="shared" ca="1" si="151"/>
        <v>45555</v>
      </c>
      <c r="R171">
        <f t="shared" ca="1" si="152"/>
        <v>30331.155114833746</v>
      </c>
      <c r="S171">
        <f t="shared" ca="1" si="153"/>
        <v>3635.2121169441734</v>
      </c>
      <c r="T171">
        <f t="shared" ca="1" si="154"/>
        <v>671772.90373401088</v>
      </c>
      <c r="U171">
        <f t="shared" ca="1" si="155"/>
        <v>514860.64183869126</v>
      </c>
      <c r="V171">
        <f t="shared" ca="1" si="156"/>
        <v>156912.26189531962</v>
      </c>
      <c r="X171" s="1">
        <f ca="1">IF(Table1[[#This Row],[gender]]="men",0,1)</f>
        <v>0</v>
      </c>
      <c r="Y171" s="13">
        <f ca="1">IF(Table1[[#This Row],[gender]]="women",0,1)</f>
        <v>1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K171" s="1">
        <f t="shared" ca="1" si="157"/>
        <v>0</v>
      </c>
      <c r="AL171" s="2">
        <f t="shared" ca="1" si="158"/>
        <v>0</v>
      </c>
      <c r="AM171" s="2">
        <f t="shared" ca="1" si="159"/>
        <v>0</v>
      </c>
      <c r="AN171" s="2">
        <f t="shared" ca="1" si="160"/>
        <v>0</v>
      </c>
      <c r="AO171" s="2">
        <f t="shared" ca="1" si="161"/>
        <v>1</v>
      </c>
      <c r="AP171" s="3">
        <f t="shared" ca="1" si="162"/>
        <v>0</v>
      </c>
      <c r="AQ171" s="1"/>
      <c r="AR171" s="2"/>
      <c r="AS171" s="2"/>
      <c r="AT171" s="2"/>
      <c r="AU171" s="2"/>
      <c r="AV171" s="3"/>
      <c r="AW171" s="2"/>
      <c r="AX171" s="23">
        <f t="shared" ca="1" si="113"/>
        <v>38281.330689438262</v>
      </c>
      <c r="AY171" s="2"/>
      <c r="AZ171" s="1">
        <f t="shared" ca="1" si="114"/>
        <v>1</v>
      </c>
      <c r="BA171" s="2"/>
      <c r="BB171" s="3"/>
      <c r="BC171" s="31">
        <f t="shared" ca="1" si="115"/>
        <v>0.74572798939721019</v>
      </c>
      <c r="BD171" s="2">
        <f t="shared" ca="1" si="116"/>
        <v>0</v>
      </c>
      <c r="BE171" s="1"/>
      <c r="BF171" s="1">
        <f t="shared" ca="1" si="117"/>
        <v>0</v>
      </c>
      <c r="BG171" s="2">
        <f t="shared" ca="1" si="118"/>
        <v>0</v>
      </c>
      <c r="BH171" s="2">
        <f t="shared" ca="1" si="119"/>
        <v>0</v>
      </c>
      <c r="BI171" s="2">
        <f t="shared" ca="1" si="120"/>
        <v>0</v>
      </c>
      <c r="BJ171" s="2">
        <f t="shared" ca="1" si="121"/>
        <v>0</v>
      </c>
      <c r="BK171" s="2">
        <f t="shared" ca="1" si="122"/>
        <v>0</v>
      </c>
      <c r="BL171" s="2">
        <f t="shared" ca="1" si="123"/>
        <v>70911</v>
      </c>
      <c r="BM171" s="2">
        <f t="shared" ca="1" si="124"/>
        <v>0</v>
      </c>
      <c r="BN171" s="2">
        <f t="shared" ca="1" si="125"/>
        <v>0</v>
      </c>
      <c r="BO171" s="2">
        <f t="shared" ca="1" si="126"/>
        <v>0</v>
      </c>
      <c r="BP171" s="3">
        <f t="shared" ca="1" si="127"/>
        <v>0</v>
      </c>
      <c r="BQ171" s="1">
        <f t="shared" ca="1" si="128"/>
        <v>0</v>
      </c>
      <c r="BR171" s="2">
        <f t="shared" ca="1" si="129"/>
        <v>70911</v>
      </c>
      <c r="BS171" s="2">
        <f t="shared" ca="1" si="130"/>
        <v>0</v>
      </c>
      <c r="BT171" s="2">
        <f t="shared" ca="1" si="131"/>
        <v>0</v>
      </c>
      <c r="BU171" s="2">
        <f t="shared" ca="1" si="132"/>
        <v>0</v>
      </c>
      <c r="BV171" s="3">
        <f t="shared" ca="1" si="133"/>
        <v>0</v>
      </c>
      <c r="BX171" s="1">
        <f t="shared" ca="1" si="134"/>
        <v>1</v>
      </c>
      <c r="BY171" s="3"/>
      <c r="BZ171" s="1">
        <f t="shared" ca="1" si="135"/>
        <v>0</v>
      </c>
      <c r="CA171" s="2"/>
      <c r="CB171" s="3"/>
    </row>
    <row r="172" spans="2:80" ht="15" thickBot="1" x14ac:dyDescent="0.35">
      <c r="B172">
        <f t="shared" ca="1" si="136"/>
        <v>1</v>
      </c>
      <c r="C172" t="str">
        <f t="shared" ca="1" si="137"/>
        <v>men</v>
      </c>
      <c r="D172">
        <f t="shared" ca="1" si="138"/>
        <v>35</v>
      </c>
      <c r="E172">
        <f t="shared" ca="1" si="139"/>
        <v>2</v>
      </c>
      <c r="F172" t="str">
        <f t="shared" ca="1" si="140"/>
        <v>construction</v>
      </c>
      <c r="G172">
        <f t="shared" ca="1" si="141"/>
        <v>4</v>
      </c>
      <c r="H172" t="str">
        <f t="shared" ca="1" si="142"/>
        <v>technical</v>
      </c>
      <c r="I172">
        <f t="shared" ca="1" si="143"/>
        <v>0</v>
      </c>
      <c r="J172">
        <f t="shared" ca="1" si="144"/>
        <v>2</v>
      </c>
      <c r="K172">
        <f t="shared" ca="1" si="145"/>
        <v>70911</v>
      </c>
      <c r="L172">
        <f t="shared" ca="1" si="146"/>
        <v>7</v>
      </c>
      <c r="M172" t="str">
        <f t="shared" ca="1" si="147"/>
        <v>karwar</v>
      </c>
      <c r="N172">
        <f t="shared" ca="1" si="148"/>
        <v>283644</v>
      </c>
      <c r="O172">
        <f t="shared" ca="1" si="149"/>
        <v>211521.2698245823</v>
      </c>
      <c r="P172">
        <f t="shared" ca="1" si="150"/>
        <v>76562.661378876524</v>
      </c>
      <c r="Q172">
        <f t="shared" ca="1" si="151"/>
        <v>46880</v>
      </c>
      <c r="R172">
        <f t="shared" ca="1" si="152"/>
        <v>126094.81748072051</v>
      </c>
      <c r="S172">
        <f t="shared" ca="1" si="153"/>
        <v>54618.878200997344</v>
      </c>
      <c r="T172">
        <f t="shared" ca="1" si="154"/>
        <v>414825.5395798739</v>
      </c>
      <c r="U172">
        <f t="shared" ca="1" si="155"/>
        <v>384496.08730530279</v>
      </c>
      <c r="V172">
        <f t="shared" ca="1" si="156"/>
        <v>30329.452274571115</v>
      </c>
      <c r="X172" s="1">
        <f ca="1">IF(Table1[[#This Row],[gender]]="men",0,1)</f>
        <v>0</v>
      </c>
      <c r="Y172" s="13">
        <f ca="1">IF(Table1[[#This Row],[gender]]="women",0,1)</f>
        <v>1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K172" s="1">
        <f t="shared" ca="1" si="157"/>
        <v>0</v>
      </c>
      <c r="AL172" s="2">
        <f t="shared" ca="1" si="158"/>
        <v>0</v>
      </c>
      <c r="AM172" s="2">
        <f t="shared" ca="1" si="159"/>
        <v>0</v>
      </c>
      <c r="AN172" s="2">
        <f t="shared" ca="1" si="160"/>
        <v>0</v>
      </c>
      <c r="AO172" s="2">
        <f t="shared" ca="1" si="161"/>
        <v>0</v>
      </c>
      <c r="AP172" s="3">
        <f t="shared" ca="1" si="162"/>
        <v>1</v>
      </c>
      <c r="AQ172" s="1"/>
      <c r="AR172" s="2"/>
      <c r="AS172" s="2"/>
      <c r="AT172" s="2"/>
      <c r="AU172" s="2"/>
      <c r="AV172" s="3"/>
      <c r="AW172" s="2"/>
      <c r="AX172" s="23">
        <f t="shared" ca="1" si="113"/>
        <v>10795.787794764159</v>
      </c>
      <c r="AY172" s="2"/>
      <c r="AZ172" s="1">
        <f t="shared" ca="1" si="114"/>
        <v>1</v>
      </c>
      <c r="BA172" s="2"/>
      <c r="BB172" s="3"/>
      <c r="BC172" s="31">
        <f t="shared" ca="1" si="115"/>
        <v>0.5086105729157222</v>
      </c>
      <c r="BD172" s="2">
        <f t="shared" ca="1" si="116"/>
        <v>0</v>
      </c>
      <c r="BE172" s="1"/>
      <c r="BF172" s="1">
        <f t="shared" ca="1" si="117"/>
        <v>0</v>
      </c>
      <c r="BG172" s="2">
        <f t="shared" ca="1" si="118"/>
        <v>0</v>
      </c>
      <c r="BH172" s="2">
        <f t="shared" ca="1" si="119"/>
        <v>46755</v>
      </c>
      <c r="BI172" s="2">
        <f t="shared" ca="1" si="120"/>
        <v>0</v>
      </c>
      <c r="BJ172" s="2">
        <f t="shared" ca="1" si="121"/>
        <v>0</v>
      </c>
      <c r="BK172" s="2">
        <f t="shared" ca="1" si="122"/>
        <v>0</v>
      </c>
      <c r="BL172" s="2">
        <f t="shared" ca="1" si="123"/>
        <v>0</v>
      </c>
      <c r="BM172" s="2">
        <f t="shared" ca="1" si="124"/>
        <v>0</v>
      </c>
      <c r="BN172" s="2">
        <f t="shared" ca="1" si="125"/>
        <v>0</v>
      </c>
      <c r="BO172" s="2">
        <f t="shared" ca="1" si="126"/>
        <v>0</v>
      </c>
      <c r="BP172" s="3">
        <f t="shared" ca="1" si="127"/>
        <v>0</v>
      </c>
      <c r="BQ172" s="1">
        <f t="shared" ca="1" si="128"/>
        <v>0</v>
      </c>
      <c r="BR172" s="2">
        <f t="shared" ca="1" si="129"/>
        <v>0</v>
      </c>
      <c r="BS172" s="2">
        <f t="shared" ca="1" si="130"/>
        <v>0</v>
      </c>
      <c r="BT172" s="2">
        <f t="shared" ca="1" si="131"/>
        <v>0</v>
      </c>
      <c r="BU172" s="2">
        <f t="shared" ca="1" si="132"/>
        <v>46755</v>
      </c>
      <c r="BV172" s="3">
        <f t="shared" ca="1" si="133"/>
        <v>0</v>
      </c>
      <c r="BX172" s="1">
        <f t="shared" ca="1" si="134"/>
        <v>1</v>
      </c>
      <c r="BY172" s="3"/>
      <c r="BZ172" s="1">
        <f t="shared" ca="1" si="135"/>
        <v>30</v>
      </c>
      <c r="CA172" s="2"/>
      <c r="CB172" s="3"/>
    </row>
    <row r="173" spans="2:80" ht="15" thickBot="1" x14ac:dyDescent="0.35">
      <c r="B173">
        <f t="shared" ca="1" si="136"/>
        <v>2</v>
      </c>
      <c r="C173" t="str">
        <f t="shared" ca="1" si="137"/>
        <v>women</v>
      </c>
      <c r="D173">
        <f t="shared" ca="1" si="138"/>
        <v>30</v>
      </c>
      <c r="E173">
        <f t="shared" ca="1" si="139"/>
        <v>5</v>
      </c>
      <c r="F173" t="str">
        <f t="shared" ca="1" si="140"/>
        <v>general work</v>
      </c>
      <c r="G173">
        <f t="shared" ca="1" si="141"/>
        <v>1</v>
      </c>
      <c r="H173" t="str">
        <f t="shared" ca="1" si="142"/>
        <v>high skool</v>
      </c>
      <c r="I173">
        <f t="shared" ca="1" si="143"/>
        <v>2</v>
      </c>
      <c r="J173">
        <f t="shared" ca="1" si="144"/>
        <v>2</v>
      </c>
      <c r="K173">
        <f t="shared" ca="1" si="145"/>
        <v>46755</v>
      </c>
      <c r="L173">
        <f t="shared" ca="1" si="146"/>
        <v>3</v>
      </c>
      <c r="M173" t="str">
        <f t="shared" ca="1" si="147"/>
        <v>manglore</v>
      </c>
      <c r="N173">
        <f t="shared" ca="1" si="148"/>
        <v>280530</v>
      </c>
      <c r="O173">
        <f t="shared" ca="1" si="149"/>
        <v>142680.52402004754</v>
      </c>
      <c r="P173">
        <f t="shared" ca="1" si="150"/>
        <v>21591.575589528318</v>
      </c>
      <c r="Q173">
        <f t="shared" ca="1" si="151"/>
        <v>1868</v>
      </c>
      <c r="R173">
        <f t="shared" ca="1" si="152"/>
        <v>37280.054416490115</v>
      </c>
      <c r="S173">
        <f t="shared" ca="1" si="153"/>
        <v>35637.544015097686</v>
      </c>
      <c r="T173">
        <f t="shared" ca="1" si="154"/>
        <v>337759.11960462597</v>
      </c>
      <c r="U173">
        <f t="shared" ca="1" si="155"/>
        <v>181828.57843653765</v>
      </c>
      <c r="V173">
        <f t="shared" ca="1" si="156"/>
        <v>155930.54116808833</v>
      </c>
      <c r="X173" s="1">
        <f ca="1">IF(Table1[[#This Row],[gender]]="men",0,1)</f>
        <v>1</v>
      </c>
      <c r="Y173" s="13">
        <f ca="1">IF(Table1[[#This Row],[gender]]="women",0,1)</f>
        <v>0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K173" s="1">
        <f t="shared" ca="1" si="157"/>
        <v>0</v>
      </c>
      <c r="AL173" s="2">
        <f t="shared" ca="1" si="158"/>
        <v>0</v>
      </c>
      <c r="AM173" s="2">
        <f t="shared" ca="1" si="159"/>
        <v>0</v>
      </c>
      <c r="AN173" s="2">
        <f t="shared" ca="1" si="160"/>
        <v>1</v>
      </c>
      <c r="AO173" s="2">
        <f t="shared" ca="1" si="161"/>
        <v>0</v>
      </c>
      <c r="AP173" s="3">
        <f t="shared" ca="1" si="162"/>
        <v>0</v>
      </c>
      <c r="AQ173" s="1"/>
      <c r="AR173" s="2"/>
      <c r="AS173" s="2"/>
      <c r="AT173" s="2"/>
      <c r="AU173" s="2"/>
      <c r="AV173" s="3"/>
      <c r="AW173" s="2"/>
      <c r="AX173" s="23">
        <f t="shared" ca="1" si="113"/>
        <v>39372.081866894659</v>
      </c>
      <c r="AY173" s="2"/>
      <c r="AZ173" s="1">
        <f t="shared" ca="1" si="114"/>
        <v>1</v>
      </c>
      <c r="BA173" s="2"/>
      <c r="BB173" s="3"/>
      <c r="BC173" s="31">
        <f t="shared" ca="1" si="115"/>
        <v>0.68839499220624645</v>
      </c>
      <c r="BD173" s="2">
        <f t="shared" ca="1" si="116"/>
        <v>0</v>
      </c>
      <c r="BE173" s="1"/>
      <c r="BF173" s="1">
        <f t="shared" ca="1" si="117"/>
        <v>0</v>
      </c>
      <c r="BG173" s="2">
        <f t="shared" ca="1" si="118"/>
        <v>62466</v>
      </c>
      <c r="BH173" s="2">
        <f t="shared" ca="1" si="119"/>
        <v>0</v>
      </c>
      <c r="BI173" s="2">
        <f t="shared" ca="1" si="120"/>
        <v>0</v>
      </c>
      <c r="BJ173" s="2">
        <f t="shared" ca="1" si="121"/>
        <v>0</v>
      </c>
      <c r="BK173" s="2">
        <f t="shared" ca="1" si="122"/>
        <v>0</v>
      </c>
      <c r="BL173" s="2">
        <f t="shared" ca="1" si="123"/>
        <v>0</v>
      </c>
      <c r="BM173" s="2">
        <f t="shared" ca="1" si="124"/>
        <v>0</v>
      </c>
      <c r="BN173" s="2">
        <f t="shared" ca="1" si="125"/>
        <v>0</v>
      </c>
      <c r="BO173" s="2">
        <f t="shared" ca="1" si="126"/>
        <v>0</v>
      </c>
      <c r="BP173" s="3">
        <f t="shared" ca="1" si="127"/>
        <v>0</v>
      </c>
      <c r="BQ173" s="1">
        <f t="shared" ca="1" si="128"/>
        <v>0</v>
      </c>
      <c r="BR173" s="2">
        <f t="shared" ca="1" si="129"/>
        <v>0</v>
      </c>
      <c r="BS173" s="2">
        <f t="shared" ca="1" si="130"/>
        <v>0</v>
      </c>
      <c r="BT173" s="2">
        <f t="shared" ca="1" si="131"/>
        <v>62466</v>
      </c>
      <c r="BU173" s="2">
        <f t="shared" ca="1" si="132"/>
        <v>0</v>
      </c>
      <c r="BV173" s="3">
        <f t="shared" ca="1" si="133"/>
        <v>0</v>
      </c>
      <c r="BX173" s="1">
        <f t="shared" ca="1" si="134"/>
        <v>1</v>
      </c>
      <c r="BY173" s="3"/>
      <c r="BZ173" s="1">
        <f t="shared" ca="1" si="135"/>
        <v>0</v>
      </c>
      <c r="CA173" s="2"/>
      <c r="CB173" s="3"/>
    </row>
    <row r="174" spans="2:80" ht="15" thickBot="1" x14ac:dyDescent="0.35">
      <c r="B174">
        <f t="shared" ca="1" si="136"/>
        <v>1</v>
      </c>
      <c r="C174" t="str">
        <f t="shared" ca="1" si="137"/>
        <v>men</v>
      </c>
      <c r="D174">
        <f t="shared" ca="1" si="138"/>
        <v>34</v>
      </c>
      <c r="E174">
        <f t="shared" ca="1" si="139"/>
        <v>4</v>
      </c>
      <c r="F174" t="str">
        <f t="shared" ca="1" si="140"/>
        <v>IT</v>
      </c>
      <c r="G174">
        <f t="shared" ca="1" si="141"/>
        <v>3</v>
      </c>
      <c r="H174" t="str">
        <f t="shared" ca="1" si="142"/>
        <v>university</v>
      </c>
      <c r="I174">
        <f t="shared" ca="1" si="143"/>
        <v>3</v>
      </c>
      <c r="J174">
        <f t="shared" ca="1" si="144"/>
        <v>2</v>
      </c>
      <c r="K174">
        <f t="shared" ca="1" si="145"/>
        <v>62466</v>
      </c>
      <c r="L174">
        <f t="shared" ca="1" si="146"/>
        <v>2</v>
      </c>
      <c r="M174" t="str">
        <f t="shared" ca="1" si="147"/>
        <v>tumkur</v>
      </c>
      <c r="N174">
        <f t="shared" ca="1" si="148"/>
        <v>249864</v>
      </c>
      <c r="O174">
        <f t="shared" ca="1" si="149"/>
        <v>172005.12633262156</v>
      </c>
      <c r="P174">
        <f t="shared" ca="1" si="150"/>
        <v>78744.163733789319</v>
      </c>
      <c r="Q174">
        <f t="shared" ca="1" si="151"/>
        <v>44522</v>
      </c>
      <c r="R174">
        <f t="shared" ca="1" si="152"/>
        <v>118993.6599206786</v>
      </c>
      <c r="S174">
        <f t="shared" ca="1" si="153"/>
        <v>46429.657961273246</v>
      </c>
      <c r="T174">
        <f t="shared" ca="1" si="154"/>
        <v>375037.82169506256</v>
      </c>
      <c r="U174">
        <f t="shared" ca="1" si="155"/>
        <v>335520.78625330015</v>
      </c>
      <c r="V174">
        <f t="shared" ca="1" si="156"/>
        <v>39517.035441762418</v>
      </c>
      <c r="X174" s="1">
        <f ca="1">IF(Table1[[#This Row],[gender]]="men",0,1)</f>
        <v>0</v>
      </c>
      <c r="Y174" s="13">
        <f ca="1">IF(Table1[[#This Row],[gender]]="women",0,1)</f>
        <v>1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K174" s="1">
        <f t="shared" ca="1" si="157"/>
        <v>0</v>
      </c>
      <c r="AL174" s="2">
        <f t="shared" ca="1" si="158"/>
        <v>1</v>
      </c>
      <c r="AM174" s="2">
        <f t="shared" ca="1" si="159"/>
        <v>0</v>
      </c>
      <c r="AN174" s="2">
        <f t="shared" ca="1" si="160"/>
        <v>0</v>
      </c>
      <c r="AO174" s="2">
        <f t="shared" ca="1" si="161"/>
        <v>0</v>
      </c>
      <c r="AP174" s="3">
        <f t="shared" ca="1" si="162"/>
        <v>0</v>
      </c>
      <c r="AQ174" s="1"/>
      <c r="AR174" s="2"/>
      <c r="AS174" s="2"/>
      <c r="AT174" s="2"/>
      <c r="AU174" s="2"/>
      <c r="AV174" s="3"/>
      <c r="AW174" s="2"/>
      <c r="AX174" s="23">
        <f t="shared" ca="1" si="113"/>
        <v>19076.20609645046</v>
      </c>
      <c r="AY174" s="2"/>
      <c r="AZ174" s="1">
        <f t="shared" ca="1" si="114"/>
        <v>1</v>
      </c>
      <c r="BA174" s="2"/>
      <c r="BB174" s="3"/>
      <c r="BC174" s="31">
        <f t="shared" ca="1" si="115"/>
        <v>0.99844123703569154</v>
      </c>
      <c r="BD174" s="2">
        <f t="shared" ca="1" si="116"/>
        <v>0</v>
      </c>
      <c r="BE174" s="1"/>
      <c r="BF174" s="1">
        <f t="shared" ca="1" si="117"/>
        <v>0</v>
      </c>
      <c r="BG174" s="2">
        <f t="shared" ca="1" si="118"/>
        <v>0</v>
      </c>
      <c r="BH174" s="2">
        <f t="shared" ca="1" si="119"/>
        <v>36747</v>
      </c>
      <c r="BI174" s="2">
        <f t="shared" ca="1" si="120"/>
        <v>0</v>
      </c>
      <c r="BJ174" s="2">
        <f t="shared" ca="1" si="121"/>
        <v>0</v>
      </c>
      <c r="BK174" s="2">
        <f t="shared" ca="1" si="122"/>
        <v>0</v>
      </c>
      <c r="BL174" s="2">
        <f t="shared" ca="1" si="123"/>
        <v>0</v>
      </c>
      <c r="BM174" s="2">
        <f t="shared" ca="1" si="124"/>
        <v>0</v>
      </c>
      <c r="BN174" s="2">
        <f t="shared" ca="1" si="125"/>
        <v>0</v>
      </c>
      <c r="BO174" s="2">
        <f t="shared" ca="1" si="126"/>
        <v>0</v>
      </c>
      <c r="BP174" s="3">
        <f t="shared" ca="1" si="127"/>
        <v>0</v>
      </c>
      <c r="BQ174" s="1">
        <f t="shared" ca="1" si="128"/>
        <v>36747</v>
      </c>
      <c r="BR174" s="2">
        <f t="shared" ca="1" si="129"/>
        <v>0</v>
      </c>
      <c r="BS174" s="2">
        <f t="shared" ca="1" si="130"/>
        <v>0</v>
      </c>
      <c r="BT174" s="2">
        <f t="shared" ca="1" si="131"/>
        <v>0</v>
      </c>
      <c r="BU174" s="2">
        <f t="shared" ca="1" si="132"/>
        <v>0</v>
      </c>
      <c r="BV174" s="3">
        <f t="shared" ca="1" si="133"/>
        <v>0</v>
      </c>
      <c r="BX174" s="1">
        <f t="shared" ca="1" si="134"/>
        <v>1</v>
      </c>
      <c r="BY174" s="3"/>
      <c r="BZ174" s="1">
        <f t="shared" ca="1" si="135"/>
        <v>0</v>
      </c>
      <c r="CA174" s="2"/>
      <c r="CB174" s="3"/>
    </row>
    <row r="175" spans="2:80" ht="15" thickBot="1" x14ac:dyDescent="0.35">
      <c r="B175">
        <f t="shared" ca="1" si="136"/>
        <v>1</v>
      </c>
      <c r="C175" t="str">
        <f t="shared" ca="1" si="137"/>
        <v>men</v>
      </c>
      <c r="D175">
        <f t="shared" ca="1" si="138"/>
        <v>28</v>
      </c>
      <c r="E175">
        <f t="shared" ca="1" si="139"/>
        <v>1</v>
      </c>
      <c r="F175" t="str">
        <f t="shared" ca="1" si="140"/>
        <v>health</v>
      </c>
      <c r="G175">
        <f t="shared" ca="1" si="141"/>
        <v>2</v>
      </c>
      <c r="H175" t="str">
        <f t="shared" ca="1" si="142"/>
        <v>college</v>
      </c>
      <c r="I175">
        <f t="shared" ca="1" si="143"/>
        <v>4</v>
      </c>
      <c r="J175">
        <f t="shared" ca="1" si="144"/>
        <v>1</v>
      </c>
      <c r="K175">
        <f t="shared" ca="1" si="145"/>
        <v>36747</v>
      </c>
      <c r="L175">
        <f t="shared" ca="1" si="146"/>
        <v>3</v>
      </c>
      <c r="M175" t="str">
        <f t="shared" ca="1" si="147"/>
        <v>manglore</v>
      </c>
      <c r="N175">
        <f t="shared" ca="1" si="148"/>
        <v>110241</v>
      </c>
      <c r="O175">
        <f t="shared" ca="1" si="149"/>
        <v>110069.16041205167</v>
      </c>
      <c r="P175">
        <f t="shared" ca="1" si="150"/>
        <v>19076.20609645046</v>
      </c>
      <c r="Q175">
        <f t="shared" ca="1" si="151"/>
        <v>4473</v>
      </c>
      <c r="R175">
        <f t="shared" ca="1" si="152"/>
        <v>16157.969062016351</v>
      </c>
      <c r="S175">
        <f t="shared" ca="1" si="153"/>
        <v>42078.212457064183</v>
      </c>
      <c r="T175">
        <f t="shared" ca="1" si="154"/>
        <v>171395.41855351464</v>
      </c>
      <c r="U175">
        <f t="shared" ca="1" si="155"/>
        <v>130700.12947406802</v>
      </c>
      <c r="V175">
        <f t="shared" ca="1" si="156"/>
        <v>40695.289079446622</v>
      </c>
      <c r="X175" s="1">
        <f ca="1">IF(Table1[[#This Row],[gender]]="men",0,1)</f>
        <v>0</v>
      </c>
      <c r="Y175" s="13">
        <f ca="1">IF(Table1[[#This Row],[gender]]="women",0,1)</f>
        <v>1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K175" s="1">
        <f t="shared" ca="1" si="157"/>
        <v>0</v>
      </c>
      <c r="AL175" s="2">
        <f t="shared" ca="1" si="158"/>
        <v>0</v>
      </c>
      <c r="AM175" s="2">
        <f t="shared" ca="1" si="159"/>
        <v>0</v>
      </c>
      <c r="AN175" s="2">
        <f t="shared" ca="1" si="160"/>
        <v>0</v>
      </c>
      <c r="AO175" s="2">
        <f t="shared" ca="1" si="161"/>
        <v>0</v>
      </c>
      <c r="AP175" s="3">
        <f t="shared" ca="1" si="162"/>
        <v>1</v>
      </c>
      <c r="AQ175" s="1"/>
      <c r="AR175" s="2"/>
      <c r="AS175" s="2"/>
      <c r="AT175" s="2"/>
      <c r="AU175" s="2"/>
      <c r="AV175" s="3"/>
      <c r="AW175" s="2"/>
      <c r="AX175" s="23">
        <f t="shared" ca="1" si="113"/>
        <v>17633.575365174354</v>
      </c>
      <c r="AY175" s="2"/>
      <c r="AZ175" s="1">
        <f t="shared" ca="1" si="114"/>
        <v>1</v>
      </c>
      <c r="BA175" s="2"/>
      <c r="BB175" s="3"/>
      <c r="BC175" s="31">
        <f t="shared" ca="1" si="115"/>
        <v>0.22289876568209921</v>
      </c>
      <c r="BD175" s="2">
        <f t="shared" ca="1" si="116"/>
        <v>1</v>
      </c>
      <c r="BE175" s="1"/>
      <c r="BF175" s="1">
        <f t="shared" ca="1" si="117"/>
        <v>0</v>
      </c>
      <c r="BG175" s="2">
        <f t="shared" ca="1" si="118"/>
        <v>0</v>
      </c>
      <c r="BH175" s="2">
        <f t="shared" ca="1" si="119"/>
        <v>0</v>
      </c>
      <c r="BI175" s="2">
        <f t="shared" ca="1" si="120"/>
        <v>0</v>
      </c>
      <c r="BJ175" s="2">
        <f t="shared" ca="1" si="121"/>
        <v>87383</v>
      </c>
      <c r="BK175" s="2">
        <f t="shared" ca="1" si="122"/>
        <v>0</v>
      </c>
      <c r="BL175" s="2">
        <f t="shared" ca="1" si="123"/>
        <v>0</v>
      </c>
      <c r="BM175" s="2">
        <f t="shared" ca="1" si="124"/>
        <v>0</v>
      </c>
      <c r="BN175" s="2">
        <f t="shared" ca="1" si="125"/>
        <v>0</v>
      </c>
      <c r="BO175" s="2">
        <f t="shared" ca="1" si="126"/>
        <v>0</v>
      </c>
      <c r="BP175" s="3">
        <f t="shared" ca="1" si="127"/>
        <v>0</v>
      </c>
      <c r="BQ175" s="1">
        <f t="shared" ca="1" si="128"/>
        <v>0</v>
      </c>
      <c r="BR175" s="2">
        <f t="shared" ca="1" si="129"/>
        <v>0</v>
      </c>
      <c r="BS175" s="2">
        <f t="shared" ca="1" si="130"/>
        <v>0</v>
      </c>
      <c r="BT175" s="2">
        <f t="shared" ca="1" si="131"/>
        <v>0</v>
      </c>
      <c r="BU175" s="2">
        <f t="shared" ca="1" si="132"/>
        <v>87383</v>
      </c>
      <c r="BV175" s="3">
        <f t="shared" ca="1" si="133"/>
        <v>0</v>
      </c>
      <c r="BX175" s="1">
        <f t="shared" ca="1" si="134"/>
        <v>1</v>
      </c>
      <c r="BY175" s="3"/>
      <c r="BZ175" s="1">
        <f t="shared" ca="1" si="135"/>
        <v>39</v>
      </c>
      <c r="CA175" s="2"/>
      <c r="CB175" s="3"/>
    </row>
    <row r="176" spans="2:80" ht="15" thickBot="1" x14ac:dyDescent="0.35">
      <c r="B176">
        <f t="shared" ca="1" si="136"/>
        <v>1</v>
      </c>
      <c r="C176" t="str">
        <f t="shared" ca="1" si="137"/>
        <v>men</v>
      </c>
      <c r="D176">
        <f t="shared" ca="1" si="138"/>
        <v>39</v>
      </c>
      <c r="E176">
        <f t="shared" ca="1" si="139"/>
        <v>5</v>
      </c>
      <c r="F176" t="str">
        <f t="shared" ca="1" si="140"/>
        <v>general work</v>
      </c>
      <c r="G176">
        <f t="shared" ca="1" si="141"/>
        <v>3</v>
      </c>
      <c r="H176" t="str">
        <f t="shared" ca="1" si="142"/>
        <v>university</v>
      </c>
      <c r="I176">
        <f t="shared" ca="1" si="143"/>
        <v>4</v>
      </c>
      <c r="J176">
        <f t="shared" ca="1" si="144"/>
        <v>1</v>
      </c>
      <c r="K176">
        <f t="shared" ca="1" si="145"/>
        <v>87383</v>
      </c>
      <c r="L176">
        <f t="shared" ca="1" si="146"/>
        <v>5</v>
      </c>
      <c r="M176" t="str">
        <f t="shared" ca="1" si="147"/>
        <v>UK</v>
      </c>
      <c r="N176">
        <f t="shared" ca="1" si="148"/>
        <v>524298</v>
      </c>
      <c r="O176">
        <f t="shared" ca="1" si="149"/>
        <v>116865.37704959325</v>
      </c>
      <c r="P176">
        <f t="shared" ca="1" si="150"/>
        <v>17633.575365174354</v>
      </c>
      <c r="Q176">
        <f t="shared" ca="1" si="151"/>
        <v>12821</v>
      </c>
      <c r="R176">
        <f t="shared" ca="1" si="152"/>
        <v>145233.51462339098</v>
      </c>
      <c r="S176">
        <f t="shared" ca="1" si="153"/>
        <v>58346.602733136046</v>
      </c>
      <c r="T176">
        <f t="shared" ca="1" si="154"/>
        <v>600278.17809831037</v>
      </c>
      <c r="U176">
        <f t="shared" ca="1" si="155"/>
        <v>274919.89167298423</v>
      </c>
      <c r="V176">
        <f t="shared" ca="1" si="156"/>
        <v>325358.28642532614</v>
      </c>
      <c r="X176" s="1">
        <f ca="1">IF(Table1[[#This Row],[gender]]="men",0,1)</f>
        <v>0</v>
      </c>
      <c r="Y176" s="13">
        <f ca="1">IF(Table1[[#This Row],[gender]]="women",0,1)</f>
        <v>1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K176" s="1">
        <f t="shared" ca="1" si="157"/>
        <v>0</v>
      </c>
      <c r="AL176" s="2">
        <f t="shared" ca="1" si="158"/>
        <v>1</v>
      </c>
      <c r="AM176" s="2">
        <f t="shared" ca="1" si="159"/>
        <v>0</v>
      </c>
      <c r="AN176" s="2">
        <f t="shared" ca="1" si="160"/>
        <v>0</v>
      </c>
      <c r="AO176" s="2">
        <f t="shared" ca="1" si="161"/>
        <v>0</v>
      </c>
      <c r="AP176" s="3">
        <f t="shared" ca="1" si="162"/>
        <v>0</v>
      </c>
      <c r="AQ176" s="1"/>
      <c r="AR176" s="2"/>
      <c r="AS176" s="2"/>
      <c r="AT176" s="2"/>
      <c r="AU176" s="2"/>
      <c r="AV176" s="3"/>
      <c r="AW176" s="2"/>
      <c r="AX176" s="23">
        <f t="shared" ca="1" si="113"/>
        <v>9586.7930503613443</v>
      </c>
      <c r="AY176" s="2"/>
      <c r="AZ176" s="1">
        <f t="shared" ca="1" si="114"/>
        <v>1</v>
      </c>
      <c r="BA176" s="2"/>
      <c r="BB176" s="3"/>
      <c r="BC176" s="31">
        <f t="shared" ca="1" si="115"/>
        <v>0.83669952981722462</v>
      </c>
      <c r="BD176" s="2">
        <f t="shared" ca="1" si="116"/>
        <v>0</v>
      </c>
      <c r="BE176" s="1"/>
      <c r="BF176" s="1">
        <f t="shared" ca="1" si="117"/>
        <v>69845</v>
      </c>
      <c r="BG176" s="2">
        <f t="shared" ca="1" si="118"/>
        <v>0</v>
      </c>
      <c r="BH176" s="2">
        <f t="shared" ca="1" si="119"/>
        <v>0</v>
      </c>
      <c r="BI176" s="2">
        <f t="shared" ca="1" si="120"/>
        <v>0</v>
      </c>
      <c r="BJ176" s="2">
        <f t="shared" ca="1" si="121"/>
        <v>0</v>
      </c>
      <c r="BK176" s="2">
        <f t="shared" ca="1" si="122"/>
        <v>0</v>
      </c>
      <c r="BL176" s="2">
        <f t="shared" ca="1" si="123"/>
        <v>0</v>
      </c>
      <c r="BM176" s="2">
        <f t="shared" ca="1" si="124"/>
        <v>0</v>
      </c>
      <c r="BN176" s="2">
        <f t="shared" ca="1" si="125"/>
        <v>0</v>
      </c>
      <c r="BO176" s="2">
        <f t="shared" ca="1" si="126"/>
        <v>0</v>
      </c>
      <c r="BP176" s="3">
        <f t="shared" ca="1" si="127"/>
        <v>0</v>
      </c>
      <c r="BQ176" s="1">
        <f t="shared" ca="1" si="128"/>
        <v>69845</v>
      </c>
      <c r="BR176" s="2">
        <f t="shared" ca="1" si="129"/>
        <v>0</v>
      </c>
      <c r="BS176" s="2">
        <f t="shared" ca="1" si="130"/>
        <v>0</v>
      </c>
      <c r="BT176" s="2">
        <f t="shared" ca="1" si="131"/>
        <v>0</v>
      </c>
      <c r="BU176" s="2">
        <f t="shared" ca="1" si="132"/>
        <v>0</v>
      </c>
      <c r="BV176" s="3">
        <f t="shared" ca="1" si="133"/>
        <v>0</v>
      </c>
      <c r="BX176" s="1">
        <f t="shared" ca="1" si="134"/>
        <v>1</v>
      </c>
      <c r="BY176" s="3"/>
      <c r="BZ176" s="1">
        <f t="shared" ca="1" si="135"/>
        <v>36</v>
      </c>
      <c r="CA176" s="2"/>
      <c r="CB176" s="3"/>
    </row>
    <row r="177" spans="2:80" ht="15" thickBot="1" x14ac:dyDescent="0.35">
      <c r="B177">
        <f t="shared" ca="1" si="136"/>
        <v>2</v>
      </c>
      <c r="C177" t="str">
        <f t="shared" ca="1" si="137"/>
        <v>women</v>
      </c>
      <c r="D177">
        <f t="shared" ca="1" si="138"/>
        <v>36</v>
      </c>
      <c r="E177">
        <f t="shared" ca="1" si="139"/>
        <v>1</v>
      </c>
      <c r="F177" t="str">
        <f t="shared" ca="1" si="140"/>
        <v>health</v>
      </c>
      <c r="G177">
        <f t="shared" ca="1" si="141"/>
        <v>3</v>
      </c>
      <c r="H177" t="str">
        <f t="shared" ca="1" si="142"/>
        <v>university</v>
      </c>
      <c r="I177">
        <f t="shared" ca="1" si="143"/>
        <v>3</v>
      </c>
      <c r="J177">
        <f t="shared" ca="1" si="144"/>
        <v>1</v>
      </c>
      <c r="K177">
        <f t="shared" ca="1" si="145"/>
        <v>69845</v>
      </c>
      <c r="L177">
        <f t="shared" ca="1" si="146"/>
        <v>1</v>
      </c>
      <c r="M177" t="str">
        <f t="shared" ca="1" si="147"/>
        <v>banglore</v>
      </c>
      <c r="N177">
        <f t="shared" ca="1" si="148"/>
        <v>419070</v>
      </c>
      <c r="O177">
        <f t="shared" ca="1" si="149"/>
        <v>350635.67196050432</v>
      </c>
      <c r="P177">
        <f t="shared" ca="1" si="150"/>
        <v>9586.7930503613443</v>
      </c>
      <c r="Q177">
        <f t="shared" ca="1" si="151"/>
        <v>8182</v>
      </c>
      <c r="R177">
        <f t="shared" ca="1" si="152"/>
        <v>88728.818932473703</v>
      </c>
      <c r="S177">
        <f t="shared" ca="1" si="153"/>
        <v>82908.347316936459</v>
      </c>
      <c r="T177">
        <f t="shared" ca="1" si="154"/>
        <v>511565.1403672978</v>
      </c>
      <c r="U177">
        <f t="shared" ca="1" si="155"/>
        <v>447546.49089297804</v>
      </c>
      <c r="V177">
        <f t="shared" ca="1" si="156"/>
        <v>64018.649474319769</v>
      </c>
      <c r="X177" s="1">
        <f ca="1">IF(Table1[[#This Row],[gender]]="men",0,1)</f>
        <v>1</v>
      </c>
      <c r="Y177" s="13">
        <f ca="1">IF(Table1[[#This Row],[gender]]="women",0,1)</f>
        <v>0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K177" s="1">
        <f t="shared" ca="1" si="157"/>
        <v>0</v>
      </c>
      <c r="AL177" s="2">
        <f t="shared" ca="1" si="158"/>
        <v>0</v>
      </c>
      <c r="AM177" s="2">
        <f t="shared" ca="1" si="159"/>
        <v>0</v>
      </c>
      <c r="AN177" s="2">
        <f t="shared" ca="1" si="160"/>
        <v>0</v>
      </c>
      <c r="AO177" s="2">
        <f t="shared" ca="1" si="161"/>
        <v>0</v>
      </c>
      <c r="AP177" s="3">
        <f t="shared" ca="1" si="162"/>
        <v>1</v>
      </c>
      <c r="AQ177" s="1"/>
      <c r="AR177" s="2"/>
      <c r="AS177" s="2"/>
      <c r="AT177" s="2"/>
      <c r="AU177" s="2"/>
      <c r="AV177" s="3"/>
      <c r="AW177" s="2"/>
      <c r="AX177" s="23">
        <f t="shared" ca="1" si="113"/>
        <v>6596.7232053714215</v>
      </c>
      <c r="AY177" s="2"/>
      <c r="AZ177" s="1">
        <f t="shared" ca="1" si="114"/>
        <v>0</v>
      </c>
      <c r="BA177" s="2"/>
      <c r="BB177" s="3"/>
      <c r="BC177" s="31">
        <f t="shared" ca="1" si="115"/>
        <v>6.5995027336118728E-4</v>
      </c>
      <c r="BD177" s="2">
        <f t="shared" ca="1" si="116"/>
        <v>1</v>
      </c>
      <c r="BE177" s="1"/>
      <c r="BF177" s="1">
        <f t="shared" ca="1" si="117"/>
        <v>0</v>
      </c>
      <c r="BG177" s="2">
        <f t="shared" ca="1" si="118"/>
        <v>25946</v>
      </c>
      <c r="BH177" s="2">
        <f t="shared" ca="1" si="119"/>
        <v>0</v>
      </c>
      <c r="BI177" s="2">
        <f t="shared" ca="1" si="120"/>
        <v>0</v>
      </c>
      <c r="BJ177" s="2">
        <f t="shared" ca="1" si="121"/>
        <v>0</v>
      </c>
      <c r="BK177" s="2">
        <f t="shared" ca="1" si="122"/>
        <v>0</v>
      </c>
      <c r="BL177" s="2">
        <f t="shared" ca="1" si="123"/>
        <v>0</v>
      </c>
      <c r="BM177" s="2">
        <f t="shared" ca="1" si="124"/>
        <v>0</v>
      </c>
      <c r="BN177" s="2">
        <f t="shared" ca="1" si="125"/>
        <v>0</v>
      </c>
      <c r="BO177" s="2">
        <f t="shared" ca="1" si="126"/>
        <v>0</v>
      </c>
      <c r="BP177" s="3">
        <f t="shared" ca="1" si="127"/>
        <v>0</v>
      </c>
      <c r="BQ177" s="1">
        <f t="shared" ca="1" si="128"/>
        <v>0</v>
      </c>
      <c r="BR177" s="2">
        <f t="shared" ca="1" si="129"/>
        <v>0</v>
      </c>
      <c r="BS177" s="2">
        <f t="shared" ca="1" si="130"/>
        <v>0</v>
      </c>
      <c r="BT177" s="2">
        <f t="shared" ca="1" si="131"/>
        <v>0</v>
      </c>
      <c r="BU177" s="2">
        <f t="shared" ca="1" si="132"/>
        <v>25946</v>
      </c>
      <c r="BV177" s="3">
        <f t="shared" ca="1" si="133"/>
        <v>0</v>
      </c>
      <c r="BX177" s="1">
        <f t="shared" ca="1" si="134"/>
        <v>1</v>
      </c>
      <c r="BY177" s="3"/>
      <c r="BZ177" s="1">
        <f t="shared" ca="1" si="135"/>
        <v>37</v>
      </c>
      <c r="CA177" s="2"/>
      <c r="CB177" s="3"/>
    </row>
    <row r="178" spans="2:80" ht="15" thickBot="1" x14ac:dyDescent="0.35">
      <c r="B178">
        <f t="shared" ca="1" si="136"/>
        <v>2</v>
      </c>
      <c r="C178" t="str">
        <f t="shared" ca="1" si="137"/>
        <v>women</v>
      </c>
      <c r="D178">
        <f t="shared" ca="1" si="138"/>
        <v>37</v>
      </c>
      <c r="E178">
        <f t="shared" ca="1" si="139"/>
        <v>5</v>
      </c>
      <c r="F178" t="str">
        <f t="shared" ca="1" si="140"/>
        <v>general work</v>
      </c>
      <c r="G178">
        <f t="shared" ca="1" si="141"/>
        <v>4</v>
      </c>
      <c r="H178" t="str">
        <f t="shared" ca="1" si="142"/>
        <v>technical</v>
      </c>
      <c r="I178">
        <f t="shared" ca="1" si="143"/>
        <v>3</v>
      </c>
      <c r="J178">
        <f t="shared" ca="1" si="144"/>
        <v>4</v>
      </c>
      <c r="K178">
        <f t="shared" ca="1" si="145"/>
        <v>25946</v>
      </c>
      <c r="L178">
        <f t="shared" ca="1" si="146"/>
        <v>2</v>
      </c>
      <c r="M178" t="str">
        <f t="shared" ca="1" si="147"/>
        <v>tumkur</v>
      </c>
      <c r="N178">
        <f t="shared" ca="1" si="148"/>
        <v>155676</v>
      </c>
      <c r="O178">
        <f t="shared" ca="1" si="149"/>
        <v>102.73841875577619</v>
      </c>
      <c r="P178">
        <f t="shared" ca="1" si="150"/>
        <v>26386.892821485686</v>
      </c>
      <c r="Q178">
        <f t="shared" ca="1" si="151"/>
        <v>26266</v>
      </c>
      <c r="R178">
        <f t="shared" ca="1" si="152"/>
        <v>27190.437129170401</v>
      </c>
      <c r="S178">
        <f t="shared" ca="1" si="153"/>
        <v>37704.785615642671</v>
      </c>
      <c r="T178">
        <f t="shared" ca="1" si="154"/>
        <v>219767.67843712837</v>
      </c>
      <c r="U178">
        <f t="shared" ca="1" si="155"/>
        <v>53559.175547926177</v>
      </c>
      <c r="V178">
        <f t="shared" ca="1" si="156"/>
        <v>166208.50288920221</v>
      </c>
      <c r="X178" s="1">
        <f ca="1">IF(Table1[[#This Row],[gender]]="men",0,1)</f>
        <v>1</v>
      </c>
      <c r="Y178" s="13">
        <f ca="1">IF(Table1[[#This Row],[gender]]="women",0,1)</f>
        <v>0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K178" s="1">
        <f t="shared" ca="1" si="157"/>
        <v>0</v>
      </c>
      <c r="AL178" s="2">
        <f t="shared" ca="1" si="158"/>
        <v>0</v>
      </c>
      <c r="AM178" s="2">
        <f t="shared" ca="1" si="159"/>
        <v>0</v>
      </c>
      <c r="AN178" s="2">
        <f t="shared" ca="1" si="160"/>
        <v>0</v>
      </c>
      <c r="AO178" s="2">
        <f t="shared" ca="1" si="161"/>
        <v>1</v>
      </c>
      <c r="AP178" s="3">
        <f t="shared" ca="1" si="162"/>
        <v>0</v>
      </c>
      <c r="AQ178" s="1"/>
      <c r="AR178" s="2"/>
      <c r="AS178" s="2"/>
      <c r="AT178" s="2"/>
      <c r="AU178" s="2"/>
      <c r="AV178" s="3"/>
      <c r="AW178" s="2"/>
      <c r="AX178" s="23">
        <f t="shared" ca="1" si="113"/>
        <v>1349.4281792131917</v>
      </c>
      <c r="AY178" s="2"/>
      <c r="AZ178" s="1">
        <f t="shared" ca="1" si="114"/>
        <v>1</v>
      </c>
      <c r="BA178" s="2"/>
      <c r="BB178" s="3"/>
      <c r="BC178" s="31">
        <f t="shared" ca="1" si="115"/>
        <v>0.99358349276653013</v>
      </c>
      <c r="BD178" s="2">
        <f t="shared" ca="1" si="116"/>
        <v>0</v>
      </c>
      <c r="BE178" s="1"/>
      <c r="BF178" s="1">
        <f t="shared" ca="1" si="117"/>
        <v>0</v>
      </c>
      <c r="BG178" s="2">
        <f t="shared" ca="1" si="118"/>
        <v>0</v>
      </c>
      <c r="BH178" s="2">
        <f t="shared" ca="1" si="119"/>
        <v>0</v>
      </c>
      <c r="BI178" s="2">
        <f t="shared" ca="1" si="120"/>
        <v>0</v>
      </c>
      <c r="BJ178" s="2">
        <f t="shared" ca="1" si="121"/>
        <v>0</v>
      </c>
      <c r="BK178" s="2">
        <f t="shared" ca="1" si="122"/>
        <v>0</v>
      </c>
      <c r="BL178" s="2">
        <f t="shared" ca="1" si="123"/>
        <v>0</v>
      </c>
      <c r="BM178" s="2">
        <f t="shared" ca="1" si="124"/>
        <v>0</v>
      </c>
      <c r="BN178" s="2">
        <f t="shared" ca="1" si="125"/>
        <v>0</v>
      </c>
      <c r="BO178" s="2">
        <f t="shared" ca="1" si="126"/>
        <v>38659</v>
      </c>
      <c r="BP178" s="3">
        <f t="shared" ca="1" si="127"/>
        <v>0</v>
      </c>
      <c r="BQ178" s="1">
        <f t="shared" ca="1" si="128"/>
        <v>0</v>
      </c>
      <c r="BR178" s="2">
        <f t="shared" ca="1" si="129"/>
        <v>38659</v>
      </c>
      <c r="BS178" s="2">
        <f t="shared" ca="1" si="130"/>
        <v>0</v>
      </c>
      <c r="BT178" s="2">
        <f t="shared" ca="1" si="131"/>
        <v>0</v>
      </c>
      <c r="BU178" s="2">
        <f t="shared" ca="1" si="132"/>
        <v>0</v>
      </c>
      <c r="BV178" s="3">
        <f t="shared" ca="1" si="133"/>
        <v>0</v>
      </c>
      <c r="BX178" s="1">
        <f t="shared" ca="1" si="134"/>
        <v>1</v>
      </c>
      <c r="BY178" s="3"/>
      <c r="BZ178" s="1">
        <f t="shared" ca="1" si="135"/>
        <v>0</v>
      </c>
      <c r="CA178" s="2"/>
      <c r="CB178" s="3"/>
    </row>
    <row r="179" spans="2:80" ht="15" thickBot="1" x14ac:dyDescent="0.35">
      <c r="B179">
        <f t="shared" ca="1" si="136"/>
        <v>2</v>
      </c>
      <c r="C179" t="str">
        <f t="shared" ca="1" si="137"/>
        <v>women</v>
      </c>
      <c r="D179">
        <f t="shared" ca="1" si="138"/>
        <v>35</v>
      </c>
      <c r="E179">
        <f t="shared" ca="1" si="139"/>
        <v>2</v>
      </c>
      <c r="F179" t="str">
        <f t="shared" ca="1" si="140"/>
        <v>construction</v>
      </c>
      <c r="G179">
        <f t="shared" ca="1" si="141"/>
        <v>2</v>
      </c>
      <c r="H179" t="str">
        <f t="shared" ca="1" si="142"/>
        <v>college</v>
      </c>
      <c r="I179">
        <f t="shared" ca="1" si="143"/>
        <v>4</v>
      </c>
      <c r="J179">
        <f t="shared" ca="1" si="144"/>
        <v>3</v>
      </c>
      <c r="K179">
        <f t="shared" ca="1" si="145"/>
        <v>38659</v>
      </c>
      <c r="L179">
        <f t="shared" ca="1" si="146"/>
        <v>10</v>
      </c>
      <c r="M179" t="str">
        <f t="shared" ca="1" si="147"/>
        <v>chitrdurga</v>
      </c>
      <c r="N179">
        <f t="shared" ca="1" si="148"/>
        <v>231954</v>
      </c>
      <c r="O179">
        <f t="shared" ca="1" si="149"/>
        <v>230465.66548116773</v>
      </c>
      <c r="P179">
        <f t="shared" ca="1" si="150"/>
        <v>4048.2845376395749</v>
      </c>
      <c r="Q179">
        <f t="shared" ca="1" si="151"/>
        <v>3086</v>
      </c>
      <c r="R179">
        <f t="shared" ca="1" si="152"/>
        <v>76543.248091244721</v>
      </c>
      <c r="S179">
        <f t="shared" ca="1" si="153"/>
        <v>2216.5480374050976</v>
      </c>
      <c r="T179">
        <f t="shared" ca="1" si="154"/>
        <v>238218.83257504468</v>
      </c>
      <c r="U179">
        <f t="shared" ca="1" si="155"/>
        <v>310094.91357241245</v>
      </c>
      <c r="V179">
        <f t="shared" ca="1" si="156"/>
        <v>-71876.080997367768</v>
      </c>
      <c r="X179" s="1">
        <f ca="1">IF(Table1[[#This Row],[gender]]="men",0,1)</f>
        <v>1</v>
      </c>
      <c r="Y179" s="13">
        <f ca="1">IF(Table1[[#This Row],[gender]]="women",0,1)</f>
        <v>0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K179" s="1">
        <f t="shared" ca="1" si="157"/>
        <v>1</v>
      </c>
      <c r="AL179" s="2">
        <f t="shared" ca="1" si="158"/>
        <v>0</v>
      </c>
      <c r="AM179" s="2">
        <f t="shared" ca="1" si="159"/>
        <v>0</v>
      </c>
      <c r="AN179" s="2">
        <f t="shared" ca="1" si="160"/>
        <v>0</v>
      </c>
      <c r="AO179" s="2">
        <f t="shared" ca="1" si="161"/>
        <v>0</v>
      </c>
      <c r="AP179" s="3">
        <f t="shared" ca="1" si="162"/>
        <v>0</v>
      </c>
      <c r="AQ179" s="1"/>
      <c r="AR179" s="2"/>
      <c r="AS179" s="2"/>
      <c r="AT179" s="2"/>
      <c r="AU179" s="2"/>
      <c r="AV179" s="3"/>
      <c r="AW179" s="2"/>
      <c r="AX179" s="23">
        <f t="shared" ca="1" si="113"/>
        <v>17126.989041964905</v>
      </c>
      <c r="AY179" s="2"/>
      <c r="AZ179" s="1">
        <f t="shared" ca="1" si="114"/>
        <v>1</v>
      </c>
      <c r="BA179" s="2"/>
      <c r="BB179" s="3"/>
      <c r="BC179" s="31">
        <f t="shared" ca="1" si="115"/>
        <v>0.44569818159112362</v>
      </c>
      <c r="BD179" s="2">
        <f t="shared" ca="1" si="116"/>
        <v>0</v>
      </c>
      <c r="BE179" s="1"/>
      <c r="BF179" s="1">
        <f t="shared" ca="1" si="117"/>
        <v>0</v>
      </c>
      <c r="BG179" s="2">
        <f t="shared" ca="1" si="118"/>
        <v>0</v>
      </c>
      <c r="BH179" s="2">
        <f t="shared" ca="1" si="119"/>
        <v>0</v>
      </c>
      <c r="BI179" s="2">
        <f t="shared" ca="1" si="120"/>
        <v>0</v>
      </c>
      <c r="BJ179" s="2">
        <f t="shared" ca="1" si="121"/>
        <v>0</v>
      </c>
      <c r="BK179" s="2">
        <f t="shared" ca="1" si="122"/>
        <v>66915</v>
      </c>
      <c r="BL179" s="2">
        <f t="shared" ca="1" si="123"/>
        <v>0</v>
      </c>
      <c r="BM179" s="2">
        <f t="shared" ca="1" si="124"/>
        <v>0</v>
      </c>
      <c r="BN179" s="2">
        <f t="shared" ca="1" si="125"/>
        <v>0</v>
      </c>
      <c r="BO179" s="2">
        <f t="shared" ca="1" si="126"/>
        <v>0</v>
      </c>
      <c r="BP179" s="3">
        <f t="shared" ca="1" si="127"/>
        <v>0</v>
      </c>
      <c r="BQ179" s="1">
        <f t="shared" ca="1" si="128"/>
        <v>0</v>
      </c>
      <c r="BR179" s="2">
        <f t="shared" ca="1" si="129"/>
        <v>0</v>
      </c>
      <c r="BS179" s="2">
        <f t="shared" ca="1" si="130"/>
        <v>66915</v>
      </c>
      <c r="BT179" s="2">
        <f t="shared" ca="1" si="131"/>
        <v>0</v>
      </c>
      <c r="BU179" s="2">
        <f t="shared" ca="1" si="132"/>
        <v>0</v>
      </c>
      <c r="BV179" s="3">
        <f t="shared" ca="1" si="133"/>
        <v>0</v>
      </c>
      <c r="BX179" s="1">
        <f t="shared" ca="1" si="134"/>
        <v>1</v>
      </c>
      <c r="BY179" s="3"/>
      <c r="BZ179" s="1">
        <f t="shared" ca="1" si="135"/>
        <v>33</v>
      </c>
      <c r="CA179" s="2"/>
      <c r="CB179" s="3"/>
    </row>
    <row r="180" spans="2:80" ht="15" thickBot="1" x14ac:dyDescent="0.35">
      <c r="B180">
        <f t="shared" ca="1" si="136"/>
        <v>2</v>
      </c>
      <c r="C180" t="str">
        <f t="shared" ca="1" si="137"/>
        <v>women</v>
      </c>
      <c r="D180">
        <f t="shared" ca="1" si="138"/>
        <v>33</v>
      </c>
      <c r="E180">
        <f t="shared" ca="1" si="139"/>
        <v>3</v>
      </c>
      <c r="F180" t="str">
        <f t="shared" ca="1" si="140"/>
        <v>teaching</v>
      </c>
      <c r="G180">
        <f t="shared" ca="1" si="141"/>
        <v>4</v>
      </c>
      <c r="H180" t="str">
        <f t="shared" ca="1" si="142"/>
        <v>technical</v>
      </c>
      <c r="I180">
        <f t="shared" ca="1" si="143"/>
        <v>4</v>
      </c>
      <c r="J180">
        <f t="shared" ca="1" si="144"/>
        <v>2</v>
      </c>
      <c r="K180">
        <f t="shared" ca="1" si="145"/>
        <v>66915</v>
      </c>
      <c r="L180">
        <f t="shared" ca="1" si="146"/>
        <v>6</v>
      </c>
      <c r="M180" t="str">
        <f t="shared" ca="1" si="147"/>
        <v>bellari</v>
      </c>
      <c r="N180">
        <f t="shared" ca="1" si="148"/>
        <v>334575</v>
      </c>
      <c r="O180">
        <f t="shared" ca="1" si="149"/>
        <v>149119.46910585018</v>
      </c>
      <c r="P180">
        <f t="shared" ca="1" si="150"/>
        <v>34253.978083929811</v>
      </c>
      <c r="Q180">
        <f t="shared" ca="1" si="151"/>
        <v>20587</v>
      </c>
      <c r="R180">
        <f t="shared" ca="1" si="152"/>
        <v>64657.981196393928</v>
      </c>
      <c r="S180">
        <f t="shared" ca="1" si="153"/>
        <v>57234.583242817695</v>
      </c>
      <c r="T180">
        <f t="shared" ca="1" si="154"/>
        <v>426063.56132674753</v>
      </c>
      <c r="U180">
        <f t="shared" ca="1" si="155"/>
        <v>234364.45030224411</v>
      </c>
      <c r="V180">
        <f t="shared" ca="1" si="156"/>
        <v>191699.11102450342</v>
      </c>
      <c r="X180" s="1">
        <f ca="1">IF(Table1[[#This Row],[gender]]="men",0,1)</f>
        <v>1</v>
      </c>
      <c r="Y180" s="13">
        <f ca="1">IF(Table1[[#This Row],[gender]]="women",0,1)</f>
        <v>0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K180" s="1">
        <f t="shared" ca="1" si="157"/>
        <v>1</v>
      </c>
      <c r="AL180" s="2">
        <f t="shared" ca="1" si="158"/>
        <v>0</v>
      </c>
      <c r="AM180" s="2">
        <f t="shared" ca="1" si="159"/>
        <v>0</v>
      </c>
      <c r="AN180" s="2">
        <f t="shared" ca="1" si="160"/>
        <v>0</v>
      </c>
      <c r="AO180" s="2">
        <f t="shared" ca="1" si="161"/>
        <v>0</v>
      </c>
      <c r="AP180" s="3">
        <f t="shared" ca="1" si="162"/>
        <v>0</v>
      </c>
      <c r="AQ180" s="1"/>
      <c r="AR180" s="2"/>
      <c r="AS180" s="2"/>
      <c r="AT180" s="2"/>
      <c r="AU180" s="2"/>
      <c r="AV180" s="3"/>
      <c r="AW180" s="2"/>
      <c r="AX180" s="23">
        <f t="shared" ca="1" si="113"/>
        <v>8828.7916868311768</v>
      </c>
      <c r="AY180" s="2"/>
      <c r="AZ180" s="1">
        <f t="shared" ca="1" si="114"/>
        <v>0</v>
      </c>
      <c r="BA180" s="2"/>
      <c r="BB180" s="3"/>
      <c r="BC180" s="31">
        <f t="shared" ca="1" si="115"/>
        <v>3.380652468013623E-2</v>
      </c>
      <c r="BD180" s="2">
        <f t="shared" ca="1" si="116"/>
        <v>1</v>
      </c>
      <c r="BE180" s="1"/>
      <c r="BF180" s="1">
        <f t="shared" ca="1" si="117"/>
        <v>0</v>
      </c>
      <c r="BG180" s="2">
        <f t="shared" ca="1" si="118"/>
        <v>0</v>
      </c>
      <c r="BH180" s="2">
        <f t="shared" ca="1" si="119"/>
        <v>0</v>
      </c>
      <c r="BI180" s="2">
        <f t="shared" ca="1" si="120"/>
        <v>0</v>
      </c>
      <c r="BJ180" s="2">
        <f t="shared" ca="1" si="121"/>
        <v>82618</v>
      </c>
      <c r="BK180" s="2">
        <f t="shared" ca="1" si="122"/>
        <v>0</v>
      </c>
      <c r="BL180" s="2">
        <f t="shared" ca="1" si="123"/>
        <v>0</v>
      </c>
      <c r="BM180" s="2">
        <f t="shared" ca="1" si="124"/>
        <v>0</v>
      </c>
      <c r="BN180" s="2">
        <f t="shared" ca="1" si="125"/>
        <v>0</v>
      </c>
      <c r="BO180" s="2">
        <f t="shared" ca="1" si="126"/>
        <v>0</v>
      </c>
      <c r="BP180" s="3">
        <f t="shared" ca="1" si="127"/>
        <v>0</v>
      </c>
      <c r="BQ180" s="1">
        <f t="shared" ca="1" si="128"/>
        <v>0</v>
      </c>
      <c r="BR180" s="2">
        <f t="shared" ca="1" si="129"/>
        <v>0</v>
      </c>
      <c r="BS180" s="2">
        <f t="shared" ca="1" si="130"/>
        <v>82618</v>
      </c>
      <c r="BT180" s="2">
        <f t="shared" ca="1" si="131"/>
        <v>0</v>
      </c>
      <c r="BU180" s="2">
        <f t="shared" ca="1" si="132"/>
        <v>0</v>
      </c>
      <c r="BV180" s="3">
        <f t="shared" ca="1" si="133"/>
        <v>0</v>
      </c>
      <c r="BX180" s="1">
        <f t="shared" ca="1" si="134"/>
        <v>0</v>
      </c>
      <c r="BY180" s="3"/>
      <c r="BZ180" s="1">
        <f t="shared" ca="1" si="135"/>
        <v>44</v>
      </c>
      <c r="CA180" s="2"/>
      <c r="CB180" s="3"/>
    </row>
    <row r="181" spans="2:80" ht="15" thickBot="1" x14ac:dyDescent="0.35">
      <c r="B181">
        <f t="shared" ca="1" si="136"/>
        <v>1</v>
      </c>
      <c r="C181" t="str">
        <f t="shared" ca="1" si="137"/>
        <v>men</v>
      </c>
      <c r="D181">
        <f t="shared" ca="1" si="138"/>
        <v>44</v>
      </c>
      <c r="E181">
        <f t="shared" ca="1" si="139"/>
        <v>3</v>
      </c>
      <c r="F181" t="str">
        <f t="shared" ca="1" si="140"/>
        <v>teaching</v>
      </c>
      <c r="G181">
        <f t="shared" ca="1" si="141"/>
        <v>1</v>
      </c>
      <c r="H181" t="str">
        <f t="shared" ca="1" si="142"/>
        <v>high skool</v>
      </c>
      <c r="I181">
        <f t="shared" ca="1" si="143"/>
        <v>3</v>
      </c>
      <c r="J181">
        <f t="shared" ca="1" si="144"/>
        <v>1</v>
      </c>
      <c r="K181">
        <f t="shared" ca="1" si="145"/>
        <v>82618</v>
      </c>
      <c r="L181">
        <f t="shared" ca="1" si="146"/>
        <v>5</v>
      </c>
      <c r="M181" t="str">
        <f t="shared" ca="1" si="147"/>
        <v>UK</v>
      </c>
      <c r="N181">
        <f t="shared" ca="1" si="148"/>
        <v>330472</v>
      </c>
      <c r="O181">
        <f t="shared" ca="1" si="149"/>
        <v>11172.109824093981</v>
      </c>
      <c r="P181">
        <f t="shared" ca="1" si="150"/>
        <v>8828.7916868311768</v>
      </c>
      <c r="Q181">
        <f t="shared" ca="1" si="151"/>
        <v>1781</v>
      </c>
      <c r="R181">
        <f t="shared" ca="1" si="152"/>
        <v>39939.671748828034</v>
      </c>
      <c r="S181">
        <f t="shared" ca="1" si="153"/>
        <v>88439.947172489628</v>
      </c>
      <c r="T181">
        <f t="shared" ca="1" si="154"/>
        <v>427740.73885932076</v>
      </c>
      <c r="U181">
        <f t="shared" ca="1" si="155"/>
        <v>52892.781572922016</v>
      </c>
      <c r="V181">
        <f t="shared" ca="1" si="156"/>
        <v>374847.95728639874</v>
      </c>
      <c r="X181" s="1">
        <f ca="1">IF(Table1[[#This Row],[gender]]="men",0,1)</f>
        <v>0</v>
      </c>
      <c r="Y181" s="13">
        <f ca="1">IF(Table1[[#This Row],[gender]]="women",0,1)</f>
        <v>1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K181" s="1">
        <f t="shared" ca="1" si="157"/>
        <v>0</v>
      </c>
      <c r="AL181" s="2">
        <f t="shared" ca="1" si="158"/>
        <v>0</v>
      </c>
      <c r="AM181" s="2">
        <f t="shared" ca="1" si="159"/>
        <v>1</v>
      </c>
      <c r="AN181" s="2">
        <f t="shared" ca="1" si="160"/>
        <v>0</v>
      </c>
      <c r="AO181" s="2">
        <f t="shared" ca="1" si="161"/>
        <v>0</v>
      </c>
      <c r="AP181" s="3">
        <f t="shared" ca="1" si="162"/>
        <v>0</v>
      </c>
      <c r="AQ181" s="1"/>
      <c r="AR181" s="2"/>
      <c r="AS181" s="2"/>
      <c r="AT181" s="2"/>
      <c r="AU181" s="2"/>
      <c r="AV181" s="3"/>
      <c r="AW181" s="2"/>
      <c r="AX181" s="23">
        <f t="shared" ca="1" si="113"/>
        <v>4393.375808394946</v>
      </c>
      <c r="AY181" s="2"/>
      <c r="AZ181" s="1">
        <f t="shared" ca="1" si="114"/>
        <v>1</v>
      </c>
      <c r="BA181" s="2"/>
      <c r="BB181" s="3"/>
      <c r="BC181" s="31">
        <f t="shared" ca="1" si="115"/>
        <v>0.73251053598287508</v>
      </c>
      <c r="BD181" s="2">
        <f t="shared" ca="1" si="116"/>
        <v>0</v>
      </c>
      <c r="BE181" s="1"/>
      <c r="BF181" s="1">
        <f t="shared" ca="1" si="117"/>
        <v>64803</v>
      </c>
      <c r="BG181" s="2">
        <f t="shared" ca="1" si="118"/>
        <v>0</v>
      </c>
      <c r="BH181" s="2">
        <f t="shared" ca="1" si="119"/>
        <v>0</v>
      </c>
      <c r="BI181" s="2">
        <f t="shared" ca="1" si="120"/>
        <v>0</v>
      </c>
      <c r="BJ181" s="2">
        <f t="shared" ca="1" si="121"/>
        <v>0</v>
      </c>
      <c r="BK181" s="2">
        <f t="shared" ca="1" si="122"/>
        <v>0</v>
      </c>
      <c r="BL181" s="2">
        <f t="shared" ca="1" si="123"/>
        <v>0</v>
      </c>
      <c r="BM181" s="2">
        <f t="shared" ca="1" si="124"/>
        <v>0</v>
      </c>
      <c r="BN181" s="2">
        <f t="shared" ca="1" si="125"/>
        <v>0</v>
      </c>
      <c r="BO181" s="2">
        <f t="shared" ca="1" si="126"/>
        <v>0</v>
      </c>
      <c r="BP181" s="3">
        <f t="shared" ca="1" si="127"/>
        <v>0</v>
      </c>
      <c r="BQ181" s="1">
        <f t="shared" ca="1" si="128"/>
        <v>0</v>
      </c>
      <c r="BR181" s="2">
        <f t="shared" ca="1" si="129"/>
        <v>0</v>
      </c>
      <c r="BS181" s="2">
        <f t="shared" ca="1" si="130"/>
        <v>0</v>
      </c>
      <c r="BT181" s="2">
        <f t="shared" ca="1" si="131"/>
        <v>0</v>
      </c>
      <c r="BU181" s="2">
        <f t="shared" ca="1" si="132"/>
        <v>0</v>
      </c>
      <c r="BV181" s="3">
        <f t="shared" ca="1" si="133"/>
        <v>64803</v>
      </c>
      <c r="BX181" s="1">
        <f t="shared" ca="1" si="134"/>
        <v>1</v>
      </c>
      <c r="BY181" s="3"/>
      <c r="BZ181" s="1">
        <f t="shared" ca="1" si="135"/>
        <v>30</v>
      </c>
      <c r="CA181" s="2"/>
      <c r="CB181" s="3"/>
    </row>
    <row r="182" spans="2:80" ht="15" thickBot="1" x14ac:dyDescent="0.35">
      <c r="B182">
        <f t="shared" ca="1" si="136"/>
        <v>1</v>
      </c>
      <c r="C182" t="str">
        <f t="shared" ca="1" si="137"/>
        <v>men</v>
      </c>
      <c r="D182">
        <f t="shared" ca="1" si="138"/>
        <v>30</v>
      </c>
      <c r="E182">
        <f t="shared" ca="1" si="139"/>
        <v>6</v>
      </c>
      <c r="F182" t="str">
        <f t="shared" ca="1" si="140"/>
        <v>agriculture</v>
      </c>
      <c r="G182">
        <f t="shared" ca="1" si="141"/>
        <v>3</v>
      </c>
      <c r="H182" t="str">
        <f t="shared" ca="1" si="142"/>
        <v>university</v>
      </c>
      <c r="I182">
        <f t="shared" ca="1" si="143"/>
        <v>4</v>
      </c>
      <c r="J182">
        <f t="shared" ca="1" si="144"/>
        <v>1</v>
      </c>
      <c r="K182">
        <f t="shared" ca="1" si="145"/>
        <v>64803</v>
      </c>
      <c r="L182">
        <f t="shared" ca="1" si="146"/>
        <v>1</v>
      </c>
      <c r="M182" t="str">
        <f t="shared" ca="1" si="147"/>
        <v>banglore</v>
      </c>
      <c r="N182">
        <f t="shared" ca="1" si="148"/>
        <v>194409</v>
      </c>
      <c r="O182">
        <f t="shared" ca="1" si="149"/>
        <v>142406.64078989477</v>
      </c>
      <c r="P182">
        <f t="shared" ca="1" si="150"/>
        <v>4393.375808394946</v>
      </c>
      <c r="Q182">
        <f t="shared" ca="1" si="151"/>
        <v>1796</v>
      </c>
      <c r="R182">
        <f t="shared" ca="1" si="152"/>
        <v>30911.336668118907</v>
      </c>
      <c r="S182">
        <f t="shared" ca="1" si="153"/>
        <v>45101.691748080819</v>
      </c>
      <c r="T182">
        <f t="shared" ca="1" si="154"/>
        <v>243904.06755647575</v>
      </c>
      <c r="U182">
        <f t="shared" ca="1" si="155"/>
        <v>175113.97745801369</v>
      </c>
      <c r="V182">
        <f t="shared" ca="1" si="156"/>
        <v>68790.090098462068</v>
      </c>
      <c r="X182" s="1">
        <f ca="1">IF(Table1[[#This Row],[gender]]="men",0,1)</f>
        <v>0</v>
      </c>
      <c r="Y182" s="13">
        <f ca="1">IF(Table1[[#This Row],[gender]]="women",0,1)</f>
        <v>1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K182" s="1">
        <f t="shared" ca="1" si="157"/>
        <v>0</v>
      </c>
      <c r="AL182" s="2">
        <f t="shared" ca="1" si="158"/>
        <v>0</v>
      </c>
      <c r="AM182" s="2">
        <f t="shared" ca="1" si="159"/>
        <v>1</v>
      </c>
      <c r="AN182" s="2">
        <f t="shared" ca="1" si="160"/>
        <v>0</v>
      </c>
      <c r="AO182" s="2">
        <f t="shared" ca="1" si="161"/>
        <v>0</v>
      </c>
      <c r="AP182" s="3">
        <f t="shared" ca="1" si="162"/>
        <v>0</v>
      </c>
      <c r="AQ182" s="1"/>
      <c r="AR182" s="2"/>
      <c r="AS182" s="2"/>
      <c r="AT182" s="2"/>
      <c r="AU182" s="2"/>
      <c r="AV182" s="3"/>
      <c r="AW182" s="2"/>
      <c r="AX182" s="23">
        <f t="shared" ca="1" si="113"/>
        <v>23134.872055038097</v>
      </c>
      <c r="AY182" s="2"/>
      <c r="AZ182" s="1">
        <f t="shared" ca="1" si="114"/>
        <v>0</v>
      </c>
      <c r="BA182" s="2"/>
      <c r="BB182" s="3"/>
      <c r="BC182" s="31">
        <f t="shared" ca="1" si="115"/>
        <v>0.2575236099442797</v>
      </c>
      <c r="BD182" s="2">
        <f t="shared" ca="1" si="116"/>
        <v>1</v>
      </c>
      <c r="BE182" s="1"/>
      <c r="BF182" s="1">
        <f t="shared" ca="1" si="117"/>
        <v>0</v>
      </c>
      <c r="BG182" s="2">
        <f t="shared" ca="1" si="118"/>
        <v>0</v>
      </c>
      <c r="BH182" s="2">
        <f t="shared" ca="1" si="119"/>
        <v>0</v>
      </c>
      <c r="BI182" s="2">
        <f t="shared" ca="1" si="120"/>
        <v>0</v>
      </c>
      <c r="BJ182" s="2">
        <f t="shared" ca="1" si="121"/>
        <v>0</v>
      </c>
      <c r="BK182" s="2">
        <f t="shared" ca="1" si="122"/>
        <v>31246</v>
      </c>
      <c r="BL182" s="2">
        <f t="shared" ca="1" si="123"/>
        <v>0</v>
      </c>
      <c r="BM182" s="2">
        <f t="shared" ca="1" si="124"/>
        <v>0</v>
      </c>
      <c r="BN182" s="2">
        <f t="shared" ca="1" si="125"/>
        <v>0</v>
      </c>
      <c r="BO182" s="2">
        <f t="shared" ca="1" si="126"/>
        <v>0</v>
      </c>
      <c r="BP182" s="3">
        <f t="shared" ca="1" si="127"/>
        <v>0</v>
      </c>
      <c r="BQ182" s="1">
        <f t="shared" ca="1" si="128"/>
        <v>0</v>
      </c>
      <c r="BR182" s="2">
        <f t="shared" ca="1" si="129"/>
        <v>0</v>
      </c>
      <c r="BS182" s="2">
        <f t="shared" ca="1" si="130"/>
        <v>0</v>
      </c>
      <c r="BT182" s="2">
        <f t="shared" ca="1" si="131"/>
        <v>0</v>
      </c>
      <c r="BU182" s="2">
        <f t="shared" ca="1" si="132"/>
        <v>0</v>
      </c>
      <c r="BV182" s="3">
        <f t="shared" ca="1" si="133"/>
        <v>31246</v>
      </c>
      <c r="BX182" s="1">
        <f t="shared" ca="1" si="134"/>
        <v>1</v>
      </c>
      <c r="BY182" s="3"/>
      <c r="BZ182" s="1">
        <f t="shared" ca="1" si="135"/>
        <v>44</v>
      </c>
      <c r="CA182" s="2"/>
      <c r="CB182" s="3"/>
    </row>
    <row r="183" spans="2:80" ht="15" thickBot="1" x14ac:dyDescent="0.35">
      <c r="B183">
        <f t="shared" ca="1" si="136"/>
        <v>2</v>
      </c>
      <c r="C183" t="str">
        <f t="shared" ca="1" si="137"/>
        <v>women</v>
      </c>
      <c r="D183">
        <f t="shared" ca="1" si="138"/>
        <v>44</v>
      </c>
      <c r="E183">
        <f t="shared" ca="1" si="139"/>
        <v>6</v>
      </c>
      <c r="F183" t="str">
        <f t="shared" ca="1" si="140"/>
        <v>agriculture</v>
      </c>
      <c r="G183">
        <f t="shared" ca="1" si="141"/>
        <v>3</v>
      </c>
      <c r="H183" t="str">
        <f t="shared" ca="1" si="142"/>
        <v>university</v>
      </c>
      <c r="I183">
        <f t="shared" ca="1" si="143"/>
        <v>3</v>
      </c>
      <c r="J183">
        <f t="shared" ca="1" si="144"/>
        <v>1</v>
      </c>
      <c r="K183">
        <f t="shared" ca="1" si="145"/>
        <v>31246</v>
      </c>
      <c r="L183">
        <f t="shared" ca="1" si="146"/>
        <v>6</v>
      </c>
      <c r="M183" t="str">
        <f t="shared" ca="1" si="147"/>
        <v>bellari</v>
      </c>
      <c r="N183">
        <f t="shared" ca="1" si="148"/>
        <v>93738</v>
      </c>
      <c r="O183">
        <f t="shared" ca="1" si="149"/>
        <v>24139.748148956889</v>
      </c>
      <c r="P183">
        <f t="shared" ca="1" si="150"/>
        <v>23134.872055038097</v>
      </c>
      <c r="Q183">
        <f t="shared" ca="1" si="151"/>
        <v>13296</v>
      </c>
      <c r="R183">
        <f t="shared" ca="1" si="152"/>
        <v>9538.3009317896922</v>
      </c>
      <c r="S183">
        <f t="shared" ca="1" si="153"/>
        <v>6593.987321339584</v>
      </c>
      <c r="T183">
        <f t="shared" ca="1" si="154"/>
        <v>123466.85937637769</v>
      </c>
      <c r="U183">
        <f t="shared" ca="1" si="155"/>
        <v>46974.049080746583</v>
      </c>
      <c r="V183">
        <f t="shared" ca="1" si="156"/>
        <v>76492.810295631105</v>
      </c>
      <c r="X183" s="1">
        <f ca="1">IF(Table1[[#This Row],[gender]]="men",0,1)</f>
        <v>1</v>
      </c>
      <c r="Y183" s="13">
        <f ca="1">IF(Table1[[#This Row],[gender]]="women",0,1)</f>
        <v>0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K183" s="1">
        <f t="shared" ca="1" si="157"/>
        <v>0</v>
      </c>
      <c r="AL183" s="2">
        <f t="shared" ca="1" si="158"/>
        <v>0</v>
      </c>
      <c r="AM183" s="2">
        <f t="shared" ca="1" si="159"/>
        <v>1</v>
      </c>
      <c r="AN183" s="2">
        <f t="shared" ca="1" si="160"/>
        <v>0</v>
      </c>
      <c r="AO183" s="2">
        <f t="shared" ca="1" si="161"/>
        <v>0</v>
      </c>
      <c r="AP183" s="3">
        <f t="shared" ca="1" si="162"/>
        <v>0</v>
      </c>
      <c r="AQ183" s="1"/>
      <c r="AR183" s="2"/>
      <c r="AS183" s="2"/>
      <c r="AT183" s="2"/>
      <c r="AU183" s="2"/>
      <c r="AV183" s="3"/>
      <c r="AW183" s="2"/>
      <c r="AX183" s="23">
        <f t="shared" ca="1" si="113"/>
        <v>19591.922584580665</v>
      </c>
      <c r="AY183" s="2"/>
      <c r="AZ183" s="1">
        <f t="shared" ca="1" si="114"/>
        <v>1</v>
      </c>
      <c r="BA183" s="2"/>
      <c r="BB183" s="3"/>
      <c r="BC183" s="31">
        <f t="shared" ca="1" si="115"/>
        <v>0.72672202328002855</v>
      </c>
      <c r="BD183" s="2">
        <f t="shared" ca="1" si="116"/>
        <v>0</v>
      </c>
      <c r="BE183" s="1"/>
      <c r="BF183" s="1">
        <f t="shared" ca="1" si="117"/>
        <v>60760</v>
      </c>
      <c r="BG183" s="2">
        <f t="shared" ca="1" si="118"/>
        <v>0</v>
      </c>
      <c r="BH183" s="2">
        <f t="shared" ca="1" si="119"/>
        <v>0</v>
      </c>
      <c r="BI183" s="2">
        <f t="shared" ca="1" si="120"/>
        <v>0</v>
      </c>
      <c r="BJ183" s="2">
        <f t="shared" ca="1" si="121"/>
        <v>0</v>
      </c>
      <c r="BK183" s="2">
        <f t="shared" ca="1" si="122"/>
        <v>0</v>
      </c>
      <c r="BL183" s="2">
        <f t="shared" ca="1" si="123"/>
        <v>0</v>
      </c>
      <c r="BM183" s="2">
        <f t="shared" ca="1" si="124"/>
        <v>0</v>
      </c>
      <c r="BN183" s="2">
        <f t="shared" ca="1" si="125"/>
        <v>0</v>
      </c>
      <c r="BO183" s="2">
        <f t="shared" ca="1" si="126"/>
        <v>0</v>
      </c>
      <c r="BP183" s="3">
        <f t="shared" ca="1" si="127"/>
        <v>0</v>
      </c>
      <c r="BQ183" s="1">
        <f t="shared" ca="1" si="128"/>
        <v>0</v>
      </c>
      <c r="BR183" s="2">
        <f t="shared" ca="1" si="129"/>
        <v>0</v>
      </c>
      <c r="BS183" s="2">
        <f t="shared" ca="1" si="130"/>
        <v>0</v>
      </c>
      <c r="BT183" s="2">
        <f t="shared" ca="1" si="131"/>
        <v>0</v>
      </c>
      <c r="BU183" s="2">
        <f t="shared" ca="1" si="132"/>
        <v>0</v>
      </c>
      <c r="BV183" s="3">
        <f t="shared" ca="1" si="133"/>
        <v>60760</v>
      </c>
      <c r="BX183" s="1">
        <f t="shared" ca="1" si="134"/>
        <v>1</v>
      </c>
      <c r="BY183" s="3"/>
      <c r="BZ183" s="1">
        <f t="shared" ca="1" si="135"/>
        <v>37</v>
      </c>
      <c r="CA183" s="2"/>
      <c r="CB183" s="3"/>
    </row>
    <row r="184" spans="2:80" ht="15" thickBot="1" x14ac:dyDescent="0.35">
      <c r="B184">
        <f t="shared" ca="1" si="136"/>
        <v>1</v>
      </c>
      <c r="C184" t="str">
        <f t="shared" ca="1" si="137"/>
        <v>men</v>
      </c>
      <c r="D184">
        <f t="shared" ca="1" si="138"/>
        <v>37</v>
      </c>
      <c r="E184">
        <f t="shared" ca="1" si="139"/>
        <v>6</v>
      </c>
      <c r="F184" t="str">
        <f t="shared" ca="1" si="140"/>
        <v>agriculture</v>
      </c>
      <c r="G184">
        <f t="shared" ca="1" si="141"/>
        <v>2</v>
      </c>
      <c r="H184" t="str">
        <f t="shared" ca="1" si="142"/>
        <v>college</v>
      </c>
      <c r="I184">
        <f t="shared" ca="1" si="143"/>
        <v>0</v>
      </c>
      <c r="J184">
        <f t="shared" ca="1" si="144"/>
        <v>2</v>
      </c>
      <c r="K184">
        <f t="shared" ca="1" si="145"/>
        <v>60760</v>
      </c>
      <c r="L184">
        <f t="shared" ca="1" si="146"/>
        <v>1</v>
      </c>
      <c r="M184" t="str">
        <f t="shared" ca="1" si="147"/>
        <v>banglore</v>
      </c>
      <c r="N184">
        <f t="shared" ca="1" si="148"/>
        <v>243040</v>
      </c>
      <c r="O184">
        <f t="shared" ca="1" si="149"/>
        <v>176622.52053797813</v>
      </c>
      <c r="P184">
        <f t="shared" ca="1" si="150"/>
        <v>39183.84516916133</v>
      </c>
      <c r="Q184">
        <f t="shared" ca="1" si="151"/>
        <v>8155</v>
      </c>
      <c r="R184">
        <f t="shared" ca="1" si="152"/>
        <v>44841.987584898823</v>
      </c>
      <c r="S184">
        <f t="shared" ca="1" si="153"/>
        <v>15773.820082283066</v>
      </c>
      <c r="T184">
        <f t="shared" ca="1" si="154"/>
        <v>297997.66525144438</v>
      </c>
      <c r="U184">
        <f t="shared" ca="1" si="155"/>
        <v>229619.50812287696</v>
      </c>
      <c r="V184">
        <f t="shared" ca="1" si="156"/>
        <v>68378.157128567429</v>
      </c>
      <c r="X184" s="1">
        <f ca="1">IF(Table1[[#This Row],[gender]]="men",0,1)</f>
        <v>0</v>
      </c>
      <c r="Y184" s="13">
        <f ca="1">IF(Table1[[#This Row],[gender]]="women",0,1)</f>
        <v>1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K184" s="1">
        <f t="shared" ca="1" si="157"/>
        <v>0</v>
      </c>
      <c r="AL184" s="2">
        <f t="shared" ca="1" si="158"/>
        <v>0</v>
      </c>
      <c r="AM184" s="2">
        <f t="shared" ca="1" si="159"/>
        <v>1</v>
      </c>
      <c r="AN184" s="2">
        <f t="shared" ca="1" si="160"/>
        <v>0</v>
      </c>
      <c r="AO184" s="2">
        <f t="shared" ca="1" si="161"/>
        <v>0</v>
      </c>
      <c r="AP184" s="3">
        <f t="shared" ca="1" si="162"/>
        <v>0</v>
      </c>
      <c r="AQ184" s="1"/>
      <c r="AR184" s="2"/>
      <c r="AS184" s="2"/>
      <c r="AT184" s="2"/>
      <c r="AU184" s="2"/>
      <c r="AV184" s="3"/>
      <c r="AW184" s="2"/>
      <c r="AX184" s="23">
        <f t="shared" ca="1" si="113"/>
        <v>32582.40304049597</v>
      </c>
      <c r="AY184" s="2"/>
      <c r="AZ184" s="1">
        <f t="shared" ca="1" si="114"/>
        <v>0</v>
      </c>
      <c r="BA184" s="2"/>
      <c r="BB184" s="3"/>
      <c r="BC184" s="31">
        <f t="shared" ca="1" si="115"/>
        <v>0.23838386365041431</v>
      </c>
      <c r="BD184" s="2">
        <f t="shared" ca="1" si="116"/>
        <v>1</v>
      </c>
      <c r="BE184" s="1"/>
      <c r="BF184" s="1">
        <f t="shared" ca="1" si="117"/>
        <v>0</v>
      </c>
      <c r="BG184" s="2">
        <f t="shared" ca="1" si="118"/>
        <v>0</v>
      </c>
      <c r="BH184" s="2">
        <f t="shared" ca="1" si="119"/>
        <v>0</v>
      </c>
      <c r="BI184" s="2">
        <f t="shared" ca="1" si="120"/>
        <v>0</v>
      </c>
      <c r="BJ184" s="2">
        <f t="shared" ca="1" si="121"/>
        <v>0</v>
      </c>
      <c r="BK184" s="2">
        <f t="shared" ca="1" si="122"/>
        <v>0</v>
      </c>
      <c r="BL184" s="2">
        <f t="shared" ca="1" si="123"/>
        <v>0</v>
      </c>
      <c r="BM184" s="2">
        <f t="shared" ca="1" si="124"/>
        <v>64526</v>
      </c>
      <c r="BN184" s="2">
        <f t="shared" ca="1" si="125"/>
        <v>0</v>
      </c>
      <c r="BO184" s="2">
        <f t="shared" ca="1" si="126"/>
        <v>0</v>
      </c>
      <c r="BP184" s="3">
        <f t="shared" ca="1" si="127"/>
        <v>0</v>
      </c>
      <c r="BQ184" s="1">
        <f t="shared" ca="1" si="128"/>
        <v>0</v>
      </c>
      <c r="BR184" s="2">
        <f t="shared" ca="1" si="129"/>
        <v>0</v>
      </c>
      <c r="BS184" s="2">
        <f t="shared" ca="1" si="130"/>
        <v>0</v>
      </c>
      <c r="BT184" s="2">
        <f t="shared" ca="1" si="131"/>
        <v>0</v>
      </c>
      <c r="BU184" s="2">
        <f t="shared" ca="1" si="132"/>
        <v>0</v>
      </c>
      <c r="BV184" s="3">
        <f t="shared" ca="1" si="133"/>
        <v>64526</v>
      </c>
      <c r="BX184" s="1">
        <f t="shared" ca="1" si="134"/>
        <v>1</v>
      </c>
      <c r="BY184" s="3"/>
      <c r="BZ184" s="1">
        <f t="shared" ca="1" si="135"/>
        <v>26</v>
      </c>
      <c r="CA184" s="2"/>
      <c r="CB184" s="3"/>
    </row>
    <row r="185" spans="2:80" ht="15" thickBot="1" x14ac:dyDescent="0.35">
      <c r="B185">
        <f t="shared" ca="1" si="136"/>
        <v>1</v>
      </c>
      <c r="C185" t="str">
        <f t="shared" ca="1" si="137"/>
        <v>men</v>
      </c>
      <c r="D185">
        <f t="shared" ca="1" si="138"/>
        <v>26</v>
      </c>
      <c r="E185">
        <f t="shared" ca="1" si="139"/>
        <v>6</v>
      </c>
      <c r="F185" t="str">
        <f t="shared" ca="1" si="140"/>
        <v>agriculture</v>
      </c>
      <c r="G185">
        <f t="shared" ca="1" si="141"/>
        <v>3</v>
      </c>
      <c r="H185" t="str">
        <f t="shared" ca="1" si="142"/>
        <v>university</v>
      </c>
      <c r="I185">
        <f t="shared" ca="1" si="143"/>
        <v>0</v>
      </c>
      <c r="J185">
        <f t="shared" ca="1" si="144"/>
        <v>1</v>
      </c>
      <c r="K185">
        <f t="shared" ca="1" si="145"/>
        <v>64526</v>
      </c>
      <c r="L185">
        <f t="shared" ca="1" si="146"/>
        <v>8</v>
      </c>
      <c r="M185" t="str">
        <f t="shared" ca="1" si="147"/>
        <v>bidar</v>
      </c>
      <c r="N185">
        <f t="shared" ca="1" si="148"/>
        <v>258104</v>
      </c>
      <c r="O185">
        <f t="shared" ca="1" si="149"/>
        <v>61527.828743626531</v>
      </c>
      <c r="P185">
        <f t="shared" ca="1" si="150"/>
        <v>32582.40304049597</v>
      </c>
      <c r="Q185">
        <f t="shared" ca="1" si="151"/>
        <v>15099</v>
      </c>
      <c r="R185">
        <f t="shared" ca="1" si="152"/>
        <v>13512.371468095234</v>
      </c>
      <c r="S185">
        <f t="shared" ca="1" si="153"/>
        <v>17591.476963235222</v>
      </c>
      <c r="T185">
        <f t="shared" ca="1" si="154"/>
        <v>308277.88000373123</v>
      </c>
      <c r="U185">
        <f t="shared" ca="1" si="155"/>
        <v>90139.200211721778</v>
      </c>
      <c r="V185">
        <f t="shared" ca="1" si="156"/>
        <v>218138.67979200947</v>
      </c>
      <c r="X185" s="1">
        <f ca="1">IF(Table1[[#This Row],[gender]]="men",0,1)</f>
        <v>0</v>
      </c>
      <c r="Y185" s="13">
        <f ca="1">IF(Table1[[#This Row],[gender]]="women",0,1)</f>
        <v>1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K185" s="1">
        <f t="shared" ca="1" si="157"/>
        <v>0</v>
      </c>
      <c r="AL185" s="2">
        <f t="shared" ca="1" si="158"/>
        <v>0</v>
      </c>
      <c r="AM185" s="2">
        <f t="shared" ca="1" si="159"/>
        <v>0</v>
      </c>
      <c r="AN185" s="2">
        <f t="shared" ca="1" si="160"/>
        <v>1</v>
      </c>
      <c r="AO185" s="2">
        <f t="shared" ca="1" si="161"/>
        <v>0</v>
      </c>
      <c r="AP185" s="3">
        <f t="shared" ca="1" si="162"/>
        <v>0</v>
      </c>
      <c r="AQ185" s="1"/>
      <c r="AR185" s="2"/>
      <c r="AS185" s="2"/>
      <c r="AT185" s="2"/>
      <c r="AU185" s="2"/>
      <c r="AV185" s="3"/>
      <c r="AW185" s="2"/>
      <c r="AX185" s="23">
        <f t="shared" ca="1" si="113"/>
        <v>23779.710307665533</v>
      </c>
      <c r="AY185" s="2"/>
      <c r="AZ185" s="1">
        <f t="shared" ca="1" si="114"/>
        <v>1</v>
      </c>
      <c r="BA185" s="2"/>
      <c r="BB185" s="3"/>
      <c r="BC185" s="31">
        <f t="shared" ca="1" si="115"/>
        <v>0.82445010572360244</v>
      </c>
      <c r="BD185" s="2">
        <f t="shared" ca="1" si="116"/>
        <v>0</v>
      </c>
      <c r="BE185" s="1"/>
      <c r="BF185" s="1">
        <f t="shared" ca="1" si="117"/>
        <v>42646</v>
      </c>
      <c r="BG185" s="2">
        <f t="shared" ca="1" si="118"/>
        <v>0</v>
      </c>
      <c r="BH185" s="2">
        <f t="shared" ca="1" si="119"/>
        <v>0</v>
      </c>
      <c r="BI185" s="2">
        <f t="shared" ca="1" si="120"/>
        <v>0</v>
      </c>
      <c r="BJ185" s="2">
        <f t="shared" ca="1" si="121"/>
        <v>0</v>
      </c>
      <c r="BK185" s="2">
        <f t="shared" ca="1" si="122"/>
        <v>0</v>
      </c>
      <c r="BL185" s="2">
        <f t="shared" ca="1" si="123"/>
        <v>0</v>
      </c>
      <c r="BM185" s="2">
        <f t="shared" ca="1" si="124"/>
        <v>0</v>
      </c>
      <c r="BN185" s="2">
        <f t="shared" ca="1" si="125"/>
        <v>0</v>
      </c>
      <c r="BO185" s="2">
        <f t="shared" ca="1" si="126"/>
        <v>0</v>
      </c>
      <c r="BP185" s="3">
        <f t="shared" ca="1" si="127"/>
        <v>0</v>
      </c>
      <c r="BQ185" s="1">
        <f t="shared" ca="1" si="128"/>
        <v>0</v>
      </c>
      <c r="BR185" s="2">
        <f t="shared" ca="1" si="129"/>
        <v>0</v>
      </c>
      <c r="BS185" s="2">
        <f t="shared" ca="1" si="130"/>
        <v>0</v>
      </c>
      <c r="BT185" s="2">
        <f t="shared" ca="1" si="131"/>
        <v>42646</v>
      </c>
      <c r="BU185" s="2">
        <f t="shared" ca="1" si="132"/>
        <v>0</v>
      </c>
      <c r="BV185" s="3">
        <f t="shared" ca="1" si="133"/>
        <v>0</v>
      </c>
      <c r="BX185" s="1">
        <f t="shared" ca="1" si="134"/>
        <v>1</v>
      </c>
      <c r="BY185" s="3"/>
      <c r="BZ185" s="1">
        <f t="shared" ca="1" si="135"/>
        <v>37</v>
      </c>
      <c r="CA185" s="2"/>
      <c r="CB185" s="3"/>
    </row>
    <row r="186" spans="2:80" ht="15" thickBot="1" x14ac:dyDescent="0.35">
      <c r="B186">
        <f t="shared" ca="1" si="136"/>
        <v>1</v>
      </c>
      <c r="C186" t="str">
        <f t="shared" ca="1" si="137"/>
        <v>men</v>
      </c>
      <c r="D186">
        <f t="shared" ca="1" si="138"/>
        <v>37</v>
      </c>
      <c r="E186">
        <f t="shared" ca="1" si="139"/>
        <v>4</v>
      </c>
      <c r="F186" t="str">
        <f t="shared" ca="1" si="140"/>
        <v>IT</v>
      </c>
      <c r="G186">
        <f t="shared" ca="1" si="141"/>
        <v>5</v>
      </c>
      <c r="H186" t="str">
        <f t="shared" ca="1" si="142"/>
        <v>other</v>
      </c>
      <c r="I186">
        <f t="shared" ca="1" si="143"/>
        <v>4</v>
      </c>
      <c r="J186">
        <f t="shared" ca="1" si="144"/>
        <v>1</v>
      </c>
      <c r="K186">
        <f t="shared" ca="1" si="145"/>
        <v>42646</v>
      </c>
      <c r="L186">
        <f t="shared" ca="1" si="146"/>
        <v>1</v>
      </c>
      <c r="M186" t="str">
        <f t="shared" ca="1" si="147"/>
        <v>banglore</v>
      </c>
      <c r="N186">
        <f t="shared" ca="1" si="148"/>
        <v>213230</v>
      </c>
      <c r="O186">
        <f t="shared" ca="1" si="149"/>
        <v>175797.49604344374</v>
      </c>
      <c r="P186">
        <f t="shared" ca="1" si="150"/>
        <v>23779.710307665533</v>
      </c>
      <c r="Q186">
        <f t="shared" ca="1" si="151"/>
        <v>9136</v>
      </c>
      <c r="R186">
        <f t="shared" ca="1" si="152"/>
        <v>35665.855415415237</v>
      </c>
      <c r="S186">
        <f t="shared" ca="1" si="153"/>
        <v>37005.421127890557</v>
      </c>
      <c r="T186">
        <f t="shared" ca="1" si="154"/>
        <v>274015.1314355561</v>
      </c>
      <c r="U186">
        <f t="shared" ca="1" si="155"/>
        <v>220599.35145885899</v>
      </c>
      <c r="V186">
        <f t="shared" ca="1" si="156"/>
        <v>53415.779976697115</v>
      </c>
      <c r="X186" s="1">
        <f ca="1">IF(Table1[[#This Row],[gender]]="men",0,1)</f>
        <v>0</v>
      </c>
      <c r="Y186" s="13">
        <f ca="1">IF(Table1[[#This Row],[gender]]="women",0,1)</f>
        <v>1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K186" s="1">
        <f t="shared" ca="1" si="157"/>
        <v>0</v>
      </c>
      <c r="AL186" s="2">
        <f t="shared" ca="1" si="158"/>
        <v>0</v>
      </c>
      <c r="AM186" s="2">
        <f t="shared" ca="1" si="159"/>
        <v>0</v>
      </c>
      <c r="AN186" s="2">
        <f t="shared" ca="1" si="160"/>
        <v>0</v>
      </c>
      <c r="AO186" s="2">
        <f t="shared" ca="1" si="161"/>
        <v>0</v>
      </c>
      <c r="AP186" s="3">
        <f t="shared" ca="1" si="162"/>
        <v>1</v>
      </c>
      <c r="AQ186" s="1"/>
      <c r="AR186" s="2"/>
      <c r="AS186" s="2"/>
      <c r="AT186" s="2"/>
      <c r="AU186" s="2"/>
      <c r="AV186" s="3"/>
      <c r="AW186" s="2"/>
      <c r="AX186" s="23">
        <f t="shared" ca="1" si="113"/>
        <v>32506.720481245364</v>
      </c>
      <c r="AY186" s="2"/>
      <c r="AZ186" s="1">
        <f t="shared" ca="1" si="114"/>
        <v>1</v>
      </c>
      <c r="BA186" s="2"/>
      <c r="BB186" s="3"/>
      <c r="BC186" s="31">
        <f t="shared" ca="1" si="115"/>
        <v>0.36437783547719371</v>
      </c>
      <c r="BD186" s="2">
        <f t="shared" ca="1" si="116"/>
        <v>0</v>
      </c>
      <c r="BE186" s="1"/>
      <c r="BF186" s="1">
        <f t="shared" ca="1" si="117"/>
        <v>0</v>
      </c>
      <c r="BG186" s="2">
        <f t="shared" ca="1" si="118"/>
        <v>0</v>
      </c>
      <c r="BH186" s="2">
        <f t="shared" ca="1" si="119"/>
        <v>47424</v>
      </c>
      <c r="BI186" s="2">
        <f t="shared" ca="1" si="120"/>
        <v>0</v>
      </c>
      <c r="BJ186" s="2">
        <f t="shared" ca="1" si="121"/>
        <v>0</v>
      </c>
      <c r="BK186" s="2">
        <f t="shared" ca="1" si="122"/>
        <v>0</v>
      </c>
      <c r="BL186" s="2">
        <f t="shared" ca="1" si="123"/>
        <v>0</v>
      </c>
      <c r="BM186" s="2">
        <f t="shared" ca="1" si="124"/>
        <v>0</v>
      </c>
      <c r="BN186" s="2">
        <f t="shared" ca="1" si="125"/>
        <v>0</v>
      </c>
      <c r="BO186" s="2">
        <f t="shared" ca="1" si="126"/>
        <v>0</v>
      </c>
      <c r="BP186" s="3">
        <f t="shared" ca="1" si="127"/>
        <v>0</v>
      </c>
      <c r="BQ186" s="1">
        <f t="shared" ca="1" si="128"/>
        <v>0</v>
      </c>
      <c r="BR186" s="2">
        <f t="shared" ca="1" si="129"/>
        <v>0</v>
      </c>
      <c r="BS186" s="2">
        <f t="shared" ca="1" si="130"/>
        <v>0</v>
      </c>
      <c r="BT186" s="2">
        <f t="shared" ca="1" si="131"/>
        <v>0</v>
      </c>
      <c r="BU186" s="2">
        <f t="shared" ca="1" si="132"/>
        <v>47424</v>
      </c>
      <c r="BV186" s="3">
        <f t="shared" ca="1" si="133"/>
        <v>0</v>
      </c>
      <c r="BX186" s="1">
        <f t="shared" ca="1" si="134"/>
        <v>1</v>
      </c>
      <c r="BY186" s="3"/>
      <c r="BZ186" s="1">
        <f t="shared" ca="1" si="135"/>
        <v>30</v>
      </c>
      <c r="CA186" s="2"/>
      <c r="CB186" s="3"/>
    </row>
    <row r="187" spans="2:80" ht="15" thickBot="1" x14ac:dyDescent="0.35">
      <c r="B187">
        <f t="shared" ca="1" si="136"/>
        <v>1</v>
      </c>
      <c r="C187" t="str">
        <f t="shared" ca="1" si="137"/>
        <v>men</v>
      </c>
      <c r="D187">
        <f t="shared" ca="1" si="138"/>
        <v>30</v>
      </c>
      <c r="E187">
        <f t="shared" ca="1" si="139"/>
        <v>5</v>
      </c>
      <c r="F187" t="str">
        <f t="shared" ca="1" si="140"/>
        <v>general work</v>
      </c>
      <c r="G187">
        <f t="shared" ca="1" si="141"/>
        <v>5</v>
      </c>
      <c r="H187" t="str">
        <f t="shared" ca="1" si="142"/>
        <v>other</v>
      </c>
      <c r="I187">
        <f t="shared" ca="1" si="143"/>
        <v>2</v>
      </c>
      <c r="J187">
        <f t="shared" ca="1" si="144"/>
        <v>4</v>
      </c>
      <c r="K187">
        <f t="shared" ca="1" si="145"/>
        <v>47424</v>
      </c>
      <c r="L187">
        <f t="shared" ca="1" si="146"/>
        <v>3</v>
      </c>
      <c r="M187" t="str">
        <f t="shared" ca="1" si="147"/>
        <v>manglore</v>
      </c>
      <c r="N187">
        <f t="shared" ca="1" si="148"/>
        <v>284544</v>
      </c>
      <c r="O187">
        <f t="shared" ca="1" si="149"/>
        <v>103681.52681802261</v>
      </c>
      <c r="P187">
        <f t="shared" ca="1" si="150"/>
        <v>130026.88192498146</v>
      </c>
      <c r="Q187">
        <f t="shared" ca="1" si="151"/>
        <v>67692</v>
      </c>
      <c r="R187">
        <f t="shared" ca="1" si="152"/>
        <v>67868.655743433439</v>
      </c>
      <c r="S187">
        <f t="shared" ca="1" si="153"/>
        <v>45605.020075676395</v>
      </c>
      <c r="T187">
        <f t="shared" ca="1" si="154"/>
        <v>460175.90200065786</v>
      </c>
      <c r="U187">
        <f t="shared" ca="1" si="155"/>
        <v>239242.18256145605</v>
      </c>
      <c r="V187">
        <f t="shared" ca="1" si="156"/>
        <v>220933.71943920181</v>
      </c>
      <c r="X187" s="1">
        <f ca="1">IF(Table1[[#This Row],[gender]]="men",0,1)</f>
        <v>0</v>
      </c>
      <c r="Y187" s="13">
        <f ca="1">IF(Table1[[#This Row],[gender]]="women",0,1)</f>
        <v>1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K187" s="1">
        <f t="shared" ca="1" si="157"/>
        <v>1</v>
      </c>
      <c r="AL187" s="2">
        <f t="shared" ca="1" si="158"/>
        <v>0</v>
      </c>
      <c r="AM187" s="2">
        <f t="shared" ca="1" si="159"/>
        <v>0</v>
      </c>
      <c r="AN187" s="2">
        <f t="shared" ca="1" si="160"/>
        <v>0</v>
      </c>
      <c r="AO187" s="2">
        <f t="shared" ca="1" si="161"/>
        <v>0</v>
      </c>
      <c r="AP187" s="3">
        <f t="shared" ca="1" si="162"/>
        <v>0</v>
      </c>
      <c r="AQ187" s="1"/>
      <c r="AR187" s="2"/>
      <c r="AS187" s="2"/>
      <c r="AT187" s="2"/>
      <c r="AU187" s="2"/>
      <c r="AV187" s="3"/>
      <c r="AW187" s="2"/>
      <c r="AX187" s="23">
        <f t="shared" ca="1" si="113"/>
        <v>22007.101884728174</v>
      </c>
      <c r="AY187" s="2"/>
      <c r="AZ187" s="1">
        <f t="shared" ca="1" si="114"/>
        <v>1</v>
      </c>
      <c r="BA187" s="2"/>
      <c r="BB187" s="3"/>
      <c r="BC187" s="31">
        <f t="shared" ca="1" si="115"/>
        <v>0.81358191379135825</v>
      </c>
      <c r="BD187" s="2">
        <f t="shared" ca="1" si="116"/>
        <v>0</v>
      </c>
      <c r="BE187" s="1"/>
      <c r="BF187" s="1">
        <f t="shared" ca="1" si="117"/>
        <v>0</v>
      </c>
      <c r="BG187" s="2">
        <f t="shared" ca="1" si="118"/>
        <v>0</v>
      </c>
      <c r="BH187" s="2">
        <f t="shared" ca="1" si="119"/>
        <v>0</v>
      </c>
      <c r="BI187" s="2">
        <f t="shared" ca="1" si="120"/>
        <v>0</v>
      </c>
      <c r="BJ187" s="2">
        <f t="shared" ca="1" si="121"/>
        <v>0</v>
      </c>
      <c r="BK187" s="2">
        <f t="shared" ca="1" si="122"/>
        <v>0</v>
      </c>
      <c r="BL187" s="2">
        <f t="shared" ca="1" si="123"/>
        <v>0</v>
      </c>
      <c r="BM187" s="2">
        <f t="shared" ca="1" si="124"/>
        <v>64114</v>
      </c>
      <c r="BN187" s="2">
        <f t="shared" ca="1" si="125"/>
        <v>0</v>
      </c>
      <c r="BO187" s="2">
        <f t="shared" ca="1" si="126"/>
        <v>0</v>
      </c>
      <c r="BP187" s="3">
        <f t="shared" ca="1" si="127"/>
        <v>0</v>
      </c>
      <c r="BQ187" s="1">
        <f t="shared" ca="1" si="128"/>
        <v>0</v>
      </c>
      <c r="BR187" s="2">
        <f t="shared" ca="1" si="129"/>
        <v>0</v>
      </c>
      <c r="BS187" s="2">
        <f t="shared" ca="1" si="130"/>
        <v>64114</v>
      </c>
      <c r="BT187" s="2">
        <f t="shared" ca="1" si="131"/>
        <v>0</v>
      </c>
      <c r="BU187" s="2">
        <f t="shared" ca="1" si="132"/>
        <v>0</v>
      </c>
      <c r="BV187" s="3">
        <f t="shared" ca="1" si="133"/>
        <v>0</v>
      </c>
      <c r="BX187" s="1">
        <f t="shared" ca="1" si="134"/>
        <v>1</v>
      </c>
      <c r="BY187" s="3"/>
      <c r="BZ187" s="1">
        <f t="shared" ca="1" si="135"/>
        <v>0</v>
      </c>
      <c r="CA187" s="2"/>
      <c r="CB187" s="3"/>
    </row>
    <row r="188" spans="2:80" ht="15" thickBot="1" x14ac:dyDescent="0.35">
      <c r="B188">
        <f t="shared" ca="1" si="136"/>
        <v>2</v>
      </c>
      <c r="C188" t="str">
        <f t="shared" ca="1" si="137"/>
        <v>women</v>
      </c>
      <c r="D188">
        <f t="shared" ca="1" si="138"/>
        <v>37</v>
      </c>
      <c r="E188">
        <f t="shared" ca="1" si="139"/>
        <v>3</v>
      </c>
      <c r="F188" t="str">
        <f t="shared" ca="1" si="140"/>
        <v>teaching</v>
      </c>
      <c r="G188">
        <f t="shared" ca="1" si="141"/>
        <v>1</v>
      </c>
      <c r="H188" t="str">
        <f t="shared" ca="1" si="142"/>
        <v>high skool</v>
      </c>
      <c r="I188">
        <f t="shared" ca="1" si="143"/>
        <v>3</v>
      </c>
      <c r="J188">
        <f t="shared" ca="1" si="144"/>
        <v>1</v>
      </c>
      <c r="K188">
        <f t="shared" ca="1" si="145"/>
        <v>64114</v>
      </c>
      <c r="L188">
        <f t="shared" ca="1" si="146"/>
        <v>8</v>
      </c>
      <c r="M188" t="str">
        <f t="shared" ca="1" si="147"/>
        <v>bidar</v>
      </c>
      <c r="N188">
        <f t="shared" ca="1" si="148"/>
        <v>256456</v>
      </c>
      <c r="O188">
        <f t="shared" ca="1" si="149"/>
        <v>208647.96328327656</v>
      </c>
      <c r="P188">
        <f t="shared" ca="1" si="150"/>
        <v>22007.101884728174</v>
      </c>
      <c r="Q188">
        <f t="shared" ca="1" si="151"/>
        <v>19663</v>
      </c>
      <c r="R188">
        <f t="shared" ca="1" si="152"/>
        <v>81919.04082347879</v>
      </c>
      <c r="S188">
        <f t="shared" ca="1" si="153"/>
        <v>14281.951324289279</v>
      </c>
      <c r="T188">
        <f t="shared" ca="1" si="154"/>
        <v>292745.05320901744</v>
      </c>
      <c r="U188">
        <f t="shared" ca="1" si="155"/>
        <v>310230.00410675537</v>
      </c>
      <c r="V188">
        <f t="shared" ca="1" si="156"/>
        <v>-17484.95089773793</v>
      </c>
      <c r="X188" s="1">
        <f ca="1">IF(Table1[[#This Row],[gender]]="men",0,1)</f>
        <v>1</v>
      </c>
      <c r="Y188" s="13">
        <f ca="1">IF(Table1[[#This Row],[gender]]="women",0,1)</f>
        <v>0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K188" s="1">
        <f t="shared" ca="1" si="157"/>
        <v>0</v>
      </c>
      <c r="AL188" s="2">
        <f t="shared" ca="1" si="158"/>
        <v>1</v>
      </c>
      <c r="AM188" s="2">
        <f t="shared" ca="1" si="159"/>
        <v>0</v>
      </c>
      <c r="AN188" s="2">
        <f t="shared" ca="1" si="160"/>
        <v>0</v>
      </c>
      <c r="AO188" s="2">
        <f t="shared" ca="1" si="161"/>
        <v>0</v>
      </c>
      <c r="AP188" s="3">
        <f t="shared" ca="1" si="162"/>
        <v>0</v>
      </c>
      <c r="AQ188" s="1"/>
      <c r="AR188" s="2"/>
      <c r="AS188" s="2"/>
      <c r="AT188" s="2"/>
      <c r="AU188" s="2"/>
      <c r="AV188" s="3"/>
      <c r="AW188" s="2"/>
      <c r="AX188" s="23">
        <f t="shared" ca="1" si="113"/>
        <v>71904.762603002586</v>
      </c>
      <c r="AY188" s="2"/>
      <c r="AZ188" s="1">
        <f t="shared" ca="1" si="114"/>
        <v>1</v>
      </c>
      <c r="BA188" s="2"/>
      <c r="BB188" s="3"/>
      <c r="BC188" s="31">
        <f t="shared" ca="1" si="115"/>
        <v>0.53128925581051623</v>
      </c>
      <c r="BD188" s="2">
        <f t="shared" ca="1" si="116"/>
        <v>0</v>
      </c>
      <c r="BE188" s="1"/>
      <c r="BF188" s="1">
        <f t="shared" ca="1" si="117"/>
        <v>0</v>
      </c>
      <c r="BG188" s="2">
        <f t="shared" ca="1" si="118"/>
        <v>0</v>
      </c>
      <c r="BH188" s="2">
        <f t="shared" ca="1" si="119"/>
        <v>0</v>
      </c>
      <c r="BI188" s="2">
        <f t="shared" ca="1" si="120"/>
        <v>0</v>
      </c>
      <c r="BJ188" s="2">
        <f t="shared" ca="1" si="121"/>
        <v>0</v>
      </c>
      <c r="BK188" s="2">
        <f t="shared" ca="1" si="122"/>
        <v>0</v>
      </c>
      <c r="BL188" s="2">
        <f t="shared" ca="1" si="123"/>
        <v>80914</v>
      </c>
      <c r="BM188" s="2">
        <f t="shared" ca="1" si="124"/>
        <v>0</v>
      </c>
      <c r="BN188" s="2">
        <f t="shared" ca="1" si="125"/>
        <v>0</v>
      </c>
      <c r="BO188" s="2">
        <f t="shared" ca="1" si="126"/>
        <v>0</v>
      </c>
      <c r="BP188" s="3">
        <f t="shared" ca="1" si="127"/>
        <v>0</v>
      </c>
      <c r="BQ188" s="1">
        <f t="shared" ca="1" si="128"/>
        <v>80914</v>
      </c>
      <c r="BR188" s="2">
        <f t="shared" ca="1" si="129"/>
        <v>0</v>
      </c>
      <c r="BS188" s="2">
        <f t="shared" ca="1" si="130"/>
        <v>0</v>
      </c>
      <c r="BT188" s="2">
        <f t="shared" ca="1" si="131"/>
        <v>0</v>
      </c>
      <c r="BU188" s="2">
        <f t="shared" ca="1" si="132"/>
        <v>0</v>
      </c>
      <c r="BV188" s="3">
        <f t="shared" ca="1" si="133"/>
        <v>0</v>
      </c>
      <c r="BX188" s="1">
        <f t="shared" ca="1" si="134"/>
        <v>1</v>
      </c>
      <c r="BY188" s="3"/>
      <c r="BZ188" s="1">
        <f t="shared" ca="1" si="135"/>
        <v>43</v>
      </c>
      <c r="CA188" s="2"/>
      <c r="CB188" s="3"/>
    </row>
    <row r="189" spans="2:80" ht="15" thickBot="1" x14ac:dyDescent="0.35">
      <c r="B189">
        <f t="shared" ca="1" si="136"/>
        <v>2</v>
      </c>
      <c r="C189" t="str">
        <f t="shared" ca="1" si="137"/>
        <v>women</v>
      </c>
      <c r="D189">
        <f t="shared" ca="1" si="138"/>
        <v>43</v>
      </c>
      <c r="E189">
        <f t="shared" ca="1" si="139"/>
        <v>1</v>
      </c>
      <c r="F189" t="str">
        <f t="shared" ca="1" si="140"/>
        <v>health</v>
      </c>
      <c r="G189">
        <f t="shared" ca="1" si="141"/>
        <v>3</v>
      </c>
      <c r="H189" t="str">
        <f t="shared" ca="1" si="142"/>
        <v>university</v>
      </c>
      <c r="I189">
        <f t="shared" ca="1" si="143"/>
        <v>4</v>
      </c>
      <c r="J189">
        <f t="shared" ca="1" si="144"/>
        <v>2</v>
      </c>
      <c r="K189">
        <f t="shared" ca="1" si="145"/>
        <v>80914</v>
      </c>
      <c r="L189">
        <f t="shared" ca="1" si="146"/>
        <v>7</v>
      </c>
      <c r="M189" t="str">
        <f t="shared" ca="1" si="147"/>
        <v>karwar</v>
      </c>
      <c r="N189">
        <f t="shared" ca="1" si="148"/>
        <v>323656</v>
      </c>
      <c r="O189">
        <f t="shared" ca="1" si="149"/>
        <v>171954.95537860843</v>
      </c>
      <c r="P189">
        <f t="shared" ca="1" si="150"/>
        <v>143809.52520600517</v>
      </c>
      <c r="Q189">
        <f t="shared" ca="1" si="151"/>
        <v>36084</v>
      </c>
      <c r="R189">
        <f t="shared" ca="1" si="152"/>
        <v>5276.1324348261214</v>
      </c>
      <c r="S189">
        <f t="shared" ca="1" si="153"/>
        <v>10273.229996201037</v>
      </c>
      <c r="T189">
        <f t="shared" ca="1" si="154"/>
        <v>477738.75520220626</v>
      </c>
      <c r="U189">
        <f t="shared" ca="1" si="155"/>
        <v>213315.08781343454</v>
      </c>
      <c r="V189">
        <f t="shared" ca="1" si="156"/>
        <v>264423.66738877172</v>
      </c>
      <c r="X189" s="1">
        <f ca="1">IF(Table1[[#This Row],[gender]]="men",0,1)</f>
        <v>1</v>
      </c>
      <c r="Y189" s="13">
        <f ca="1">IF(Table1[[#This Row],[gender]]="women",0,1)</f>
        <v>0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K189" s="1">
        <f t="shared" ca="1" si="157"/>
        <v>0</v>
      </c>
      <c r="AL189" s="2">
        <f t="shared" ca="1" si="158"/>
        <v>0</v>
      </c>
      <c r="AM189" s="2">
        <f t="shared" ca="1" si="159"/>
        <v>0</v>
      </c>
      <c r="AN189" s="2">
        <f t="shared" ca="1" si="160"/>
        <v>1</v>
      </c>
      <c r="AO189" s="2">
        <f t="shared" ca="1" si="161"/>
        <v>0</v>
      </c>
      <c r="AP189" s="3">
        <f t="shared" ca="1" si="162"/>
        <v>0</v>
      </c>
      <c r="AQ189" s="1"/>
      <c r="AR189" s="2"/>
      <c r="AS189" s="2"/>
      <c r="AT189" s="2"/>
      <c r="AU189" s="2"/>
      <c r="AV189" s="3"/>
      <c r="AW189" s="2"/>
      <c r="AX189" s="23">
        <f t="shared" ca="1" si="113"/>
        <v>39238.26621685081</v>
      </c>
      <c r="AY189" s="2"/>
      <c r="AZ189" s="1">
        <f t="shared" ca="1" si="114"/>
        <v>1</v>
      </c>
      <c r="BA189" s="2"/>
      <c r="BB189" s="3"/>
      <c r="BC189" s="31">
        <f t="shared" ca="1" si="115"/>
        <v>0.23041810985851655</v>
      </c>
      <c r="BD189" s="2">
        <f t="shared" ca="1" si="116"/>
        <v>1</v>
      </c>
      <c r="BE189" s="1"/>
      <c r="BF189" s="1">
        <f t="shared" ca="1" si="117"/>
        <v>0</v>
      </c>
      <c r="BG189" s="2">
        <f t="shared" ca="1" si="118"/>
        <v>0</v>
      </c>
      <c r="BH189" s="2">
        <f t="shared" ca="1" si="119"/>
        <v>0</v>
      </c>
      <c r="BI189" s="2">
        <f t="shared" ca="1" si="120"/>
        <v>0</v>
      </c>
      <c r="BJ189" s="2">
        <f t="shared" ca="1" si="121"/>
        <v>0</v>
      </c>
      <c r="BK189" s="2">
        <f t="shared" ca="1" si="122"/>
        <v>0</v>
      </c>
      <c r="BL189" s="2">
        <f t="shared" ca="1" si="123"/>
        <v>0</v>
      </c>
      <c r="BM189" s="2">
        <f t="shared" ca="1" si="124"/>
        <v>0</v>
      </c>
      <c r="BN189" s="2">
        <f t="shared" ca="1" si="125"/>
        <v>75018</v>
      </c>
      <c r="BO189" s="2">
        <f t="shared" ca="1" si="126"/>
        <v>0</v>
      </c>
      <c r="BP189" s="3">
        <f t="shared" ca="1" si="127"/>
        <v>0</v>
      </c>
      <c r="BQ189" s="1">
        <f t="shared" ca="1" si="128"/>
        <v>0</v>
      </c>
      <c r="BR189" s="2">
        <f t="shared" ca="1" si="129"/>
        <v>0</v>
      </c>
      <c r="BS189" s="2">
        <f t="shared" ca="1" si="130"/>
        <v>0</v>
      </c>
      <c r="BT189" s="2">
        <f t="shared" ca="1" si="131"/>
        <v>75018</v>
      </c>
      <c r="BU189" s="2">
        <f t="shared" ca="1" si="132"/>
        <v>0</v>
      </c>
      <c r="BV189" s="3">
        <f t="shared" ca="1" si="133"/>
        <v>0</v>
      </c>
      <c r="BX189" s="1">
        <f t="shared" ca="1" si="134"/>
        <v>1</v>
      </c>
      <c r="BY189" s="3"/>
      <c r="BZ189" s="1">
        <f t="shared" ca="1" si="135"/>
        <v>25</v>
      </c>
      <c r="CA189" s="2"/>
      <c r="CB189" s="3"/>
    </row>
    <row r="190" spans="2:80" ht="15" thickBot="1" x14ac:dyDescent="0.35">
      <c r="B190">
        <f t="shared" ca="1" si="136"/>
        <v>1</v>
      </c>
      <c r="C190" t="str">
        <f t="shared" ca="1" si="137"/>
        <v>men</v>
      </c>
      <c r="D190">
        <f t="shared" ca="1" si="138"/>
        <v>25</v>
      </c>
      <c r="E190">
        <f t="shared" ca="1" si="139"/>
        <v>4</v>
      </c>
      <c r="F190" t="str">
        <f t="shared" ca="1" si="140"/>
        <v>IT</v>
      </c>
      <c r="G190">
        <f t="shared" ca="1" si="141"/>
        <v>4</v>
      </c>
      <c r="H190" t="str">
        <f t="shared" ca="1" si="142"/>
        <v>technical</v>
      </c>
      <c r="I190">
        <f t="shared" ca="1" si="143"/>
        <v>0</v>
      </c>
      <c r="J190">
        <f t="shared" ca="1" si="144"/>
        <v>4</v>
      </c>
      <c r="K190">
        <f t="shared" ca="1" si="145"/>
        <v>75018</v>
      </c>
      <c r="L190">
        <f t="shared" ca="1" si="146"/>
        <v>9</v>
      </c>
      <c r="M190" t="str">
        <f t="shared" ca="1" si="147"/>
        <v>gulbarga</v>
      </c>
      <c r="N190">
        <f t="shared" ca="1" si="148"/>
        <v>300072</v>
      </c>
      <c r="O190">
        <f t="shared" ca="1" si="149"/>
        <v>69142.023061464773</v>
      </c>
      <c r="P190">
        <f t="shared" ca="1" si="150"/>
        <v>156953.06486740324</v>
      </c>
      <c r="Q190">
        <f t="shared" ca="1" si="151"/>
        <v>78559</v>
      </c>
      <c r="R190">
        <f t="shared" ca="1" si="152"/>
        <v>4236.2981382167791</v>
      </c>
      <c r="S190">
        <f t="shared" ca="1" si="153"/>
        <v>58704.517053240314</v>
      </c>
      <c r="T190">
        <f t="shared" ca="1" si="154"/>
        <v>515729.58192064357</v>
      </c>
      <c r="U190">
        <f t="shared" ca="1" si="155"/>
        <v>151937.32119968155</v>
      </c>
      <c r="V190">
        <f t="shared" ca="1" si="156"/>
        <v>363792.26072096202</v>
      </c>
      <c r="X190" s="1">
        <f ca="1">IF(Table1[[#This Row],[gender]]="men",0,1)</f>
        <v>0</v>
      </c>
      <c r="Y190" s="13">
        <f ca="1">IF(Table1[[#This Row],[gender]]="women",0,1)</f>
        <v>1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K190" s="1">
        <f t="shared" ca="1" si="157"/>
        <v>0</v>
      </c>
      <c r="AL190" s="2">
        <f t="shared" ca="1" si="158"/>
        <v>0</v>
      </c>
      <c r="AM190" s="2">
        <f t="shared" ca="1" si="159"/>
        <v>1</v>
      </c>
      <c r="AN190" s="2">
        <f t="shared" ca="1" si="160"/>
        <v>0</v>
      </c>
      <c r="AO190" s="2">
        <f t="shared" ca="1" si="161"/>
        <v>0</v>
      </c>
      <c r="AP190" s="3">
        <f t="shared" ca="1" si="162"/>
        <v>0</v>
      </c>
      <c r="AQ190" s="1"/>
      <c r="AR190" s="2"/>
      <c r="AS190" s="2"/>
      <c r="AT190" s="2"/>
      <c r="AU190" s="2"/>
      <c r="AV190" s="3"/>
      <c r="AW190" s="2"/>
      <c r="AX190" s="23">
        <f t="shared" ca="1" si="113"/>
        <v>13520.09585702169</v>
      </c>
      <c r="AY190" s="2"/>
      <c r="AZ190" s="1">
        <f t="shared" ca="1" si="114"/>
        <v>0</v>
      </c>
      <c r="BA190" s="2"/>
      <c r="BB190" s="3"/>
      <c r="BC190" s="31">
        <f t="shared" ca="1" si="115"/>
        <v>0.88382187883405172</v>
      </c>
      <c r="BD190" s="2">
        <f t="shared" ca="1" si="116"/>
        <v>0</v>
      </c>
      <c r="BE190" s="1"/>
      <c r="BF190" s="1">
        <f t="shared" ca="1" si="117"/>
        <v>0</v>
      </c>
      <c r="BG190" s="2">
        <f t="shared" ca="1" si="118"/>
        <v>0</v>
      </c>
      <c r="BH190" s="2">
        <f t="shared" ca="1" si="119"/>
        <v>0</v>
      </c>
      <c r="BI190" s="2">
        <f t="shared" ca="1" si="120"/>
        <v>0</v>
      </c>
      <c r="BJ190" s="2">
        <f t="shared" ca="1" si="121"/>
        <v>0</v>
      </c>
      <c r="BK190" s="2">
        <f t="shared" ca="1" si="122"/>
        <v>0</v>
      </c>
      <c r="BL190" s="2">
        <f t="shared" ca="1" si="123"/>
        <v>0</v>
      </c>
      <c r="BM190" s="2">
        <f t="shared" ca="1" si="124"/>
        <v>0</v>
      </c>
      <c r="BN190" s="2">
        <f t="shared" ca="1" si="125"/>
        <v>29940</v>
      </c>
      <c r="BO190" s="2">
        <f t="shared" ca="1" si="126"/>
        <v>0</v>
      </c>
      <c r="BP190" s="3">
        <f t="shared" ca="1" si="127"/>
        <v>0</v>
      </c>
      <c r="BQ190" s="1">
        <f t="shared" ca="1" si="128"/>
        <v>0</v>
      </c>
      <c r="BR190" s="2">
        <f t="shared" ca="1" si="129"/>
        <v>0</v>
      </c>
      <c r="BS190" s="2">
        <f t="shared" ca="1" si="130"/>
        <v>0</v>
      </c>
      <c r="BT190" s="2">
        <f t="shared" ca="1" si="131"/>
        <v>0</v>
      </c>
      <c r="BU190" s="2">
        <f t="shared" ca="1" si="132"/>
        <v>0</v>
      </c>
      <c r="BV190" s="3">
        <f t="shared" ca="1" si="133"/>
        <v>29940</v>
      </c>
      <c r="BX190" s="1">
        <f t="shared" ca="1" si="134"/>
        <v>1</v>
      </c>
      <c r="BY190" s="3"/>
      <c r="BZ190" s="1">
        <f t="shared" ca="1" si="135"/>
        <v>43</v>
      </c>
      <c r="CA190" s="2"/>
      <c r="CB190" s="3"/>
    </row>
    <row r="191" spans="2:80" ht="15" thickBot="1" x14ac:dyDescent="0.35">
      <c r="B191">
        <f t="shared" ca="1" si="136"/>
        <v>2</v>
      </c>
      <c r="C191" t="str">
        <f t="shared" ca="1" si="137"/>
        <v>women</v>
      </c>
      <c r="D191">
        <f t="shared" ca="1" si="138"/>
        <v>43</v>
      </c>
      <c r="E191">
        <f t="shared" ca="1" si="139"/>
        <v>6</v>
      </c>
      <c r="F191" t="str">
        <f t="shared" ca="1" si="140"/>
        <v>agriculture</v>
      </c>
      <c r="G191">
        <f t="shared" ca="1" si="141"/>
        <v>3</v>
      </c>
      <c r="H191" t="str">
        <f t="shared" ca="1" si="142"/>
        <v>university</v>
      </c>
      <c r="I191">
        <f t="shared" ca="1" si="143"/>
        <v>3</v>
      </c>
      <c r="J191">
        <f t="shared" ca="1" si="144"/>
        <v>4</v>
      </c>
      <c r="K191">
        <f t="shared" ca="1" si="145"/>
        <v>29940</v>
      </c>
      <c r="L191">
        <f t="shared" ca="1" si="146"/>
        <v>9</v>
      </c>
      <c r="M191" t="str">
        <f t="shared" ca="1" si="147"/>
        <v>gulbarga</v>
      </c>
      <c r="N191">
        <f t="shared" ca="1" si="148"/>
        <v>89820</v>
      </c>
      <c r="O191">
        <f t="shared" ca="1" si="149"/>
        <v>79384.88115687453</v>
      </c>
      <c r="P191">
        <f t="shared" ca="1" si="150"/>
        <v>54080.38342808676</v>
      </c>
      <c r="Q191">
        <f t="shared" ca="1" si="151"/>
        <v>14925</v>
      </c>
      <c r="R191">
        <f t="shared" ca="1" si="152"/>
        <v>1027.8433041794958</v>
      </c>
      <c r="S191">
        <f t="shared" ca="1" si="153"/>
        <v>20194.744803869889</v>
      </c>
      <c r="T191">
        <f t="shared" ca="1" si="154"/>
        <v>164095.12823195665</v>
      </c>
      <c r="U191">
        <f t="shared" ca="1" si="155"/>
        <v>95337.724461054022</v>
      </c>
      <c r="V191">
        <f t="shared" ca="1" si="156"/>
        <v>68757.403770902631</v>
      </c>
      <c r="X191" s="1">
        <f ca="1">IF(Table1[[#This Row],[gender]]="men",0,1)</f>
        <v>1</v>
      </c>
      <c r="Y191" s="13">
        <f ca="1">IF(Table1[[#This Row],[gender]]="women",0,1)</f>
        <v>0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K191" s="1">
        <f t="shared" ca="1" si="157"/>
        <v>0</v>
      </c>
      <c r="AL191" s="2">
        <f t="shared" ca="1" si="158"/>
        <v>0</v>
      </c>
      <c r="AM191" s="2">
        <f t="shared" ca="1" si="159"/>
        <v>0</v>
      </c>
      <c r="AN191" s="2">
        <f t="shared" ca="1" si="160"/>
        <v>0</v>
      </c>
      <c r="AO191" s="2">
        <f t="shared" ca="1" si="161"/>
        <v>1</v>
      </c>
      <c r="AP191" s="3">
        <f t="shared" ca="1" si="162"/>
        <v>0</v>
      </c>
      <c r="AQ191" s="1"/>
      <c r="AR191" s="2"/>
      <c r="AS191" s="2"/>
      <c r="AT191" s="2"/>
      <c r="AU191" s="2"/>
      <c r="AV191" s="3"/>
      <c r="AW191" s="2"/>
      <c r="AX191" s="23">
        <f t="shared" ca="1" si="113"/>
        <v>14984.295352377465</v>
      </c>
      <c r="AY191" s="2"/>
      <c r="AZ191" s="1">
        <f t="shared" ca="1" si="114"/>
        <v>1</v>
      </c>
      <c r="BA191" s="2"/>
      <c r="BB191" s="3"/>
      <c r="BC191" s="31">
        <f t="shared" ca="1" si="115"/>
        <v>0.1945484450201026</v>
      </c>
      <c r="BD191" s="2">
        <f t="shared" ca="1" si="116"/>
        <v>1</v>
      </c>
      <c r="BE191" s="1"/>
      <c r="BF191" s="1">
        <f t="shared" ca="1" si="117"/>
        <v>0</v>
      </c>
      <c r="BG191" s="2">
        <f t="shared" ca="1" si="118"/>
        <v>0</v>
      </c>
      <c r="BH191" s="2">
        <f t="shared" ca="1" si="119"/>
        <v>0</v>
      </c>
      <c r="BI191" s="2">
        <f t="shared" ca="1" si="120"/>
        <v>58182</v>
      </c>
      <c r="BJ191" s="2">
        <f t="shared" ca="1" si="121"/>
        <v>0</v>
      </c>
      <c r="BK191" s="2">
        <f t="shared" ca="1" si="122"/>
        <v>0</v>
      </c>
      <c r="BL191" s="2">
        <f t="shared" ca="1" si="123"/>
        <v>0</v>
      </c>
      <c r="BM191" s="2">
        <f t="shared" ca="1" si="124"/>
        <v>0</v>
      </c>
      <c r="BN191" s="2">
        <f t="shared" ca="1" si="125"/>
        <v>0</v>
      </c>
      <c r="BO191" s="2">
        <f t="shared" ca="1" si="126"/>
        <v>0</v>
      </c>
      <c r="BP191" s="3">
        <f t="shared" ca="1" si="127"/>
        <v>0</v>
      </c>
      <c r="BQ191" s="1">
        <f t="shared" ca="1" si="128"/>
        <v>0</v>
      </c>
      <c r="BR191" s="2">
        <f t="shared" ca="1" si="129"/>
        <v>58182</v>
      </c>
      <c r="BS191" s="2">
        <f t="shared" ca="1" si="130"/>
        <v>0</v>
      </c>
      <c r="BT191" s="2">
        <f t="shared" ca="1" si="131"/>
        <v>0</v>
      </c>
      <c r="BU191" s="2">
        <f t="shared" ca="1" si="132"/>
        <v>0</v>
      </c>
      <c r="BV191" s="3">
        <f t="shared" ca="1" si="133"/>
        <v>0</v>
      </c>
      <c r="BX191" s="1">
        <f t="shared" ca="1" si="134"/>
        <v>1</v>
      </c>
      <c r="BY191" s="3"/>
      <c r="BZ191" s="1">
        <f t="shared" ca="1" si="135"/>
        <v>31</v>
      </c>
      <c r="CA191" s="2"/>
      <c r="CB191" s="3"/>
    </row>
    <row r="192" spans="2:80" ht="15" thickBot="1" x14ac:dyDescent="0.35">
      <c r="B192">
        <f t="shared" ca="1" si="136"/>
        <v>2</v>
      </c>
      <c r="C192" t="str">
        <f t="shared" ca="1" si="137"/>
        <v>women</v>
      </c>
      <c r="D192">
        <f t="shared" ca="1" si="138"/>
        <v>31</v>
      </c>
      <c r="E192">
        <f t="shared" ca="1" si="139"/>
        <v>2</v>
      </c>
      <c r="F192" t="str">
        <f t="shared" ca="1" si="140"/>
        <v>construction</v>
      </c>
      <c r="G192">
        <f t="shared" ca="1" si="141"/>
        <v>3</v>
      </c>
      <c r="H192" t="str">
        <f t="shared" ca="1" si="142"/>
        <v>university</v>
      </c>
      <c r="I192">
        <f t="shared" ca="1" si="143"/>
        <v>4</v>
      </c>
      <c r="J192">
        <f t="shared" ca="1" si="144"/>
        <v>3</v>
      </c>
      <c r="K192">
        <f t="shared" ca="1" si="145"/>
        <v>58182</v>
      </c>
      <c r="L192">
        <f t="shared" ca="1" si="146"/>
        <v>4</v>
      </c>
      <c r="M192" t="str">
        <f t="shared" ca="1" si="147"/>
        <v>mysore</v>
      </c>
      <c r="N192">
        <f t="shared" ca="1" si="148"/>
        <v>290910</v>
      </c>
      <c r="O192">
        <f t="shared" ca="1" si="149"/>
        <v>56596.088140798049</v>
      </c>
      <c r="P192">
        <f t="shared" ca="1" si="150"/>
        <v>44952.886057132397</v>
      </c>
      <c r="Q192">
        <f t="shared" ca="1" si="151"/>
        <v>33641</v>
      </c>
      <c r="R192">
        <f t="shared" ca="1" si="152"/>
        <v>86224.228727011374</v>
      </c>
      <c r="S192">
        <f t="shared" ca="1" si="153"/>
        <v>69796.776583798957</v>
      </c>
      <c r="T192">
        <f t="shared" ca="1" si="154"/>
        <v>405659.66264093132</v>
      </c>
      <c r="U192">
        <f t="shared" ca="1" si="155"/>
        <v>176461.31686780942</v>
      </c>
      <c r="V192">
        <f t="shared" ca="1" si="156"/>
        <v>229198.3457731219</v>
      </c>
      <c r="X192" s="1">
        <f ca="1">IF(Table1[[#This Row],[gender]]="men",0,1)</f>
        <v>1</v>
      </c>
      <c r="Y192" s="13">
        <f ca="1">IF(Table1[[#This Row],[gender]]="women",0,1)</f>
        <v>0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K192" s="1">
        <f t="shared" ca="1" si="157"/>
        <v>0</v>
      </c>
      <c r="AL192" s="2">
        <f t="shared" ca="1" si="158"/>
        <v>0</v>
      </c>
      <c r="AM192" s="2">
        <f t="shared" ca="1" si="159"/>
        <v>0</v>
      </c>
      <c r="AN192" s="2">
        <f t="shared" ca="1" si="160"/>
        <v>1</v>
      </c>
      <c r="AO192" s="2">
        <f t="shared" ca="1" si="161"/>
        <v>0</v>
      </c>
      <c r="AP192" s="3">
        <f t="shared" ca="1" si="162"/>
        <v>0</v>
      </c>
      <c r="AQ192" s="1"/>
      <c r="AR192" s="2"/>
      <c r="AS192" s="2"/>
      <c r="AT192" s="2"/>
      <c r="AU192" s="2"/>
      <c r="AV192" s="3"/>
      <c r="AW192" s="2"/>
      <c r="AX192" s="23">
        <f t="shared" ca="1" si="113"/>
        <v>30864.197650901355</v>
      </c>
      <c r="AY192" s="2"/>
      <c r="AZ192" s="1">
        <f t="shared" ca="1" si="114"/>
        <v>1</v>
      </c>
      <c r="BA192" s="2"/>
      <c r="BB192" s="3"/>
      <c r="BC192" s="31">
        <f t="shared" ca="1" si="115"/>
        <v>0.54285250325117518</v>
      </c>
      <c r="BD192" s="2">
        <f t="shared" ca="1" si="116"/>
        <v>0</v>
      </c>
      <c r="BE192" s="1"/>
      <c r="BF192" s="1">
        <f t="shared" ca="1" si="117"/>
        <v>0</v>
      </c>
      <c r="BG192" s="2">
        <f t="shared" ca="1" si="118"/>
        <v>0</v>
      </c>
      <c r="BH192" s="2">
        <f t="shared" ca="1" si="119"/>
        <v>0</v>
      </c>
      <c r="BI192" s="2">
        <f t="shared" ca="1" si="120"/>
        <v>0</v>
      </c>
      <c r="BJ192" s="2">
        <f t="shared" ca="1" si="121"/>
        <v>0</v>
      </c>
      <c r="BK192" s="2">
        <f t="shared" ca="1" si="122"/>
        <v>0</v>
      </c>
      <c r="BL192" s="2">
        <f t="shared" ca="1" si="123"/>
        <v>0</v>
      </c>
      <c r="BM192" s="2">
        <f t="shared" ca="1" si="124"/>
        <v>52728</v>
      </c>
      <c r="BN192" s="2">
        <f t="shared" ca="1" si="125"/>
        <v>0</v>
      </c>
      <c r="BO192" s="2">
        <f t="shared" ca="1" si="126"/>
        <v>0</v>
      </c>
      <c r="BP192" s="3">
        <f t="shared" ca="1" si="127"/>
        <v>0</v>
      </c>
      <c r="BQ192" s="1">
        <f t="shared" ca="1" si="128"/>
        <v>0</v>
      </c>
      <c r="BR192" s="2">
        <f t="shared" ca="1" si="129"/>
        <v>0</v>
      </c>
      <c r="BS192" s="2">
        <f t="shared" ca="1" si="130"/>
        <v>0</v>
      </c>
      <c r="BT192" s="2">
        <f t="shared" ca="1" si="131"/>
        <v>52728</v>
      </c>
      <c r="BU192" s="2">
        <f t="shared" ca="1" si="132"/>
        <v>0</v>
      </c>
      <c r="BV192" s="3">
        <f t="shared" ca="1" si="133"/>
        <v>0</v>
      </c>
      <c r="BX192" s="1">
        <f t="shared" ca="1" si="134"/>
        <v>1</v>
      </c>
      <c r="BY192" s="3"/>
      <c r="BZ192" s="1">
        <f t="shared" ca="1" si="135"/>
        <v>36</v>
      </c>
      <c r="CA192" s="2"/>
      <c r="CB192" s="3"/>
    </row>
    <row r="193" spans="2:80" ht="15" thickBot="1" x14ac:dyDescent="0.35">
      <c r="B193">
        <f t="shared" ca="1" si="136"/>
        <v>2</v>
      </c>
      <c r="C193" t="str">
        <f t="shared" ca="1" si="137"/>
        <v>women</v>
      </c>
      <c r="D193">
        <f t="shared" ca="1" si="138"/>
        <v>36</v>
      </c>
      <c r="E193">
        <f t="shared" ca="1" si="139"/>
        <v>4</v>
      </c>
      <c r="F193" t="str">
        <f t="shared" ca="1" si="140"/>
        <v>IT</v>
      </c>
      <c r="G193">
        <f t="shared" ca="1" si="141"/>
        <v>4</v>
      </c>
      <c r="H193" t="str">
        <f t="shared" ca="1" si="142"/>
        <v>technical</v>
      </c>
      <c r="I193">
        <f t="shared" ca="1" si="143"/>
        <v>3</v>
      </c>
      <c r="J193">
        <f t="shared" ca="1" si="144"/>
        <v>2</v>
      </c>
      <c r="K193">
        <f t="shared" ca="1" si="145"/>
        <v>52728</v>
      </c>
      <c r="L193">
        <f t="shared" ca="1" si="146"/>
        <v>8</v>
      </c>
      <c r="M193" t="str">
        <f t="shared" ca="1" si="147"/>
        <v>bidar</v>
      </c>
      <c r="N193">
        <f t="shared" ca="1" si="148"/>
        <v>263640</v>
      </c>
      <c r="O193">
        <f t="shared" ca="1" si="149"/>
        <v>143117.63395713983</v>
      </c>
      <c r="P193">
        <f t="shared" ca="1" si="150"/>
        <v>61728.39530180271</v>
      </c>
      <c r="Q193">
        <f t="shared" ca="1" si="151"/>
        <v>45062</v>
      </c>
      <c r="R193">
        <f t="shared" ca="1" si="152"/>
        <v>59449.633446048145</v>
      </c>
      <c r="S193">
        <f t="shared" ca="1" si="153"/>
        <v>73833.030775725914</v>
      </c>
      <c r="T193">
        <f t="shared" ca="1" si="154"/>
        <v>399201.42607752862</v>
      </c>
      <c r="U193">
        <f t="shared" ca="1" si="155"/>
        <v>247629.26740318799</v>
      </c>
      <c r="V193">
        <f t="shared" ca="1" si="156"/>
        <v>151572.15867434064</v>
      </c>
      <c r="X193" s="1">
        <f ca="1">IF(Table1[[#This Row],[gender]]="men",0,1)</f>
        <v>1</v>
      </c>
      <c r="Y193" s="13">
        <f ca="1">IF(Table1[[#This Row],[gender]]="women",0,1)</f>
        <v>0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K193" s="1">
        <f t="shared" ca="1" si="157"/>
        <v>0</v>
      </c>
      <c r="AL193" s="2">
        <f t="shared" ca="1" si="158"/>
        <v>0</v>
      </c>
      <c r="AM193" s="2">
        <f t="shared" ca="1" si="159"/>
        <v>0</v>
      </c>
      <c r="AN193" s="2">
        <f t="shared" ca="1" si="160"/>
        <v>1</v>
      </c>
      <c r="AO193" s="2">
        <f t="shared" ca="1" si="161"/>
        <v>0</v>
      </c>
      <c r="AP193" s="3">
        <f t="shared" ca="1" si="162"/>
        <v>0</v>
      </c>
      <c r="AQ193" s="1"/>
      <c r="AR193" s="2"/>
      <c r="AS193" s="2"/>
      <c r="AT193" s="2"/>
      <c r="AU193" s="2"/>
      <c r="AV193" s="3"/>
      <c r="AW193" s="2"/>
      <c r="AX193" s="23">
        <f t="shared" ca="1" si="113"/>
        <v>24356.056369561153</v>
      </c>
      <c r="AY193" s="2"/>
      <c r="AZ193" s="1">
        <f t="shared" ca="1" si="114"/>
        <v>0</v>
      </c>
      <c r="BA193" s="2"/>
      <c r="BB193" s="3"/>
      <c r="BC193" s="31">
        <f t="shared" ca="1" si="115"/>
        <v>0.13709549741169125</v>
      </c>
      <c r="BD193" s="2">
        <f t="shared" ca="1" si="116"/>
        <v>1</v>
      </c>
      <c r="BE193" s="1"/>
      <c r="BF193" s="1">
        <f t="shared" ca="1" si="117"/>
        <v>0</v>
      </c>
      <c r="BG193" s="2">
        <f t="shared" ca="1" si="118"/>
        <v>0</v>
      </c>
      <c r="BH193" s="2">
        <f t="shared" ca="1" si="119"/>
        <v>0</v>
      </c>
      <c r="BI193" s="2">
        <f t="shared" ca="1" si="120"/>
        <v>47240</v>
      </c>
      <c r="BJ193" s="2">
        <f t="shared" ca="1" si="121"/>
        <v>0</v>
      </c>
      <c r="BK193" s="2">
        <f t="shared" ca="1" si="122"/>
        <v>0</v>
      </c>
      <c r="BL193" s="2">
        <f t="shared" ca="1" si="123"/>
        <v>0</v>
      </c>
      <c r="BM193" s="2">
        <f t="shared" ca="1" si="124"/>
        <v>0</v>
      </c>
      <c r="BN193" s="2">
        <f t="shared" ca="1" si="125"/>
        <v>0</v>
      </c>
      <c r="BO193" s="2">
        <f t="shared" ca="1" si="126"/>
        <v>0</v>
      </c>
      <c r="BP193" s="3">
        <f t="shared" ca="1" si="127"/>
        <v>0</v>
      </c>
      <c r="BQ193" s="1">
        <f t="shared" ca="1" si="128"/>
        <v>0</v>
      </c>
      <c r="BR193" s="2">
        <f t="shared" ca="1" si="129"/>
        <v>0</v>
      </c>
      <c r="BS193" s="2">
        <f t="shared" ca="1" si="130"/>
        <v>0</v>
      </c>
      <c r="BT193" s="2">
        <f t="shared" ca="1" si="131"/>
        <v>47240</v>
      </c>
      <c r="BU193" s="2">
        <f t="shared" ca="1" si="132"/>
        <v>0</v>
      </c>
      <c r="BV193" s="3">
        <f t="shared" ca="1" si="133"/>
        <v>0</v>
      </c>
      <c r="BX193" s="1">
        <f t="shared" ca="1" si="134"/>
        <v>1</v>
      </c>
      <c r="BY193" s="3"/>
      <c r="BZ193" s="1">
        <f t="shared" ca="1" si="135"/>
        <v>27</v>
      </c>
      <c r="CA193" s="2"/>
      <c r="CB193" s="3"/>
    </row>
    <row r="194" spans="2:80" ht="15" thickBot="1" x14ac:dyDescent="0.35">
      <c r="B194">
        <f t="shared" ca="1" si="136"/>
        <v>2</v>
      </c>
      <c r="C194" t="str">
        <f t="shared" ca="1" si="137"/>
        <v>women</v>
      </c>
      <c r="D194">
        <f t="shared" ca="1" si="138"/>
        <v>27</v>
      </c>
      <c r="E194">
        <f t="shared" ca="1" si="139"/>
        <v>4</v>
      </c>
      <c r="F194" t="str">
        <f t="shared" ca="1" si="140"/>
        <v>IT</v>
      </c>
      <c r="G194">
        <f t="shared" ca="1" si="141"/>
        <v>1</v>
      </c>
      <c r="H194" t="str">
        <f t="shared" ca="1" si="142"/>
        <v>high skool</v>
      </c>
      <c r="I194">
        <f t="shared" ca="1" si="143"/>
        <v>3</v>
      </c>
      <c r="J194">
        <f t="shared" ca="1" si="144"/>
        <v>3</v>
      </c>
      <c r="K194">
        <f t="shared" ca="1" si="145"/>
        <v>47240</v>
      </c>
      <c r="L194">
        <f t="shared" ca="1" si="146"/>
        <v>4</v>
      </c>
      <c r="M194" t="str">
        <f t="shared" ca="1" si="147"/>
        <v>mysore</v>
      </c>
      <c r="N194">
        <f t="shared" ca="1" si="148"/>
        <v>236200</v>
      </c>
      <c r="O194">
        <f t="shared" ca="1" si="149"/>
        <v>32381.956488641474</v>
      </c>
      <c r="P194">
        <f t="shared" ca="1" si="150"/>
        <v>73068.169108683462</v>
      </c>
      <c r="Q194">
        <f t="shared" ca="1" si="151"/>
        <v>7080</v>
      </c>
      <c r="R194">
        <f t="shared" ca="1" si="152"/>
        <v>55255.279519315081</v>
      </c>
      <c r="S194">
        <f t="shared" ca="1" si="153"/>
        <v>14230.649862665483</v>
      </c>
      <c r="T194">
        <f t="shared" ca="1" si="154"/>
        <v>323498.81897134898</v>
      </c>
      <c r="U194">
        <f t="shared" ca="1" si="155"/>
        <v>94717.236007956555</v>
      </c>
      <c r="V194">
        <f t="shared" ca="1" si="156"/>
        <v>228781.58296339243</v>
      </c>
      <c r="X194" s="1">
        <f ca="1">IF(Table1[[#This Row],[gender]]="men",0,1)</f>
        <v>1</v>
      </c>
      <c r="Y194" s="13">
        <f ca="1">IF(Table1[[#This Row],[gender]]="women",0,1)</f>
        <v>0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K194" s="1">
        <f t="shared" ca="1" si="157"/>
        <v>0</v>
      </c>
      <c r="AL194" s="2">
        <f t="shared" ca="1" si="158"/>
        <v>0</v>
      </c>
      <c r="AM194" s="2">
        <f t="shared" ca="1" si="159"/>
        <v>0</v>
      </c>
      <c r="AN194" s="2">
        <f t="shared" ca="1" si="160"/>
        <v>0</v>
      </c>
      <c r="AO194" s="2">
        <f t="shared" ca="1" si="161"/>
        <v>0</v>
      </c>
      <c r="AP194" s="3">
        <f t="shared" ca="1" si="162"/>
        <v>1</v>
      </c>
      <c r="AQ194" s="1"/>
      <c r="AR194" s="2"/>
      <c r="AS194" s="2"/>
      <c r="AT194" s="2"/>
      <c r="AU194" s="2"/>
      <c r="AV194" s="3"/>
      <c r="AW194" s="2"/>
      <c r="AX194" s="23">
        <f t="shared" ca="1" si="113"/>
        <v>80500.128093019754</v>
      </c>
      <c r="AY194" s="2"/>
      <c r="AZ194" s="1">
        <f t="shared" ca="1" si="114"/>
        <v>1</v>
      </c>
      <c r="BA194" s="2"/>
      <c r="BB194" s="3"/>
      <c r="BC194" s="31">
        <f t="shared" ca="1" si="115"/>
        <v>7.9390661915447858E-2</v>
      </c>
      <c r="BD194" s="2">
        <f t="shared" ca="1" si="116"/>
        <v>1</v>
      </c>
      <c r="BE194" s="1"/>
      <c r="BF194" s="1">
        <f t="shared" ca="1" si="117"/>
        <v>0</v>
      </c>
      <c r="BG194" s="2">
        <f t="shared" ca="1" si="118"/>
        <v>0</v>
      </c>
      <c r="BH194" s="2">
        <f t="shared" ca="1" si="119"/>
        <v>0</v>
      </c>
      <c r="BI194" s="2">
        <f t="shared" ca="1" si="120"/>
        <v>0</v>
      </c>
      <c r="BJ194" s="2">
        <f t="shared" ca="1" si="121"/>
        <v>0</v>
      </c>
      <c r="BK194" s="2">
        <f t="shared" ca="1" si="122"/>
        <v>0</v>
      </c>
      <c r="BL194" s="2">
        <f t="shared" ca="1" si="123"/>
        <v>0</v>
      </c>
      <c r="BM194" s="2">
        <f t="shared" ca="1" si="124"/>
        <v>0</v>
      </c>
      <c r="BN194" s="2">
        <f t="shared" ca="1" si="125"/>
        <v>0</v>
      </c>
      <c r="BO194" s="2">
        <f t="shared" ca="1" si="126"/>
        <v>89131</v>
      </c>
      <c r="BP194" s="3">
        <f t="shared" ca="1" si="127"/>
        <v>0</v>
      </c>
      <c r="BQ194" s="1">
        <f t="shared" ca="1" si="128"/>
        <v>0</v>
      </c>
      <c r="BR194" s="2">
        <f t="shared" ca="1" si="129"/>
        <v>0</v>
      </c>
      <c r="BS194" s="2">
        <f t="shared" ca="1" si="130"/>
        <v>0</v>
      </c>
      <c r="BT194" s="2">
        <f t="shared" ca="1" si="131"/>
        <v>0</v>
      </c>
      <c r="BU194" s="2">
        <f t="shared" ca="1" si="132"/>
        <v>89131</v>
      </c>
      <c r="BV194" s="3">
        <f t="shared" ca="1" si="133"/>
        <v>0</v>
      </c>
      <c r="BX194" s="1">
        <f t="shared" ca="1" si="134"/>
        <v>1</v>
      </c>
      <c r="BY194" s="3"/>
      <c r="BZ194" s="1">
        <f t="shared" ca="1" si="135"/>
        <v>27</v>
      </c>
      <c r="CA194" s="2"/>
      <c r="CB194" s="3"/>
    </row>
    <row r="195" spans="2:80" ht="15" thickBot="1" x14ac:dyDescent="0.35">
      <c r="B195">
        <f t="shared" ca="1" si="136"/>
        <v>2</v>
      </c>
      <c r="C195" t="str">
        <f t="shared" ca="1" si="137"/>
        <v>women</v>
      </c>
      <c r="D195">
        <f t="shared" ca="1" si="138"/>
        <v>27</v>
      </c>
      <c r="E195">
        <f t="shared" ca="1" si="139"/>
        <v>5</v>
      </c>
      <c r="F195" t="str">
        <f t="shared" ca="1" si="140"/>
        <v>general work</v>
      </c>
      <c r="G195">
        <f t="shared" ca="1" si="141"/>
        <v>1</v>
      </c>
      <c r="H195" t="str">
        <f t="shared" ca="1" si="142"/>
        <v>high skool</v>
      </c>
      <c r="I195">
        <f t="shared" ca="1" si="143"/>
        <v>3</v>
      </c>
      <c r="J195">
        <f t="shared" ca="1" si="144"/>
        <v>4</v>
      </c>
      <c r="K195">
        <f t="shared" ca="1" si="145"/>
        <v>89131</v>
      </c>
      <c r="L195">
        <f t="shared" ca="1" si="146"/>
        <v>10</v>
      </c>
      <c r="M195" t="str">
        <f t="shared" ca="1" si="147"/>
        <v>chitrdurga</v>
      </c>
      <c r="N195">
        <f t="shared" ca="1" si="148"/>
        <v>445655</v>
      </c>
      <c r="O195">
        <f t="shared" ca="1" si="149"/>
        <v>35380.845435928917</v>
      </c>
      <c r="P195">
        <f t="shared" ca="1" si="150"/>
        <v>322000.51237207901</v>
      </c>
      <c r="Q195">
        <f t="shared" ca="1" si="151"/>
        <v>36844</v>
      </c>
      <c r="R195">
        <f t="shared" ca="1" si="152"/>
        <v>177799.06583757026</v>
      </c>
      <c r="S195">
        <f t="shared" ca="1" si="153"/>
        <v>100779.09045060203</v>
      </c>
      <c r="T195">
        <f t="shared" ca="1" si="154"/>
        <v>868434.60282268107</v>
      </c>
      <c r="U195">
        <f t="shared" ca="1" si="155"/>
        <v>250023.91127349919</v>
      </c>
      <c r="V195">
        <f t="shared" ca="1" si="156"/>
        <v>618410.69154918194</v>
      </c>
      <c r="X195" s="1">
        <f ca="1">IF(Table1[[#This Row],[gender]]="men",0,1)</f>
        <v>1</v>
      </c>
      <c r="Y195" s="13">
        <f ca="1">IF(Table1[[#This Row],[gender]]="women",0,1)</f>
        <v>0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K195" s="1">
        <f t="shared" ca="1" si="157"/>
        <v>0</v>
      </c>
      <c r="AL195" s="2">
        <f t="shared" ca="1" si="158"/>
        <v>0</v>
      </c>
      <c r="AM195" s="2">
        <f t="shared" ca="1" si="159"/>
        <v>0</v>
      </c>
      <c r="AN195" s="2">
        <f t="shared" ca="1" si="160"/>
        <v>0</v>
      </c>
      <c r="AO195" s="2">
        <f t="shared" ca="1" si="161"/>
        <v>1</v>
      </c>
      <c r="AP195" s="3">
        <f t="shared" ca="1" si="162"/>
        <v>0</v>
      </c>
      <c r="AQ195" s="1"/>
      <c r="AR195" s="2"/>
      <c r="AS195" s="2"/>
      <c r="AT195" s="2"/>
      <c r="AU195" s="2"/>
      <c r="AV195" s="3"/>
      <c r="AW195" s="2"/>
      <c r="AX195" s="23">
        <f t="shared" ca="1" si="113"/>
        <v>25187.269341208066</v>
      </c>
      <c r="AY195" s="2"/>
      <c r="AZ195" s="1">
        <f t="shared" ca="1" si="114"/>
        <v>1</v>
      </c>
      <c r="BA195" s="2"/>
      <c r="BB195" s="3"/>
      <c r="BC195" s="31">
        <f t="shared" ca="1" si="115"/>
        <v>0.5162127151285032</v>
      </c>
      <c r="BD195" s="2">
        <f t="shared" ca="1" si="116"/>
        <v>0</v>
      </c>
      <c r="BE195" s="1"/>
      <c r="BF195" s="1">
        <f t="shared" ca="1" si="117"/>
        <v>0</v>
      </c>
      <c r="BG195" s="2">
        <f t="shared" ca="1" si="118"/>
        <v>0</v>
      </c>
      <c r="BH195" s="2">
        <f t="shared" ca="1" si="119"/>
        <v>0</v>
      </c>
      <c r="BI195" s="2">
        <f t="shared" ca="1" si="120"/>
        <v>58307</v>
      </c>
      <c r="BJ195" s="2">
        <f t="shared" ca="1" si="121"/>
        <v>0</v>
      </c>
      <c r="BK195" s="2">
        <f t="shared" ca="1" si="122"/>
        <v>0</v>
      </c>
      <c r="BL195" s="2">
        <f t="shared" ca="1" si="123"/>
        <v>0</v>
      </c>
      <c r="BM195" s="2">
        <f t="shared" ca="1" si="124"/>
        <v>0</v>
      </c>
      <c r="BN195" s="2">
        <f t="shared" ca="1" si="125"/>
        <v>0</v>
      </c>
      <c r="BO195" s="2">
        <f t="shared" ca="1" si="126"/>
        <v>0</v>
      </c>
      <c r="BP195" s="3">
        <f t="shared" ca="1" si="127"/>
        <v>0</v>
      </c>
      <c r="BQ195" s="1">
        <f t="shared" ca="1" si="128"/>
        <v>0</v>
      </c>
      <c r="BR195" s="2">
        <f t="shared" ca="1" si="129"/>
        <v>58307</v>
      </c>
      <c r="BS195" s="2">
        <f t="shared" ca="1" si="130"/>
        <v>0</v>
      </c>
      <c r="BT195" s="2">
        <f t="shared" ca="1" si="131"/>
        <v>0</v>
      </c>
      <c r="BU195" s="2">
        <f t="shared" ca="1" si="132"/>
        <v>0</v>
      </c>
      <c r="BV195" s="3">
        <f t="shared" ca="1" si="133"/>
        <v>0</v>
      </c>
      <c r="BX195" s="1">
        <f t="shared" ca="1" si="134"/>
        <v>1</v>
      </c>
      <c r="BY195" s="3"/>
      <c r="BZ195" s="1">
        <f t="shared" ca="1" si="135"/>
        <v>27</v>
      </c>
      <c r="CA195" s="2"/>
      <c r="CB195" s="3"/>
    </row>
    <row r="196" spans="2:80" ht="15" thickBot="1" x14ac:dyDescent="0.35">
      <c r="B196">
        <f t="shared" ca="1" si="136"/>
        <v>2</v>
      </c>
      <c r="C196" t="str">
        <f t="shared" ca="1" si="137"/>
        <v>women</v>
      </c>
      <c r="D196">
        <f t="shared" ca="1" si="138"/>
        <v>27</v>
      </c>
      <c r="E196">
        <f t="shared" ca="1" si="139"/>
        <v>2</v>
      </c>
      <c r="F196" t="str">
        <f t="shared" ca="1" si="140"/>
        <v>construction</v>
      </c>
      <c r="G196">
        <f t="shared" ca="1" si="141"/>
        <v>4</v>
      </c>
      <c r="H196" t="str">
        <f t="shared" ca="1" si="142"/>
        <v>technical</v>
      </c>
      <c r="I196">
        <f t="shared" ca="1" si="143"/>
        <v>1</v>
      </c>
      <c r="J196">
        <f t="shared" ca="1" si="144"/>
        <v>4</v>
      </c>
      <c r="K196">
        <f t="shared" ca="1" si="145"/>
        <v>58307</v>
      </c>
      <c r="L196">
        <f t="shared" ca="1" si="146"/>
        <v>4</v>
      </c>
      <c r="M196" t="str">
        <f t="shared" ca="1" si="147"/>
        <v>mysore</v>
      </c>
      <c r="N196">
        <f t="shared" ca="1" si="148"/>
        <v>291535</v>
      </c>
      <c r="O196">
        <f t="shared" ca="1" si="149"/>
        <v>150494.07390498818</v>
      </c>
      <c r="P196">
        <f t="shared" ca="1" si="150"/>
        <v>100749.07736483226</v>
      </c>
      <c r="Q196">
        <f t="shared" ca="1" si="151"/>
        <v>79952</v>
      </c>
      <c r="R196">
        <f t="shared" ca="1" si="152"/>
        <v>62936.665587000716</v>
      </c>
      <c r="S196">
        <f t="shared" ca="1" si="153"/>
        <v>18793.664232376497</v>
      </c>
      <c r="T196">
        <f t="shared" ca="1" si="154"/>
        <v>411077.74159720878</v>
      </c>
      <c r="U196">
        <f t="shared" ca="1" si="155"/>
        <v>293382.7394919889</v>
      </c>
      <c r="V196">
        <f t="shared" ca="1" si="156"/>
        <v>117695.00210521987</v>
      </c>
      <c r="X196" s="1">
        <f ca="1">IF(Table1[[#This Row],[gender]]="men",0,1)</f>
        <v>1</v>
      </c>
      <c r="Y196" s="13">
        <f ca="1">IF(Table1[[#This Row],[gender]]="women",0,1)</f>
        <v>0</v>
      </c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K196" s="1">
        <f t="shared" ca="1" si="157"/>
        <v>0</v>
      </c>
      <c r="AL196" s="2">
        <f t="shared" ca="1" si="158"/>
        <v>1</v>
      </c>
      <c r="AM196" s="2">
        <f t="shared" ca="1" si="159"/>
        <v>0</v>
      </c>
      <c r="AN196" s="2">
        <f t="shared" ca="1" si="160"/>
        <v>0</v>
      </c>
      <c r="AO196" s="2">
        <f t="shared" ca="1" si="161"/>
        <v>0</v>
      </c>
      <c r="AP196" s="3">
        <f t="shared" ca="1" si="162"/>
        <v>0</v>
      </c>
      <c r="AQ196" s="1"/>
      <c r="AR196" s="2"/>
      <c r="AS196" s="2"/>
      <c r="AT196" s="2"/>
      <c r="AU196" s="2"/>
      <c r="AV196" s="3"/>
      <c r="AW196" s="2"/>
      <c r="AX196" s="23">
        <f t="shared" ca="1" si="113"/>
        <v>30917.279186979606</v>
      </c>
      <c r="AY196" s="2"/>
      <c r="AZ196" s="1">
        <f t="shared" ca="1" si="114"/>
        <v>1</v>
      </c>
      <c r="BA196" s="2"/>
      <c r="BB196" s="3"/>
      <c r="BC196" s="31">
        <f t="shared" ca="1" si="115"/>
        <v>0.35348319605489942</v>
      </c>
      <c r="BD196" s="2">
        <f t="shared" ca="1" si="116"/>
        <v>0</v>
      </c>
      <c r="BE196" s="1"/>
      <c r="BF196" s="1">
        <f t="shared" ca="1" si="117"/>
        <v>0</v>
      </c>
      <c r="BG196" s="2">
        <f t="shared" ca="1" si="118"/>
        <v>0</v>
      </c>
      <c r="BH196" s="2">
        <f t="shared" ca="1" si="119"/>
        <v>0</v>
      </c>
      <c r="BI196" s="2">
        <f t="shared" ca="1" si="120"/>
        <v>0</v>
      </c>
      <c r="BJ196" s="2">
        <f t="shared" ca="1" si="121"/>
        <v>0</v>
      </c>
      <c r="BK196" s="2">
        <f t="shared" ca="1" si="122"/>
        <v>50414</v>
      </c>
      <c r="BL196" s="2">
        <f t="shared" ca="1" si="123"/>
        <v>0</v>
      </c>
      <c r="BM196" s="2">
        <f t="shared" ca="1" si="124"/>
        <v>0</v>
      </c>
      <c r="BN196" s="2">
        <f t="shared" ca="1" si="125"/>
        <v>0</v>
      </c>
      <c r="BO196" s="2">
        <f t="shared" ca="1" si="126"/>
        <v>0</v>
      </c>
      <c r="BP196" s="3">
        <f t="shared" ca="1" si="127"/>
        <v>0</v>
      </c>
      <c r="BQ196" s="1">
        <f t="shared" ca="1" si="128"/>
        <v>50414</v>
      </c>
      <c r="BR196" s="2">
        <f t="shared" ca="1" si="129"/>
        <v>0</v>
      </c>
      <c r="BS196" s="2">
        <f t="shared" ca="1" si="130"/>
        <v>0</v>
      </c>
      <c r="BT196" s="2">
        <f t="shared" ca="1" si="131"/>
        <v>0</v>
      </c>
      <c r="BU196" s="2">
        <f t="shared" ca="1" si="132"/>
        <v>0</v>
      </c>
      <c r="BV196" s="3">
        <f t="shared" ca="1" si="133"/>
        <v>0</v>
      </c>
      <c r="BX196" s="1">
        <f t="shared" ca="1" si="134"/>
        <v>1</v>
      </c>
      <c r="BY196" s="3"/>
      <c r="BZ196" s="1">
        <f t="shared" ca="1" si="135"/>
        <v>27</v>
      </c>
      <c r="CA196" s="2"/>
      <c r="CB196" s="3"/>
    </row>
    <row r="197" spans="2:80" ht="15" thickBot="1" x14ac:dyDescent="0.35">
      <c r="B197">
        <f t="shared" ca="1" si="136"/>
        <v>1</v>
      </c>
      <c r="C197" t="str">
        <f t="shared" ca="1" si="137"/>
        <v>men</v>
      </c>
      <c r="D197">
        <f t="shared" ca="1" si="138"/>
        <v>27</v>
      </c>
      <c r="E197">
        <f t="shared" ca="1" si="139"/>
        <v>1</v>
      </c>
      <c r="F197" t="str">
        <f t="shared" ca="1" si="140"/>
        <v>health</v>
      </c>
      <c r="G197">
        <f t="shared" ca="1" si="141"/>
        <v>4</v>
      </c>
      <c r="H197" t="str">
        <f t="shared" ca="1" si="142"/>
        <v>technical</v>
      </c>
      <c r="I197">
        <f t="shared" ca="1" si="143"/>
        <v>1</v>
      </c>
      <c r="J197">
        <f t="shared" ca="1" si="144"/>
        <v>2</v>
      </c>
      <c r="K197">
        <f t="shared" ca="1" si="145"/>
        <v>50414</v>
      </c>
      <c r="L197">
        <f t="shared" ca="1" si="146"/>
        <v>6</v>
      </c>
      <c r="M197" t="str">
        <f t="shared" ca="1" si="147"/>
        <v>bellari</v>
      </c>
      <c r="N197">
        <f t="shared" ca="1" si="148"/>
        <v>252070</v>
      </c>
      <c r="O197">
        <f t="shared" ca="1" si="149"/>
        <v>89102.509229558491</v>
      </c>
      <c r="P197">
        <f t="shared" ca="1" si="150"/>
        <v>61834.558373959211</v>
      </c>
      <c r="Q197">
        <f t="shared" ca="1" si="151"/>
        <v>59610</v>
      </c>
      <c r="R197">
        <f t="shared" ca="1" si="152"/>
        <v>69333.273082777378</v>
      </c>
      <c r="S197">
        <f t="shared" ca="1" si="153"/>
        <v>5039.3031516752726</v>
      </c>
      <c r="T197">
        <f t="shared" ca="1" si="154"/>
        <v>318943.86152563448</v>
      </c>
      <c r="U197">
        <f t="shared" ca="1" si="155"/>
        <v>218045.78231233585</v>
      </c>
      <c r="V197">
        <f t="shared" ca="1" si="156"/>
        <v>100898.07921329862</v>
      </c>
      <c r="X197" s="1">
        <f ca="1">IF(Table1[[#This Row],[gender]]="men",0,1)</f>
        <v>0</v>
      </c>
      <c r="Y197" s="13">
        <f ca="1">IF(Table1[[#This Row],[gender]]="women",0,1)</f>
        <v>1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K197" s="1">
        <f t="shared" ca="1" si="157"/>
        <v>1</v>
      </c>
      <c r="AL197" s="2">
        <f t="shared" ca="1" si="158"/>
        <v>0</v>
      </c>
      <c r="AM197" s="2">
        <f t="shared" ca="1" si="159"/>
        <v>0</v>
      </c>
      <c r="AN197" s="2">
        <f t="shared" ca="1" si="160"/>
        <v>0</v>
      </c>
      <c r="AO197" s="2">
        <f t="shared" ca="1" si="161"/>
        <v>0</v>
      </c>
      <c r="AP197" s="3">
        <f t="shared" ca="1" si="162"/>
        <v>0</v>
      </c>
      <c r="AQ197" s="1"/>
      <c r="AR197" s="2"/>
      <c r="AS197" s="2"/>
      <c r="AT197" s="2"/>
      <c r="AU197" s="2"/>
      <c r="AV197" s="3"/>
      <c r="AW197" s="2"/>
      <c r="AX197" s="23">
        <f t="shared" ca="1" si="113"/>
        <v>20373.943542267451</v>
      </c>
      <c r="AY197" s="2"/>
      <c r="AZ197" s="1">
        <f t="shared" ca="1" si="114"/>
        <v>1</v>
      </c>
      <c r="BA197" s="2"/>
      <c r="BB197" s="3"/>
      <c r="BC197" s="31">
        <f t="shared" ca="1" si="115"/>
        <v>0.84355628000229077</v>
      </c>
      <c r="BD197" s="2">
        <f t="shared" ca="1" si="116"/>
        <v>0</v>
      </c>
      <c r="BE197" s="1"/>
      <c r="BF197" s="1">
        <f t="shared" ca="1" si="117"/>
        <v>0</v>
      </c>
      <c r="BG197" s="2">
        <f t="shared" ca="1" si="118"/>
        <v>0</v>
      </c>
      <c r="BH197" s="2">
        <f t="shared" ca="1" si="119"/>
        <v>30613</v>
      </c>
      <c r="BI197" s="2">
        <f t="shared" ca="1" si="120"/>
        <v>0</v>
      </c>
      <c r="BJ197" s="2">
        <f t="shared" ca="1" si="121"/>
        <v>0</v>
      </c>
      <c r="BK197" s="2">
        <f t="shared" ca="1" si="122"/>
        <v>0</v>
      </c>
      <c r="BL197" s="2">
        <f t="shared" ca="1" si="123"/>
        <v>0</v>
      </c>
      <c r="BM197" s="2">
        <f t="shared" ca="1" si="124"/>
        <v>0</v>
      </c>
      <c r="BN197" s="2">
        <f t="shared" ca="1" si="125"/>
        <v>0</v>
      </c>
      <c r="BO197" s="2">
        <f t="shared" ca="1" si="126"/>
        <v>0</v>
      </c>
      <c r="BP197" s="3">
        <f t="shared" ca="1" si="127"/>
        <v>0</v>
      </c>
      <c r="BQ197" s="1">
        <f t="shared" ca="1" si="128"/>
        <v>0</v>
      </c>
      <c r="BR197" s="2">
        <f t="shared" ca="1" si="129"/>
        <v>0</v>
      </c>
      <c r="BS197" s="2">
        <f t="shared" ca="1" si="130"/>
        <v>30613</v>
      </c>
      <c r="BT197" s="2">
        <f t="shared" ca="1" si="131"/>
        <v>0</v>
      </c>
      <c r="BU197" s="2">
        <f t="shared" ca="1" si="132"/>
        <v>0</v>
      </c>
      <c r="BV197" s="3">
        <f t="shared" ca="1" si="133"/>
        <v>0</v>
      </c>
      <c r="BX197" s="1">
        <f t="shared" ca="1" si="134"/>
        <v>1</v>
      </c>
      <c r="BY197" s="3"/>
      <c r="BZ197" s="1">
        <f t="shared" ca="1" si="135"/>
        <v>0</v>
      </c>
      <c r="CA197" s="2"/>
      <c r="CB197" s="3"/>
    </row>
    <row r="198" spans="2:80" ht="15" thickBot="1" x14ac:dyDescent="0.35">
      <c r="B198">
        <f t="shared" ca="1" si="136"/>
        <v>2</v>
      </c>
      <c r="C198" t="str">
        <f t="shared" ca="1" si="137"/>
        <v>women</v>
      </c>
      <c r="D198">
        <f t="shared" ca="1" si="138"/>
        <v>32</v>
      </c>
      <c r="E198">
        <f t="shared" ca="1" si="139"/>
        <v>3</v>
      </c>
      <c r="F198" t="str">
        <f t="shared" ca="1" si="140"/>
        <v>teaching</v>
      </c>
      <c r="G198">
        <f t="shared" ca="1" si="141"/>
        <v>1</v>
      </c>
      <c r="H198" t="str">
        <f t="shared" ca="1" si="142"/>
        <v>high skool</v>
      </c>
      <c r="I198">
        <f t="shared" ca="1" si="143"/>
        <v>3</v>
      </c>
      <c r="J198">
        <f t="shared" ca="1" si="144"/>
        <v>4</v>
      </c>
      <c r="K198">
        <f t="shared" ca="1" si="145"/>
        <v>30613</v>
      </c>
      <c r="L198">
        <f t="shared" ca="1" si="146"/>
        <v>3</v>
      </c>
      <c r="M198" t="str">
        <f t="shared" ca="1" si="147"/>
        <v>manglore</v>
      </c>
      <c r="N198">
        <f t="shared" ca="1" si="148"/>
        <v>153065</v>
      </c>
      <c r="O198">
        <f t="shared" ca="1" si="149"/>
        <v>129118.94199855064</v>
      </c>
      <c r="P198">
        <f t="shared" ca="1" si="150"/>
        <v>81495.774169069802</v>
      </c>
      <c r="Q198">
        <f t="shared" ca="1" si="151"/>
        <v>70915</v>
      </c>
      <c r="R198">
        <f t="shared" ca="1" si="152"/>
        <v>12215.433183356945</v>
      </c>
      <c r="S198">
        <f t="shared" ca="1" si="153"/>
        <v>14875.920142336239</v>
      </c>
      <c r="T198">
        <f t="shared" ca="1" si="154"/>
        <v>249436.69431140606</v>
      </c>
      <c r="U198">
        <f t="shared" ca="1" si="155"/>
        <v>212249.37518190758</v>
      </c>
      <c r="V198">
        <f t="shared" ca="1" si="156"/>
        <v>37187.319129498472</v>
      </c>
      <c r="X198" s="1">
        <f ca="1">IF(Table1[[#This Row],[gender]]="men",0,1)</f>
        <v>1</v>
      </c>
      <c r="Y198" s="13">
        <f ca="1">IF(Table1[[#This Row],[gender]]="women",0,1)</f>
        <v>0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K198" s="1">
        <f t="shared" ca="1" si="157"/>
        <v>1</v>
      </c>
      <c r="AL198" s="2">
        <f t="shared" ca="1" si="158"/>
        <v>0</v>
      </c>
      <c r="AM198" s="2">
        <f t="shared" ca="1" si="159"/>
        <v>0</v>
      </c>
      <c r="AN198" s="2">
        <f t="shared" ca="1" si="160"/>
        <v>0</v>
      </c>
      <c r="AO198" s="2">
        <f t="shared" ca="1" si="161"/>
        <v>0</v>
      </c>
      <c r="AP198" s="3">
        <f t="shared" ca="1" si="162"/>
        <v>0</v>
      </c>
      <c r="AQ198" s="1"/>
      <c r="AR198" s="2"/>
      <c r="AS198" s="2"/>
      <c r="AT198" s="2"/>
      <c r="AU198" s="2"/>
      <c r="AV198" s="3"/>
      <c r="AW198" s="2"/>
      <c r="AX198" s="23">
        <f t="shared" ca="1" si="113"/>
        <v>8691.076641135347</v>
      </c>
      <c r="AY198" s="2"/>
      <c r="AZ198" s="1">
        <f t="shared" ca="1" si="114"/>
        <v>1</v>
      </c>
      <c r="BA198" s="2"/>
      <c r="BB198" s="3"/>
      <c r="BC198" s="31">
        <f t="shared" ca="1" si="115"/>
        <v>0.17262414093259359</v>
      </c>
      <c r="BD198" s="2">
        <f t="shared" ca="1" si="116"/>
        <v>1</v>
      </c>
      <c r="BE198" s="1"/>
      <c r="BF198" s="1">
        <f t="shared" ca="1" si="117"/>
        <v>0</v>
      </c>
      <c r="BG198" s="2">
        <f t="shared" ca="1" si="118"/>
        <v>0</v>
      </c>
      <c r="BH198" s="2">
        <f t="shared" ca="1" si="119"/>
        <v>0</v>
      </c>
      <c r="BI198" s="2">
        <f t="shared" ca="1" si="120"/>
        <v>0</v>
      </c>
      <c r="BJ198" s="2">
        <f t="shared" ca="1" si="121"/>
        <v>0</v>
      </c>
      <c r="BK198" s="2">
        <f t="shared" ca="1" si="122"/>
        <v>0</v>
      </c>
      <c r="BL198" s="2">
        <f t="shared" ca="1" si="123"/>
        <v>0</v>
      </c>
      <c r="BM198" s="2">
        <f t="shared" ca="1" si="124"/>
        <v>71857</v>
      </c>
      <c r="BN198" s="2">
        <f t="shared" ca="1" si="125"/>
        <v>0</v>
      </c>
      <c r="BO198" s="2">
        <f t="shared" ca="1" si="126"/>
        <v>0</v>
      </c>
      <c r="BP198" s="3">
        <f t="shared" ca="1" si="127"/>
        <v>0</v>
      </c>
      <c r="BQ198" s="1">
        <f t="shared" ca="1" si="128"/>
        <v>0</v>
      </c>
      <c r="BR198" s="2">
        <f t="shared" ca="1" si="129"/>
        <v>0</v>
      </c>
      <c r="BS198" s="2">
        <f t="shared" ca="1" si="130"/>
        <v>71857</v>
      </c>
      <c r="BT198" s="2">
        <f t="shared" ca="1" si="131"/>
        <v>0</v>
      </c>
      <c r="BU198" s="2">
        <f t="shared" ca="1" si="132"/>
        <v>0</v>
      </c>
      <c r="BV198" s="3">
        <f t="shared" ca="1" si="133"/>
        <v>0</v>
      </c>
      <c r="BX198" s="1">
        <f t="shared" ca="1" si="134"/>
        <v>1</v>
      </c>
      <c r="BY198" s="3"/>
      <c r="BZ198" s="1">
        <f t="shared" ca="1" si="135"/>
        <v>25</v>
      </c>
      <c r="CA198" s="2"/>
      <c r="CB198" s="3"/>
    </row>
    <row r="199" spans="2:80" ht="15" thickBot="1" x14ac:dyDescent="0.35">
      <c r="B199">
        <f t="shared" ca="1" si="136"/>
        <v>2</v>
      </c>
      <c r="C199" t="str">
        <f t="shared" ca="1" si="137"/>
        <v>women</v>
      </c>
      <c r="D199">
        <f t="shared" ca="1" si="138"/>
        <v>25</v>
      </c>
      <c r="E199">
        <f t="shared" ca="1" si="139"/>
        <v>3</v>
      </c>
      <c r="F199" t="str">
        <f t="shared" ca="1" si="140"/>
        <v>teaching</v>
      </c>
      <c r="G199">
        <f t="shared" ca="1" si="141"/>
        <v>5</v>
      </c>
      <c r="H199" t="str">
        <f t="shared" ca="1" si="142"/>
        <v>other</v>
      </c>
      <c r="I199">
        <f t="shared" ca="1" si="143"/>
        <v>1</v>
      </c>
      <c r="J199">
        <f t="shared" ca="1" si="144"/>
        <v>3</v>
      </c>
      <c r="K199">
        <f t="shared" ca="1" si="145"/>
        <v>71857</v>
      </c>
      <c r="L199">
        <f t="shared" ca="1" si="146"/>
        <v>8</v>
      </c>
      <c r="M199" t="str">
        <f t="shared" ca="1" si="147"/>
        <v>bidar</v>
      </c>
      <c r="N199">
        <f t="shared" ca="1" si="148"/>
        <v>287428</v>
      </c>
      <c r="O199">
        <f t="shared" ca="1" si="149"/>
        <v>49617.011579973514</v>
      </c>
      <c r="P199">
        <f t="shared" ca="1" si="150"/>
        <v>26073.229923406041</v>
      </c>
      <c r="Q199">
        <f t="shared" ca="1" si="151"/>
        <v>25696</v>
      </c>
      <c r="R199">
        <f t="shared" ca="1" si="152"/>
        <v>62094.644012034667</v>
      </c>
      <c r="S199">
        <f t="shared" ca="1" si="153"/>
        <v>60201.300447922928</v>
      </c>
      <c r="T199">
        <f t="shared" ca="1" si="154"/>
        <v>373702.53037132893</v>
      </c>
      <c r="U199">
        <f t="shared" ca="1" si="155"/>
        <v>137407.65559200817</v>
      </c>
      <c r="V199">
        <f t="shared" ca="1" si="156"/>
        <v>236294.87477932076</v>
      </c>
      <c r="X199" s="1">
        <f ca="1">IF(Table1[[#This Row],[gender]]="men",0,1)</f>
        <v>1</v>
      </c>
      <c r="Y199" s="13">
        <f ca="1">IF(Table1[[#This Row],[gender]]="women",0,1)</f>
        <v>0</v>
      </c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K199" s="1">
        <f t="shared" ca="1" si="157"/>
        <v>1</v>
      </c>
      <c r="AL199" s="2">
        <f t="shared" ca="1" si="158"/>
        <v>0</v>
      </c>
      <c r="AM199" s="2">
        <f t="shared" ca="1" si="159"/>
        <v>0</v>
      </c>
      <c r="AN199" s="2">
        <f t="shared" ca="1" si="160"/>
        <v>0</v>
      </c>
      <c r="AO199" s="2">
        <f t="shared" ca="1" si="161"/>
        <v>0</v>
      </c>
      <c r="AP199" s="3">
        <f t="shared" ca="1" si="162"/>
        <v>0</v>
      </c>
      <c r="AQ199" s="1"/>
      <c r="AR199" s="2"/>
      <c r="AS199" s="2"/>
      <c r="AT199" s="2"/>
      <c r="AU199" s="2"/>
      <c r="AV199" s="3"/>
      <c r="AW199" s="2"/>
      <c r="AX199" s="23">
        <f t="shared" ca="1" si="113"/>
        <v>31445.419118267851</v>
      </c>
      <c r="AY199" s="2"/>
      <c r="AZ199" s="1">
        <f t="shared" ca="1" si="114"/>
        <v>1</v>
      </c>
      <c r="BA199" s="2"/>
      <c r="BB199" s="3"/>
      <c r="BC199" s="31">
        <f t="shared" ca="1" si="115"/>
        <v>0.59952736136283091</v>
      </c>
      <c r="BD199" s="2">
        <f t="shared" ca="1" si="116"/>
        <v>0</v>
      </c>
      <c r="BE199" s="1"/>
      <c r="BF199" s="1">
        <f t="shared" ca="1" si="117"/>
        <v>0</v>
      </c>
      <c r="BG199" s="2">
        <f t="shared" ca="1" si="118"/>
        <v>0</v>
      </c>
      <c r="BH199" s="2">
        <f t="shared" ca="1" si="119"/>
        <v>0</v>
      </c>
      <c r="BI199" s="2">
        <f t="shared" ca="1" si="120"/>
        <v>0</v>
      </c>
      <c r="BJ199" s="2">
        <f t="shared" ca="1" si="121"/>
        <v>62945</v>
      </c>
      <c r="BK199" s="2">
        <f t="shared" ca="1" si="122"/>
        <v>0</v>
      </c>
      <c r="BL199" s="2">
        <f t="shared" ca="1" si="123"/>
        <v>0</v>
      </c>
      <c r="BM199" s="2">
        <f t="shared" ca="1" si="124"/>
        <v>0</v>
      </c>
      <c r="BN199" s="2">
        <f t="shared" ca="1" si="125"/>
        <v>0</v>
      </c>
      <c r="BO199" s="2">
        <f t="shared" ca="1" si="126"/>
        <v>0</v>
      </c>
      <c r="BP199" s="3">
        <f t="shared" ca="1" si="127"/>
        <v>0</v>
      </c>
      <c r="BQ199" s="1">
        <f t="shared" ca="1" si="128"/>
        <v>0</v>
      </c>
      <c r="BR199" s="2">
        <f t="shared" ca="1" si="129"/>
        <v>0</v>
      </c>
      <c r="BS199" s="2">
        <f t="shared" ca="1" si="130"/>
        <v>62945</v>
      </c>
      <c r="BT199" s="2">
        <f t="shared" ca="1" si="131"/>
        <v>0</v>
      </c>
      <c r="BU199" s="2">
        <f t="shared" ca="1" si="132"/>
        <v>0</v>
      </c>
      <c r="BV199" s="3">
        <f t="shared" ca="1" si="133"/>
        <v>0</v>
      </c>
      <c r="BX199" s="1">
        <f t="shared" ca="1" si="134"/>
        <v>1</v>
      </c>
      <c r="BY199" s="3"/>
      <c r="BZ199" s="1">
        <f t="shared" ca="1" si="135"/>
        <v>26</v>
      </c>
      <c r="CA199" s="2"/>
      <c r="CB199" s="3"/>
    </row>
    <row r="200" spans="2:80" ht="15" thickBot="1" x14ac:dyDescent="0.35">
      <c r="B200">
        <f t="shared" ca="1" si="136"/>
        <v>1</v>
      </c>
      <c r="C200" t="str">
        <f t="shared" ca="1" si="137"/>
        <v>men</v>
      </c>
      <c r="D200">
        <f t="shared" ca="1" si="138"/>
        <v>26</v>
      </c>
      <c r="E200">
        <f t="shared" ca="1" si="139"/>
        <v>3</v>
      </c>
      <c r="F200" t="str">
        <f t="shared" ca="1" si="140"/>
        <v>teaching</v>
      </c>
      <c r="G200">
        <f t="shared" ca="1" si="141"/>
        <v>5</v>
      </c>
      <c r="H200" t="str">
        <f t="shared" ca="1" si="142"/>
        <v>other</v>
      </c>
      <c r="I200">
        <f t="shared" ca="1" si="143"/>
        <v>4</v>
      </c>
      <c r="J200">
        <f t="shared" ca="1" si="144"/>
        <v>3</v>
      </c>
      <c r="K200">
        <f t="shared" ca="1" si="145"/>
        <v>62945</v>
      </c>
      <c r="L200">
        <f t="shared" ca="1" si="146"/>
        <v>5</v>
      </c>
      <c r="M200" t="str">
        <f t="shared" ca="1" si="147"/>
        <v>UK</v>
      </c>
      <c r="N200">
        <f t="shared" ca="1" si="148"/>
        <v>188835</v>
      </c>
      <c r="O200">
        <f t="shared" ca="1" si="149"/>
        <v>113211.74928295017</v>
      </c>
      <c r="P200">
        <f t="shared" ca="1" si="150"/>
        <v>94336.257354803558</v>
      </c>
      <c r="Q200">
        <f t="shared" ca="1" si="151"/>
        <v>75575</v>
      </c>
      <c r="R200">
        <f t="shared" ca="1" si="152"/>
        <v>1915.1841658587414</v>
      </c>
      <c r="S200">
        <f t="shared" ca="1" si="153"/>
        <v>4214.4303905270172</v>
      </c>
      <c r="T200">
        <f t="shared" ca="1" si="154"/>
        <v>287385.68774533056</v>
      </c>
      <c r="U200">
        <f t="shared" ca="1" si="155"/>
        <v>190701.93344880894</v>
      </c>
      <c r="V200">
        <f t="shared" ca="1" si="156"/>
        <v>96683.754296521627</v>
      </c>
      <c r="X200" s="1">
        <f ca="1">IF(Table1[[#This Row],[gender]]="men",0,1)</f>
        <v>0</v>
      </c>
      <c r="Y200" s="13">
        <f ca="1">IF(Table1[[#This Row],[gender]]="women",0,1)</f>
        <v>1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K200" s="1">
        <f t="shared" ca="1" si="157"/>
        <v>0</v>
      </c>
      <c r="AL200" s="2">
        <f t="shared" ca="1" si="158"/>
        <v>0</v>
      </c>
      <c r="AM200" s="2">
        <f t="shared" ca="1" si="159"/>
        <v>0</v>
      </c>
      <c r="AN200" s="2">
        <f t="shared" ca="1" si="160"/>
        <v>0</v>
      </c>
      <c r="AO200" s="2">
        <f t="shared" ca="1" si="161"/>
        <v>1</v>
      </c>
      <c r="AP200" s="3">
        <f t="shared" ca="1" si="162"/>
        <v>0</v>
      </c>
      <c r="AQ200" s="1"/>
      <c r="AR200" s="2"/>
      <c r="AS200" s="2"/>
      <c r="AT200" s="2"/>
      <c r="AU200" s="2"/>
      <c r="AV200" s="3"/>
      <c r="AW200" s="2"/>
      <c r="AX200" s="23">
        <f t="shared" ca="1" si="113"/>
        <v>35298.825337307208</v>
      </c>
      <c r="AY200" s="2"/>
      <c r="AZ200" s="1">
        <f t="shared" ca="1" si="114"/>
        <v>1</v>
      </c>
      <c r="BA200" s="2"/>
      <c r="BB200" s="3"/>
      <c r="BC200" s="31">
        <f t="shared" ca="1" si="115"/>
        <v>0.73502624824831053</v>
      </c>
      <c r="BD200" s="2">
        <f t="shared" ca="1" si="116"/>
        <v>0</v>
      </c>
      <c r="BE200" s="1"/>
      <c r="BF200" s="1">
        <f t="shared" ca="1" si="117"/>
        <v>0</v>
      </c>
      <c r="BG200" s="2">
        <f t="shared" ca="1" si="118"/>
        <v>0</v>
      </c>
      <c r="BH200" s="2">
        <f t="shared" ca="1" si="119"/>
        <v>0</v>
      </c>
      <c r="BI200" s="2">
        <f t="shared" ca="1" si="120"/>
        <v>0</v>
      </c>
      <c r="BJ200" s="2">
        <f t="shared" ca="1" si="121"/>
        <v>81162</v>
      </c>
      <c r="BK200" s="2">
        <f t="shared" ca="1" si="122"/>
        <v>0</v>
      </c>
      <c r="BL200" s="2">
        <f t="shared" ca="1" si="123"/>
        <v>0</v>
      </c>
      <c r="BM200" s="2">
        <f t="shared" ca="1" si="124"/>
        <v>0</v>
      </c>
      <c r="BN200" s="2">
        <f t="shared" ca="1" si="125"/>
        <v>0</v>
      </c>
      <c r="BO200" s="2">
        <f t="shared" ca="1" si="126"/>
        <v>0</v>
      </c>
      <c r="BP200" s="3">
        <f t="shared" ca="1" si="127"/>
        <v>0</v>
      </c>
      <c r="BQ200" s="1">
        <f t="shared" ca="1" si="128"/>
        <v>0</v>
      </c>
      <c r="BR200" s="2">
        <f t="shared" ca="1" si="129"/>
        <v>81162</v>
      </c>
      <c r="BS200" s="2">
        <f t="shared" ca="1" si="130"/>
        <v>0</v>
      </c>
      <c r="BT200" s="2">
        <f t="shared" ca="1" si="131"/>
        <v>0</v>
      </c>
      <c r="BU200" s="2">
        <f t="shared" ca="1" si="132"/>
        <v>0</v>
      </c>
      <c r="BV200" s="3">
        <f t="shared" ca="1" si="133"/>
        <v>0</v>
      </c>
      <c r="BX200" s="1">
        <f t="shared" ca="1" si="134"/>
        <v>1</v>
      </c>
      <c r="BY200" s="3"/>
      <c r="BZ200" s="1">
        <f t="shared" ca="1" si="135"/>
        <v>45</v>
      </c>
      <c r="CA200" s="2"/>
      <c r="CB200" s="3"/>
    </row>
    <row r="201" spans="2:80" ht="15" thickBot="1" x14ac:dyDescent="0.35">
      <c r="B201">
        <f t="shared" ca="1" si="136"/>
        <v>1</v>
      </c>
      <c r="C201" t="str">
        <f t="shared" ca="1" si="137"/>
        <v>men</v>
      </c>
      <c r="D201">
        <f t="shared" ca="1" si="138"/>
        <v>45</v>
      </c>
      <c r="E201">
        <f t="shared" ca="1" si="139"/>
        <v>2</v>
      </c>
      <c r="F201" t="str">
        <f t="shared" ca="1" si="140"/>
        <v>construction</v>
      </c>
      <c r="G201">
        <f t="shared" ca="1" si="141"/>
        <v>3</v>
      </c>
      <c r="H201" t="str">
        <f t="shared" ca="1" si="142"/>
        <v>university</v>
      </c>
      <c r="I201">
        <f t="shared" ca="1" si="143"/>
        <v>0</v>
      </c>
      <c r="J201">
        <f t="shared" ca="1" si="144"/>
        <v>3</v>
      </c>
      <c r="K201">
        <f t="shared" ca="1" si="145"/>
        <v>81162</v>
      </c>
      <c r="L201">
        <f t="shared" ca="1" si="146"/>
        <v>5</v>
      </c>
      <c r="M201" t="str">
        <f t="shared" ca="1" si="147"/>
        <v>UK</v>
      </c>
      <c r="N201">
        <f t="shared" ca="1" si="148"/>
        <v>405810</v>
      </c>
      <c r="O201">
        <f t="shared" ca="1" si="149"/>
        <v>298281.0018016469</v>
      </c>
      <c r="P201">
        <f t="shared" ca="1" si="150"/>
        <v>105896.47601192162</v>
      </c>
      <c r="Q201">
        <f t="shared" ca="1" si="151"/>
        <v>34282</v>
      </c>
      <c r="R201">
        <f t="shared" ca="1" si="152"/>
        <v>22235.972907720396</v>
      </c>
      <c r="S201">
        <f t="shared" ca="1" si="153"/>
        <v>100376.46851775091</v>
      </c>
      <c r="T201">
        <f t="shared" ca="1" si="154"/>
        <v>612082.94452967262</v>
      </c>
      <c r="U201">
        <f t="shared" ca="1" si="155"/>
        <v>354798.97470936726</v>
      </c>
      <c r="V201">
        <f t="shared" ca="1" si="156"/>
        <v>257283.96982030536</v>
      </c>
      <c r="X201" s="1">
        <f ca="1">IF(Table1[[#This Row],[gender]]="men",0,1)</f>
        <v>0</v>
      </c>
      <c r="Y201" s="13">
        <f ca="1">IF(Table1[[#This Row],[gender]]="women",0,1)</f>
        <v>1</v>
      </c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K201" s="1">
        <f t="shared" ca="1" si="157"/>
        <v>0</v>
      </c>
      <c r="AL201" s="2">
        <f t="shared" ca="1" si="158"/>
        <v>1</v>
      </c>
      <c r="AM201" s="2">
        <f t="shared" ca="1" si="159"/>
        <v>0</v>
      </c>
      <c r="AN201" s="2">
        <f t="shared" ca="1" si="160"/>
        <v>0</v>
      </c>
      <c r="AO201" s="2">
        <f t="shared" ca="1" si="161"/>
        <v>0</v>
      </c>
      <c r="AP201" s="3">
        <f t="shared" ca="1" si="162"/>
        <v>0</v>
      </c>
      <c r="AQ201" s="1"/>
      <c r="AR201" s="2"/>
      <c r="AS201" s="2"/>
      <c r="AT201" s="2"/>
      <c r="AU201" s="2"/>
      <c r="AV201" s="3"/>
      <c r="AW201" s="2"/>
      <c r="AX201" s="23">
        <f t="shared" ca="1" si="113"/>
        <v>21539.694380082412</v>
      </c>
      <c r="AY201" s="2"/>
      <c r="AZ201" s="1">
        <f t="shared" ca="1" si="114"/>
        <v>1</v>
      </c>
      <c r="BA201" s="2"/>
      <c r="BB201" s="3"/>
      <c r="BC201" s="31">
        <f t="shared" ca="1" si="115"/>
        <v>0.49556679089718292</v>
      </c>
      <c r="BD201" s="2">
        <f t="shared" ca="1" si="116"/>
        <v>0</v>
      </c>
      <c r="BE201" s="1"/>
      <c r="BF201" s="1">
        <f t="shared" ca="1" si="117"/>
        <v>48195</v>
      </c>
      <c r="BG201" s="2">
        <f t="shared" ca="1" si="118"/>
        <v>0</v>
      </c>
      <c r="BH201" s="2">
        <f t="shared" ca="1" si="119"/>
        <v>0</v>
      </c>
      <c r="BI201" s="2">
        <f t="shared" ca="1" si="120"/>
        <v>0</v>
      </c>
      <c r="BJ201" s="2">
        <f t="shared" ca="1" si="121"/>
        <v>0</v>
      </c>
      <c r="BK201" s="2">
        <f t="shared" ca="1" si="122"/>
        <v>0</v>
      </c>
      <c r="BL201" s="2">
        <f t="shared" ca="1" si="123"/>
        <v>0</v>
      </c>
      <c r="BM201" s="2">
        <f t="shared" ca="1" si="124"/>
        <v>0</v>
      </c>
      <c r="BN201" s="2">
        <f t="shared" ca="1" si="125"/>
        <v>0</v>
      </c>
      <c r="BO201" s="2">
        <f t="shared" ca="1" si="126"/>
        <v>0</v>
      </c>
      <c r="BP201" s="3">
        <f t="shared" ca="1" si="127"/>
        <v>0</v>
      </c>
      <c r="BQ201" s="1">
        <f t="shared" ca="1" si="128"/>
        <v>48195</v>
      </c>
      <c r="BR201" s="2">
        <f t="shared" ca="1" si="129"/>
        <v>0</v>
      </c>
      <c r="BS201" s="2">
        <f t="shared" ca="1" si="130"/>
        <v>0</v>
      </c>
      <c r="BT201" s="2">
        <f t="shared" ca="1" si="131"/>
        <v>0</v>
      </c>
      <c r="BU201" s="2">
        <f t="shared" ca="1" si="132"/>
        <v>0</v>
      </c>
      <c r="BV201" s="3">
        <f t="shared" ca="1" si="133"/>
        <v>0</v>
      </c>
      <c r="BX201" s="1">
        <f t="shared" ca="1" si="134"/>
        <v>1</v>
      </c>
      <c r="BY201" s="3"/>
      <c r="BZ201" s="1">
        <f t="shared" ca="1" si="135"/>
        <v>35</v>
      </c>
      <c r="CA201" s="2"/>
      <c r="CB201" s="3"/>
    </row>
    <row r="202" spans="2:80" ht="15" thickBot="1" x14ac:dyDescent="0.35">
      <c r="B202">
        <f t="shared" ca="1" si="136"/>
        <v>2</v>
      </c>
      <c r="C202" t="str">
        <f t="shared" ca="1" si="137"/>
        <v>women</v>
      </c>
      <c r="D202">
        <f t="shared" ca="1" si="138"/>
        <v>35</v>
      </c>
      <c r="E202">
        <f t="shared" ca="1" si="139"/>
        <v>1</v>
      </c>
      <c r="F202" t="str">
        <f t="shared" ca="1" si="140"/>
        <v>health</v>
      </c>
      <c r="G202">
        <f t="shared" ca="1" si="141"/>
        <v>1</v>
      </c>
      <c r="H202" t="str">
        <f t="shared" ca="1" si="142"/>
        <v>high skool</v>
      </c>
      <c r="I202">
        <f t="shared" ca="1" si="143"/>
        <v>1</v>
      </c>
      <c r="J202">
        <f t="shared" ca="1" si="144"/>
        <v>3</v>
      </c>
      <c r="K202">
        <f t="shared" ca="1" si="145"/>
        <v>48195</v>
      </c>
      <c r="L202">
        <f t="shared" ca="1" si="146"/>
        <v>1</v>
      </c>
      <c r="M202" t="str">
        <f t="shared" ca="1" si="147"/>
        <v>banglore</v>
      </c>
      <c r="N202">
        <f t="shared" ca="1" si="148"/>
        <v>289170</v>
      </c>
      <c r="O202">
        <f t="shared" ca="1" si="149"/>
        <v>143303.04892373839</v>
      </c>
      <c r="P202">
        <f t="shared" ca="1" si="150"/>
        <v>64619.083140247239</v>
      </c>
      <c r="Q202">
        <f t="shared" ca="1" si="151"/>
        <v>41477</v>
      </c>
      <c r="R202">
        <f t="shared" ca="1" si="152"/>
        <v>21314.559076787318</v>
      </c>
      <c r="S202">
        <f t="shared" ca="1" si="153"/>
        <v>51302.1717317945</v>
      </c>
      <c r="T202">
        <f t="shared" ca="1" si="154"/>
        <v>405091.25487204175</v>
      </c>
      <c r="U202">
        <f t="shared" ca="1" si="155"/>
        <v>206094.60800052571</v>
      </c>
      <c r="V202">
        <f t="shared" ca="1" si="156"/>
        <v>198996.64687151604</v>
      </c>
      <c r="X202" s="1">
        <f ca="1">IF(Table1[[#This Row],[gender]]="men",0,1)</f>
        <v>1</v>
      </c>
      <c r="Y202" s="13">
        <f ca="1">IF(Table1[[#This Row],[gender]]="women",0,1)</f>
        <v>0</v>
      </c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K202" s="1">
        <f t="shared" ca="1" si="157"/>
        <v>0</v>
      </c>
      <c r="AL202" s="2">
        <f t="shared" ca="1" si="158"/>
        <v>0</v>
      </c>
      <c r="AM202" s="2">
        <f t="shared" ca="1" si="159"/>
        <v>0</v>
      </c>
      <c r="AN202" s="2">
        <f t="shared" ca="1" si="160"/>
        <v>0</v>
      </c>
      <c r="AO202" s="2">
        <f t="shared" ca="1" si="161"/>
        <v>1</v>
      </c>
      <c r="AP202" s="3">
        <f t="shared" ca="1" si="162"/>
        <v>0</v>
      </c>
      <c r="AQ202" s="1"/>
      <c r="AR202" s="2"/>
      <c r="AS202" s="2"/>
      <c r="AT202" s="2"/>
      <c r="AU202" s="2"/>
      <c r="AV202" s="3"/>
      <c r="AW202" s="2"/>
      <c r="AX202" s="23">
        <f t="shared" ref="AX202:AX265" ca="1" si="163">P203/J203</f>
        <v>29849.389200295111</v>
      </c>
      <c r="AY202" s="2"/>
      <c r="AZ202" s="1">
        <f t="shared" ref="AZ202:AZ265" ca="1" si="164">IF(U203&gt;$BA$7,1,0)</f>
        <v>1</v>
      </c>
      <c r="BA202" s="2"/>
      <c r="BB202" s="3"/>
      <c r="BC202" s="31">
        <f t="shared" ref="BC202:BC265" ca="1" si="165">O203/N203</f>
        <v>0.45591735221140695</v>
      </c>
      <c r="BD202" s="2">
        <f t="shared" ref="BD202:BD265" ca="1" si="166">IF(BC202&lt;$BD$7,1,0)</f>
        <v>0</v>
      </c>
      <c r="BE202" s="1"/>
      <c r="BF202" s="1">
        <f t="shared" ref="BF202:BF265" ca="1" si="167">IF(M203="banglore",K203,0)</f>
        <v>0</v>
      </c>
      <c r="BG202" s="2">
        <f t="shared" ref="BG202:BG265" ca="1" si="168">IF(M203="tumkur",K203,0)</f>
        <v>0</v>
      </c>
      <c r="BH202" s="2">
        <f t="shared" ref="BH202:BH265" ca="1" si="169">IF(M203="manglore",K203,0)</f>
        <v>0</v>
      </c>
      <c r="BI202" s="2">
        <f t="shared" ref="BI202:BI265" ca="1" si="170">IF(M203="mysore",K203,0)</f>
        <v>0</v>
      </c>
      <c r="BJ202" s="2">
        <f t="shared" ref="BJ202:BJ265" ca="1" si="171">IF(M203="UK",K203,0)</f>
        <v>0</v>
      </c>
      <c r="BK202" s="2">
        <f t="shared" ref="BK202:BK265" ca="1" si="172">IF(M203="bellari",K203,0)</f>
        <v>0</v>
      </c>
      <c r="BL202" s="2">
        <f t="shared" ref="BL202:BL265" ca="1" si="173">IF(M203="karwar",K203,0)</f>
        <v>0</v>
      </c>
      <c r="BM202" s="2">
        <f t="shared" ref="BM202:BM265" ca="1" si="174">IF(M203="bidar",K203,0)</f>
        <v>87429</v>
      </c>
      <c r="BN202" s="2">
        <f t="shared" ref="BN202:BN265" ca="1" si="175">IF(M203="gulbarga",K203,0)</f>
        <v>0</v>
      </c>
      <c r="BO202" s="2">
        <f t="shared" ref="BO202:BO265" ca="1" si="176">IF(M203="chitrdurga",K203,0)</f>
        <v>0</v>
      </c>
      <c r="BP202" s="3">
        <f t="shared" ref="BP202:BP265" ca="1" si="177">IF(M203="kolar",K203,0)</f>
        <v>0</v>
      </c>
      <c r="BQ202" s="1">
        <f t="shared" ref="BQ202:BQ265" ca="1" si="178">IF(F203="health",K203,0)</f>
        <v>0</v>
      </c>
      <c r="BR202" s="2">
        <f t="shared" ref="BR202:BR265" ca="1" si="179">IF(F203="construction",K203,0)</f>
        <v>87429</v>
      </c>
      <c r="BS202" s="2">
        <f t="shared" ref="BS202:BS265" ca="1" si="180">IF(F203="teaching",K203,0)</f>
        <v>0</v>
      </c>
      <c r="BT202" s="2">
        <f t="shared" ref="BT202:BT265" ca="1" si="181">IF(F203="IT",K203,0)</f>
        <v>0</v>
      </c>
      <c r="BU202" s="2">
        <f t="shared" ref="BU202:BU265" ca="1" si="182">IF(F203="general work",K203,0)</f>
        <v>0</v>
      </c>
      <c r="BV202" s="3">
        <f t="shared" ref="BV202:BV265" ca="1" si="183">IF(F203="agriculture",K203,0)</f>
        <v>0</v>
      </c>
      <c r="BX202" s="1">
        <f t="shared" ref="BX202:BX265" ca="1" si="184">IF(U203&gt;K203,1,0)</f>
        <v>1</v>
      </c>
      <c r="BY202" s="3"/>
      <c r="BZ202" s="1">
        <f t="shared" ref="BZ202:BZ265" ca="1" si="185">IF(V203&gt;$CC$7,D203,0)</f>
        <v>0</v>
      </c>
      <c r="CA202" s="2"/>
      <c r="CB202" s="3"/>
    </row>
    <row r="203" spans="2:80" ht="15" thickBot="1" x14ac:dyDescent="0.35">
      <c r="B203">
        <f t="shared" ref="B203:B266" ca="1" si="186">RANDBETWEEN(1,2)</f>
        <v>1</v>
      </c>
      <c r="C203" t="str">
        <f t="shared" ref="C203:C266" ca="1" si="187">IF(B203=1,"men","women")</f>
        <v>men</v>
      </c>
      <c r="D203">
        <f t="shared" ref="D203:D266" ca="1" si="188">RANDBETWEEN(25,45)</f>
        <v>39</v>
      </c>
      <c r="E203">
        <f t="shared" ref="E203:E266" ca="1" si="189">RANDBETWEEN(1,6)</f>
        <v>2</v>
      </c>
      <c r="F203" t="str">
        <f t="shared" ref="F203:F266" ca="1" si="190">VLOOKUP(E203,$Z$10:$AA$16,2)</f>
        <v>construction</v>
      </c>
      <c r="G203">
        <f t="shared" ref="G203:G266" ca="1" si="191">RANDBETWEEN(1,5)</f>
        <v>5</v>
      </c>
      <c r="H203" t="str">
        <f t="shared" ref="H203:H266" ca="1" si="192">VLOOKUP(G203,$AB$10:$AC$14,2)</f>
        <v>other</v>
      </c>
      <c r="I203">
        <f t="shared" ref="I203:I266" ca="1" si="193">RANDBETWEEN(0,4)</f>
        <v>4</v>
      </c>
      <c r="J203">
        <f t="shared" ref="J203:J266" ca="1" si="194">RANDBETWEEN(1,4)</f>
        <v>1</v>
      </c>
      <c r="K203">
        <f t="shared" ref="K203:K266" ca="1" si="195">RANDBETWEEN(25000,90000)</f>
        <v>87429</v>
      </c>
      <c r="L203">
        <f t="shared" ref="L203:L266" ca="1" si="196">RANDBETWEEN(1,11)</f>
        <v>8</v>
      </c>
      <c r="M203" t="str">
        <f t="shared" ref="M203:M266" ca="1" si="197">VLOOKUP(L203,$AE$9:$AF$20,2)</f>
        <v>bidar</v>
      </c>
      <c r="N203">
        <f t="shared" ref="N203:N266" ca="1" si="198">K203*RANDBETWEEN(3,6)</f>
        <v>262287</v>
      </c>
      <c r="O203">
        <f t="shared" ref="O203:O266" ca="1" si="199">RAND()*N203</f>
        <v>119581.1945594733</v>
      </c>
      <c r="P203">
        <f t="shared" ref="P203:P266" ca="1" si="200">J203*RAND()*K203</f>
        <v>29849.389200295111</v>
      </c>
      <c r="Q203">
        <f t="shared" ref="Q203:Q266" ca="1" si="201">RANDBETWEEN(0,P203)</f>
        <v>14324</v>
      </c>
      <c r="R203">
        <f t="shared" ref="R203:R266" ca="1" si="202">RAND()*K203*2</f>
        <v>166091.19227149271</v>
      </c>
      <c r="S203">
        <f t="shared" ref="S203:S266" ca="1" si="203">RAND()*K203*1.5</f>
        <v>1271.3768057809023</v>
      </c>
      <c r="T203">
        <f t="shared" ref="T203:T266" ca="1" si="204">N203+P203+S203</f>
        <v>293407.76600607601</v>
      </c>
      <c r="U203">
        <f t="shared" ref="U203:U266" ca="1" si="205">O203+Q203+R203</f>
        <v>299996.38683096599</v>
      </c>
      <c r="V203">
        <f t="shared" ref="V203:V266" ca="1" si="206">T203-U203</f>
        <v>-6588.6208248899784</v>
      </c>
      <c r="X203" s="1">
        <f ca="1">IF(Table1[[#This Row],[gender]]="men",0,1)</f>
        <v>0</v>
      </c>
      <c r="Y203" s="13">
        <f ca="1">IF(Table1[[#This Row],[gender]]="women",0,1)</f>
        <v>1</v>
      </c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K203" s="1">
        <f t="shared" ca="1" si="157"/>
        <v>0</v>
      </c>
      <c r="AL203" s="2">
        <f t="shared" ca="1" si="158"/>
        <v>0</v>
      </c>
      <c r="AM203" s="2">
        <f t="shared" ca="1" si="159"/>
        <v>0</v>
      </c>
      <c r="AN203" s="2">
        <f t="shared" ca="1" si="160"/>
        <v>1</v>
      </c>
      <c r="AO203" s="2">
        <f t="shared" ca="1" si="161"/>
        <v>0</v>
      </c>
      <c r="AP203" s="3">
        <f t="shared" ca="1" si="162"/>
        <v>0</v>
      </c>
      <c r="AQ203" s="1"/>
      <c r="AR203" s="2"/>
      <c r="AS203" s="2"/>
      <c r="AT203" s="2"/>
      <c r="AU203" s="2"/>
      <c r="AV203" s="3"/>
      <c r="AW203" s="2"/>
      <c r="AX203" s="23">
        <f t="shared" ca="1" si="163"/>
        <v>31919.478867423761</v>
      </c>
      <c r="AY203" s="2"/>
      <c r="AZ203" s="1">
        <f t="shared" ca="1" si="164"/>
        <v>1</v>
      </c>
      <c r="BA203" s="2"/>
      <c r="BB203" s="3"/>
      <c r="BC203" s="31">
        <f t="shared" ca="1" si="165"/>
        <v>5.2134476223374082E-2</v>
      </c>
      <c r="BD203" s="2">
        <f t="shared" ca="1" si="166"/>
        <v>1</v>
      </c>
      <c r="BE203" s="1"/>
      <c r="BF203" s="1">
        <f t="shared" ca="1" si="167"/>
        <v>0</v>
      </c>
      <c r="BG203" s="2">
        <f t="shared" ca="1" si="168"/>
        <v>0</v>
      </c>
      <c r="BH203" s="2">
        <f t="shared" ca="1" si="169"/>
        <v>0</v>
      </c>
      <c r="BI203" s="2">
        <f t="shared" ca="1" si="170"/>
        <v>43288</v>
      </c>
      <c r="BJ203" s="2">
        <f t="shared" ca="1" si="171"/>
        <v>0</v>
      </c>
      <c r="BK203" s="2">
        <f t="shared" ca="1" si="172"/>
        <v>0</v>
      </c>
      <c r="BL203" s="2">
        <f t="shared" ca="1" si="173"/>
        <v>0</v>
      </c>
      <c r="BM203" s="2">
        <f t="shared" ca="1" si="174"/>
        <v>0</v>
      </c>
      <c r="BN203" s="2">
        <f t="shared" ca="1" si="175"/>
        <v>0</v>
      </c>
      <c r="BO203" s="2">
        <f t="shared" ca="1" si="176"/>
        <v>0</v>
      </c>
      <c r="BP203" s="3">
        <f t="shared" ca="1" si="177"/>
        <v>0</v>
      </c>
      <c r="BQ203" s="1">
        <f t="shared" ca="1" si="178"/>
        <v>0</v>
      </c>
      <c r="BR203" s="2">
        <f t="shared" ca="1" si="179"/>
        <v>0</v>
      </c>
      <c r="BS203" s="2">
        <f t="shared" ca="1" si="180"/>
        <v>0</v>
      </c>
      <c r="BT203" s="2">
        <f t="shared" ca="1" si="181"/>
        <v>43288</v>
      </c>
      <c r="BU203" s="2">
        <f t="shared" ca="1" si="182"/>
        <v>0</v>
      </c>
      <c r="BV203" s="3">
        <f t="shared" ca="1" si="183"/>
        <v>0</v>
      </c>
      <c r="BX203" s="1">
        <f t="shared" ca="1" si="184"/>
        <v>1</v>
      </c>
      <c r="BY203" s="3"/>
      <c r="BZ203" s="1">
        <f t="shared" ca="1" si="185"/>
        <v>35</v>
      </c>
      <c r="CA203" s="2"/>
      <c r="CB203" s="3"/>
    </row>
    <row r="204" spans="2:80" ht="15" thickBot="1" x14ac:dyDescent="0.35">
      <c r="B204">
        <f t="shared" ca="1" si="186"/>
        <v>2</v>
      </c>
      <c r="C204" t="str">
        <f t="shared" ca="1" si="187"/>
        <v>women</v>
      </c>
      <c r="D204">
        <f t="shared" ca="1" si="188"/>
        <v>35</v>
      </c>
      <c r="E204">
        <f t="shared" ca="1" si="189"/>
        <v>4</v>
      </c>
      <c r="F204" t="str">
        <f t="shared" ca="1" si="190"/>
        <v>IT</v>
      </c>
      <c r="G204">
        <f t="shared" ca="1" si="191"/>
        <v>1</v>
      </c>
      <c r="H204" t="str">
        <f t="shared" ca="1" si="192"/>
        <v>high skool</v>
      </c>
      <c r="I204">
        <f t="shared" ca="1" si="193"/>
        <v>2</v>
      </c>
      <c r="J204">
        <f t="shared" ca="1" si="194"/>
        <v>1</v>
      </c>
      <c r="K204">
        <f t="shared" ca="1" si="195"/>
        <v>43288</v>
      </c>
      <c r="L204">
        <f t="shared" ca="1" si="196"/>
        <v>4</v>
      </c>
      <c r="M204" t="str">
        <f t="shared" ca="1" si="197"/>
        <v>mysore</v>
      </c>
      <c r="N204">
        <f t="shared" ca="1" si="198"/>
        <v>259728</v>
      </c>
      <c r="O204">
        <f t="shared" ca="1" si="199"/>
        <v>13540.783240544504</v>
      </c>
      <c r="P204">
        <f t="shared" ca="1" si="200"/>
        <v>31919.478867423761</v>
      </c>
      <c r="Q204">
        <f t="shared" ca="1" si="201"/>
        <v>29975</v>
      </c>
      <c r="R204">
        <f t="shared" ca="1" si="202"/>
        <v>79780.461416690567</v>
      </c>
      <c r="S204">
        <f t="shared" ca="1" si="203"/>
        <v>44272.934212173859</v>
      </c>
      <c r="T204">
        <f t="shared" ca="1" si="204"/>
        <v>335920.41307959764</v>
      </c>
      <c r="U204">
        <f t="shared" ca="1" si="205"/>
        <v>123296.24465723507</v>
      </c>
      <c r="V204">
        <f t="shared" ca="1" si="206"/>
        <v>212624.16842236256</v>
      </c>
      <c r="X204" s="1">
        <f ca="1">IF(Table1[[#This Row],[gender]]="men",0,1)</f>
        <v>1</v>
      </c>
      <c r="Y204" s="13">
        <f ca="1">IF(Table1[[#This Row],[gender]]="women",0,1)</f>
        <v>0</v>
      </c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K204" s="1">
        <f t="shared" ca="1" si="157"/>
        <v>1</v>
      </c>
      <c r="AL204" s="2">
        <f t="shared" ca="1" si="158"/>
        <v>0</v>
      </c>
      <c r="AM204" s="2">
        <f t="shared" ca="1" si="159"/>
        <v>0</v>
      </c>
      <c r="AN204" s="2">
        <f t="shared" ca="1" si="160"/>
        <v>0</v>
      </c>
      <c r="AO204" s="2">
        <f t="shared" ca="1" si="161"/>
        <v>0</v>
      </c>
      <c r="AP204" s="3">
        <f t="shared" ca="1" si="162"/>
        <v>0</v>
      </c>
      <c r="AQ204" s="1"/>
      <c r="AR204" s="2"/>
      <c r="AS204" s="2"/>
      <c r="AT204" s="2"/>
      <c r="AU204" s="2"/>
      <c r="AV204" s="3"/>
      <c r="AW204" s="2"/>
      <c r="AX204" s="23">
        <f t="shared" ca="1" si="163"/>
        <v>22979.069818087319</v>
      </c>
      <c r="AY204" s="2"/>
      <c r="AZ204" s="1">
        <f t="shared" ca="1" si="164"/>
        <v>1</v>
      </c>
      <c r="BA204" s="2"/>
      <c r="BB204" s="3"/>
      <c r="BC204" s="31">
        <f t="shared" ca="1" si="165"/>
        <v>0.48969990611722747</v>
      </c>
      <c r="BD204" s="2">
        <f t="shared" ca="1" si="166"/>
        <v>0</v>
      </c>
      <c r="BE204" s="1"/>
      <c r="BF204" s="1">
        <f t="shared" ca="1" si="167"/>
        <v>0</v>
      </c>
      <c r="BG204" s="2">
        <f t="shared" ca="1" si="168"/>
        <v>60357</v>
      </c>
      <c r="BH204" s="2">
        <f t="shared" ca="1" si="169"/>
        <v>0</v>
      </c>
      <c r="BI204" s="2">
        <f t="shared" ca="1" si="170"/>
        <v>0</v>
      </c>
      <c r="BJ204" s="2">
        <f t="shared" ca="1" si="171"/>
        <v>0</v>
      </c>
      <c r="BK204" s="2">
        <f t="shared" ca="1" si="172"/>
        <v>0</v>
      </c>
      <c r="BL204" s="2">
        <f t="shared" ca="1" si="173"/>
        <v>0</v>
      </c>
      <c r="BM204" s="2">
        <f t="shared" ca="1" si="174"/>
        <v>0</v>
      </c>
      <c r="BN204" s="2">
        <f t="shared" ca="1" si="175"/>
        <v>0</v>
      </c>
      <c r="BO204" s="2">
        <f t="shared" ca="1" si="176"/>
        <v>0</v>
      </c>
      <c r="BP204" s="3">
        <f t="shared" ca="1" si="177"/>
        <v>0</v>
      </c>
      <c r="BQ204" s="1">
        <f t="shared" ca="1" si="178"/>
        <v>0</v>
      </c>
      <c r="BR204" s="2">
        <f t="shared" ca="1" si="179"/>
        <v>0</v>
      </c>
      <c r="BS204" s="2">
        <f t="shared" ca="1" si="180"/>
        <v>60357</v>
      </c>
      <c r="BT204" s="2">
        <f t="shared" ca="1" si="181"/>
        <v>0</v>
      </c>
      <c r="BU204" s="2">
        <f t="shared" ca="1" si="182"/>
        <v>0</v>
      </c>
      <c r="BV204" s="3">
        <f t="shared" ca="1" si="183"/>
        <v>0</v>
      </c>
      <c r="BX204" s="1">
        <f t="shared" ca="1" si="184"/>
        <v>1</v>
      </c>
      <c r="BY204" s="3"/>
      <c r="BZ204" s="1">
        <f t="shared" ca="1" si="185"/>
        <v>41</v>
      </c>
      <c r="CA204" s="2"/>
      <c r="CB204" s="3"/>
    </row>
    <row r="205" spans="2:80" ht="15" thickBot="1" x14ac:dyDescent="0.35">
      <c r="B205">
        <f t="shared" ca="1" si="186"/>
        <v>2</v>
      </c>
      <c r="C205" t="str">
        <f t="shared" ca="1" si="187"/>
        <v>women</v>
      </c>
      <c r="D205">
        <f t="shared" ca="1" si="188"/>
        <v>41</v>
      </c>
      <c r="E205">
        <f t="shared" ca="1" si="189"/>
        <v>3</v>
      </c>
      <c r="F205" t="str">
        <f t="shared" ca="1" si="190"/>
        <v>teaching</v>
      </c>
      <c r="G205">
        <f t="shared" ca="1" si="191"/>
        <v>3</v>
      </c>
      <c r="H205" t="str">
        <f t="shared" ca="1" si="192"/>
        <v>university</v>
      </c>
      <c r="I205">
        <f t="shared" ca="1" si="193"/>
        <v>4</v>
      </c>
      <c r="J205">
        <f t="shared" ca="1" si="194"/>
        <v>2</v>
      </c>
      <c r="K205">
        <f t="shared" ca="1" si="195"/>
        <v>60357</v>
      </c>
      <c r="L205">
        <f t="shared" ca="1" si="196"/>
        <v>2</v>
      </c>
      <c r="M205" t="str">
        <f t="shared" ca="1" si="197"/>
        <v>tumkur</v>
      </c>
      <c r="N205">
        <f t="shared" ca="1" si="198"/>
        <v>362142</v>
      </c>
      <c r="O205">
        <f t="shared" ca="1" si="199"/>
        <v>177340.903401105</v>
      </c>
      <c r="P205">
        <f t="shared" ca="1" si="200"/>
        <v>45958.139636174637</v>
      </c>
      <c r="Q205">
        <f t="shared" ca="1" si="201"/>
        <v>27068</v>
      </c>
      <c r="R205">
        <f t="shared" ca="1" si="202"/>
        <v>20989.148720130106</v>
      </c>
      <c r="S205">
        <f t="shared" ca="1" si="203"/>
        <v>30563.170339129727</v>
      </c>
      <c r="T205">
        <f t="shared" ca="1" si="204"/>
        <v>438663.30997530441</v>
      </c>
      <c r="U205">
        <f t="shared" ca="1" si="205"/>
        <v>225398.05212123512</v>
      </c>
      <c r="V205">
        <f t="shared" ca="1" si="206"/>
        <v>213265.25785406929</v>
      </c>
      <c r="X205" s="1">
        <f ca="1">IF(Table1[[#This Row],[gender]]="men",0,1)</f>
        <v>1</v>
      </c>
      <c r="Y205" s="13">
        <f ca="1">IF(Table1[[#This Row],[gender]]="women",0,1)</f>
        <v>0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K205" s="1">
        <f t="shared" ca="1" si="157"/>
        <v>0</v>
      </c>
      <c r="AL205" s="2">
        <f t="shared" ca="1" si="158"/>
        <v>0</v>
      </c>
      <c r="AM205" s="2">
        <f t="shared" ca="1" si="159"/>
        <v>0</v>
      </c>
      <c r="AN205" s="2">
        <f t="shared" ca="1" si="160"/>
        <v>0</v>
      </c>
      <c r="AO205" s="2">
        <f t="shared" ca="1" si="161"/>
        <v>1</v>
      </c>
      <c r="AP205" s="3">
        <f t="shared" ca="1" si="162"/>
        <v>0</v>
      </c>
      <c r="AQ205" s="1"/>
      <c r="AR205" s="2"/>
      <c r="AS205" s="2"/>
      <c r="AT205" s="2"/>
      <c r="AU205" s="2"/>
      <c r="AV205" s="3"/>
      <c r="AW205" s="2"/>
      <c r="AX205" s="23">
        <f t="shared" ca="1" si="163"/>
        <v>21749.768026740694</v>
      </c>
      <c r="AY205" s="2"/>
      <c r="AZ205" s="1">
        <f t="shared" ca="1" si="164"/>
        <v>1</v>
      </c>
      <c r="BA205" s="2"/>
      <c r="BB205" s="3"/>
      <c r="BC205" s="31">
        <f t="shared" ca="1" si="165"/>
        <v>0.37156396835501904</v>
      </c>
      <c r="BD205" s="2">
        <f t="shared" ca="1" si="166"/>
        <v>0</v>
      </c>
      <c r="BE205" s="1"/>
      <c r="BF205" s="1">
        <f t="shared" ca="1" si="167"/>
        <v>0</v>
      </c>
      <c r="BG205" s="2">
        <f t="shared" ca="1" si="168"/>
        <v>0</v>
      </c>
      <c r="BH205" s="2">
        <f t="shared" ca="1" si="169"/>
        <v>0</v>
      </c>
      <c r="BI205" s="2">
        <f t="shared" ca="1" si="170"/>
        <v>0</v>
      </c>
      <c r="BJ205" s="2">
        <f t="shared" ca="1" si="171"/>
        <v>0</v>
      </c>
      <c r="BK205" s="2">
        <f t="shared" ca="1" si="172"/>
        <v>0</v>
      </c>
      <c r="BL205" s="2">
        <f t="shared" ca="1" si="173"/>
        <v>0</v>
      </c>
      <c r="BM205" s="2">
        <f t="shared" ca="1" si="174"/>
        <v>0</v>
      </c>
      <c r="BN205" s="2">
        <f t="shared" ca="1" si="175"/>
        <v>34674</v>
      </c>
      <c r="BO205" s="2">
        <f t="shared" ca="1" si="176"/>
        <v>0</v>
      </c>
      <c r="BP205" s="3">
        <f t="shared" ca="1" si="177"/>
        <v>0</v>
      </c>
      <c r="BQ205" s="1">
        <f t="shared" ca="1" si="178"/>
        <v>0</v>
      </c>
      <c r="BR205" s="2">
        <f t="shared" ca="1" si="179"/>
        <v>34674</v>
      </c>
      <c r="BS205" s="2">
        <f t="shared" ca="1" si="180"/>
        <v>0</v>
      </c>
      <c r="BT205" s="2">
        <f t="shared" ca="1" si="181"/>
        <v>0</v>
      </c>
      <c r="BU205" s="2">
        <f t="shared" ca="1" si="182"/>
        <v>0</v>
      </c>
      <c r="BV205" s="3">
        <f t="shared" ca="1" si="183"/>
        <v>0</v>
      </c>
      <c r="BX205" s="1">
        <f t="shared" ca="1" si="184"/>
        <v>1</v>
      </c>
      <c r="BY205" s="3"/>
      <c r="BZ205" s="1">
        <f t="shared" ca="1" si="185"/>
        <v>43</v>
      </c>
      <c r="CA205" s="2"/>
      <c r="CB205" s="3"/>
    </row>
    <row r="206" spans="2:80" ht="15" thickBot="1" x14ac:dyDescent="0.35">
      <c r="B206">
        <f t="shared" ca="1" si="186"/>
        <v>1</v>
      </c>
      <c r="C206" t="str">
        <f t="shared" ca="1" si="187"/>
        <v>men</v>
      </c>
      <c r="D206">
        <f t="shared" ca="1" si="188"/>
        <v>43</v>
      </c>
      <c r="E206">
        <f t="shared" ca="1" si="189"/>
        <v>2</v>
      </c>
      <c r="F206" t="str">
        <f t="shared" ca="1" si="190"/>
        <v>construction</v>
      </c>
      <c r="G206">
        <f t="shared" ca="1" si="191"/>
        <v>5</v>
      </c>
      <c r="H206" t="str">
        <f t="shared" ca="1" si="192"/>
        <v>other</v>
      </c>
      <c r="I206">
        <f t="shared" ca="1" si="193"/>
        <v>2</v>
      </c>
      <c r="J206">
        <f t="shared" ca="1" si="194"/>
        <v>3</v>
      </c>
      <c r="K206">
        <f t="shared" ca="1" si="195"/>
        <v>34674</v>
      </c>
      <c r="L206">
        <f t="shared" ca="1" si="196"/>
        <v>9</v>
      </c>
      <c r="M206" t="str">
        <f t="shared" ca="1" si="197"/>
        <v>gulbarga</v>
      </c>
      <c r="N206">
        <f t="shared" ca="1" si="198"/>
        <v>208044</v>
      </c>
      <c r="O206">
        <f t="shared" ca="1" si="199"/>
        <v>77301.654232451576</v>
      </c>
      <c r="P206">
        <f t="shared" ca="1" si="200"/>
        <v>65249.304080222086</v>
      </c>
      <c r="Q206">
        <f t="shared" ca="1" si="201"/>
        <v>37789</v>
      </c>
      <c r="R206">
        <f t="shared" ca="1" si="202"/>
        <v>18595.375495415512</v>
      </c>
      <c r="S206">
        <f t="shared" ca="1" si="203"/>
        <v>29990.159415814454</v>
      </c>
      <c r="T206">
        <f t="shared" ca="1" si="204"/>
        <v>303283.46349603654</v>
      </c>
      <c r="U206">
        <f t="shared" ca="1" si="205"/>
        <v>133686.02972786708</v>
      </c>
      <c r="V206">
        <f t="shared" ca="1" si="206"/>
        <v>169597.43376816946</v>
      </c>
      <c r="X206" s="1">
        <f ca="1">IF(Table1[[#This Row],[gender]]="men",0,1)</f>
        <v>0</v>
      </c>
      <c r="Y206" s="13">
        <f ca="1">IF(Table1[[#This Row],[gender]]="women",0,1)</f>
        <v>1</v>
      </c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K206" s="1">
        <f t="shared" ca="1" si="157"/>
        <v>1</v>
      </c>
      <c r="AL206" s="2">
        <f t="shared" ca="1" si="158"/>
        <v>0</v>
      </c>
      <c r="AM206" s="2">
        <f t="shared" ca="1" si="159"/>
        <v>0</v>
      </c>
      <c r="AN206" s="2">
        <f t="shared" ca="1" si="160"/>
        <v>0</v>
      </c>
      <c r="AO206" s="2">
        <f t="shared" ca="1" si="161"/>
        <v>0</v>
      </c>
      <c r="AP206" s="3">
        <f t="shared" ca="1" si="162"/>
        <v>0</v>
      </c>
      <c r="AQ206" s="1"/>
      <c r="AR206" s="2"/>
      <c r="AS206" s="2"/>
      <c r="AT206" s="2"/>
      <c r="AU206" s="2"/>
      <c r="AV206" s="3"/>
      <c r="AW206" s="2"/>
      <c r="AX206" s="23">
        <f t="shared" ca="1" si="163"/>
        <v>9745.4126163013516</v>
      </c>
      <c r="AY206" s="2"/>
      <c r="AZ206" s="1">
        <f t="shared" ca="1" si="164"/>
        <v>1</v>
      </c>
      <c r="BA206" s="2"/>
      <c r="BB206" s="3"/>
      <c r="BC206" s="31">
        <f t="shared" ca="1" si="165"/>
        <v>0.61891665795522688</v>
      </c>
      <c r="BD206" s="2">
        <f t="shared" ca="1" si="166"/>
        <v>0</v>
      </c>
      <c r="BE206" s="1"/>
      <c r="BF206" s="1">
        <f t="shared" ca="1" si="167"/>
        <v>55607</v>
      </c>
      <c r="BG206" s="2">
        <f t="shared" ca="1" si="168"/>
        <v>0</v>
      </c>
      <c r="BH206" s="2">
        <f t="shared" ca="1" si="169"/>
        <v>0</v>
      </c>
      <c r="BI206" s="2">
        <f t="shared" ca="1" si="170"/>
        <v>0</v>
      </c>
      <c r="BJ206" s="2">
        <f t="shared" ca="1" si="171"/>
        <v>0</v>
      </c>
      <c r="BK206" s="2">
        <f t="shared" ca="1" si="172"/>
        <v>0</v>
      </c>
      <c r="BL206" s="2">
        <f t="shared" ca="1" si="173"/>
        <v>0</v>
      </c>
      <c r="BM206" s="2">
        <f t="shared" ca="1" si="174"/>
        <v>0</v>
      </c>
      <c r="BN206" s="2">
        <f t="shared" ca="1" si="175"/>
        <v>0</v>
      </c>
      <c r="BO206" s="2">
        <f t="shared" ca="1" si="176"/>
        <v>0</v>
      </c>
      <c r="BP206" s="3">
        <f t="shared" ca="1" si="177"/>
        <v>0</v>
      </c>
      <c r="BQ206" s="1">
        <f t="shared" ca="1" si="178"/>
        <v>0</v>
      </c>
      <c r="BR206" s="2">
        <f t="shared" ca="1" si="179"/>
        <v>0</v>
      </c>
      <c r="BS206" s="2">
        <f t="shared" ca="1" si="180"/>
        <v>55607</v>
      </c>
      <c r="BT206" s="2">
        <f t="shared" ca="1" si="181"/>
        <v>0</v>
      </c>
      <c r="BU206" s="2">
        <f t="shared" ca="1" si="182"/>
        <v>0</v>
      </c>
      <c r="BV206" s="3">
        <f t="shared" ca="1" si="183"/>
        <v>0</v>
      </c>
      <c r="BX206" s="1">
        <f t="shared" ca="1" si="184"/>
        <v>1</v>
      </c>
      <c r="BY206" s="3"/>
      <c r="BZ206" s="1">
        <f t="shared" ca="1" si="185"/>
        <v>44</v>
      </c>
      <c r="CA206" s="2"/>
      <c r="CB206" s="3"/>
    </row>
    <row r="207" spans="2:80" ht="15" thickBot="1" x14ac:dyDescent="0.35">
      <c r="B207">
        <f t="shared" ca="1" si="186"/>
        <v>2</v>
      </c>
      <c r="C207" t="str">
        <f t="shared" ca="1" si="187"/>
        <v>women</v>
      </c>
      <c r="D207">
        <f t="shared" ca="1" si="188"/>
        <v>44</v>
      </c>
      <c r="E207">
        <f t="shared" ca="1" si="189"/>
        <v>3</v>
      </c>
      <c r="F207" t="str">
        <f t="shared" ca="1" si="190"/>
        <v>teaching</v>
      </c>
      <c r="G207">
        <f t="shared" ca="1" si="191"/>
        <v>1</v>
      </c>
      <c r="H207" t="str">
        <f t="shared" ca="1" si="192"/>
        <v>high skool</v>
      </c>
      <c r="I207">
        <f t="shared" ca="1" si="193"/>
        <v>4</v>
      </c>
      <c r="J207">
        <f t="shared" ca="1" si="194"/>
        <v>2</v>
      </c>
      <c r="K207">
        <f t="shared" ca="1" si="195"/>
        <v>55607</v>
      </c>
      <c r="L207">
        <f t="shared" ca="1" si="196"/>
        <v>1</v>
      </c>
      <c r="M207" t="str">
        <f t="shared" ca="1" si="197"/>
        <v>banglore</v>
      </c>
      <c r="N207">
        <f t="shared" ca="1" si="198"/>
        <v>278035</v>
      </c>
      <c r="O207">
        <f t="shared" ca="1" si="199"/>
        <v>172080.49299458149</v>
      </c>
      <c r="P207">
        <f t="shared" ca="1" si="200"/>
        <v>19490.825232602703</v>
      </c>
      <c r="Q207">
        <f t="shared" ca="1" si="201"/>
        <v>1338</v>
      </c>
      <c r="R207">
        <f t="shared" ca="1" si="202"/>
        <v>39548.770517585341</v>
      </c>
      <c r="S207">
        <f t="shared" ca="1" si="203"/>
        <v>48808.484406806019</v>
      </c>
      <c r="T207">
        <f t="shared" ca="1" si="204"/>
        <v>346334.30963940872</v>
      </c>
      <c r="U207">
        <f t="shared" ca="1" si="205"/>
        <v>212967.26351216683</v>
      </c>
      <c r="V207">
        <f t="shared" ca="1" si="206"/>
        <v>133367.04612724189</v>
      </c>
      <c r="X207" s="1">
        <f ca="1">IF(Table1[[#This Row],[gender]]="men",0,1)</f>
        <v>1</v>
      </c>
      <c r="Y207" s="13">
        <f ca="1">IF(Table1[[#This Row],[gender]]="women",0,1)</f>
        <v>0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K207" s="1">
        <f t="shared" ca="1" si="157"/>
        <v>0</v>
      </c>
      <c r="AL207" s="2">
        <f t="shared" ca="1" si="158"/>
        <v>0</v>
      </c>
      <c r="AM207" s="2">
        <f t="shared" ca="1" si="159"/>
        <v>0</v>
      </c>
      <c r="AN207" s="2">
        <f t="shared" ca="1" si="160"/>
        <v>0</v>
      </c>
      <c r="AO207" s="2">
        <f t="shared" ca="1" si="161"/>
        <v>0</v>
      </c>
      <c r="AP207" s="3">
        <f t="shared" ca="1" si="162"/>
        <v>1</v>
      </c>
      <c r="AQ207" s="1"/>
      <c r="AR207" s="2"/>
      <c r="AS207" s="2"/>
      <c r="AT207" s="2"/>
      <c r="AU207" s="2"/>
      <c r="AV207" s="3"/>
      <c r="AW207" s="2"/>
      <c r="AX207" s="23">
        <f t="shared" ca="1" si="163"/>
        <v>47031.995261853408</v>
      </c>
      <c r="AY207" s="2"/>
      <c r="AZ207" s="1">
        <f t="shared" ca="1" si="164"/>
        <v>1</v>
      </c>
      <c r="BA207" s="2"/>
      <c r="BB207" s="3"/>
      <c r="BC207" s="31">
        <f t="shared" ca="1" si="165"/>
        <v>0.49228745629264603</v>
      </c>
      <c r="BD207" s="2">
        <f t="shared" ca="1" si="166"/>
        <v>0</v>
      </c>
      <c r="BE207" s="1"/>
      <c r="BF207" s="1">
        <f t="shared" ca="1" si="167"/>
        <v>0</v>
      </c>
      <c r="BG207" s="2">
        <f t="shared" ca="1" si="168"/>
        <v>0</v>
      </c>
      <c r="BH207" s="2">
        <f t="shared" ca="1" si="169"/>
        <v>0</v>
      </c>
      <c r="BI207" s="2">
        <f t="shared" ca="1" si="170"/>
        <v>59938</v>
      </c>
      <c r="BJ207" s="2">
        <f t="shared" ca="1" si="171"/>
        <v>0</v>
      </c>
      <c r="BK207" s="2">
        <f t="shared" ca="1" si="172"/>
        <v>0</v>
      </c>
      <c r="BL207" s="2">
        <f t="shared" ca="1" si="173"/>
        <v>0</v>
      </c>
      <c r="BM207" s="2">
        <f t="shared" ca="1" si="174"/>
        <v>0</v>
      </c>
      <c r="BN207" s="2">
        <f t="shared" ca="1" si="175"/>
        <v>0</v>
      </c>
      <c r="BO207" s="2">
        <f t="shared" ca="1" si="176"/>
        <v>0</v>
      </c>
      <c r="BP207" s="3">
        <f t="shared" ca="1" si="177"/>
        <v>0</v>
      </c>
      <c r="BQ207" s="1">
        <f t="shared" ca="1" si="178"/>
        <v>0</v>
      </c>
      <c r="BR207" s="2">
        <f t="shared" ca="1" si="179"/>
        <v>0</v>
      </c>
      <c r="BS207" s="2">
        <f t="shared" ca="1" si="180"/>
        <v>0</v>
      </c>
      <c r="BT207" s="2">
        <f t="shared" ca="1" si="181"/>
        <v>0</v>
      </c>
      <c r="BU207" s="2">
        <f t="shared" ca="1" si="182"/>
        <v>59938</v>
      </c>
      <c r="BV207" s="3">
        <f t="shared" ca="1" si="183"/>
        <v>0</v>
      </c>
      <c r="BX207" s="1">
        <f t="shared" ca="1" si="184"/>
        <v>1</v>
      </c>
      <c r="BY207" s="3"/>
      <c r="BZ207" s="1">
        <f t="shared" ca="1" si="185"/>
        <v>25</v>
      </c>
      <c r="CA207" s="2"/>
      <c r="CB207" s="3"/>
    </row>
    <row r="208" spans="2:80" ht="15" thickBot="1" x14ac:dyDescent="0.35">
      <c r="B208">
        <f t="shared" ca="1" si="186"/>
        <v>2</v>
      </c>
      <c r="C208" t="str">
        <f t="shared" ca="1" si="187"/>
        <v>women</v>
      </c>
      <c r="D208">
        <f t="shared" ca="1" si="188"/>
        <v>25</v>
      </c>
      <c r="E208">
        <f t="shared" ca="1" si="189"/>
        <v>5</v>
      </c>
      <c r="F208" t="str">
        <f t="shared" ca="1" si="190"/>
        <v>general work</v>
      </c>
      <c r="G208">
        <f t="shared" ca="1" si="191"/>
        <v>4</v>
      </c>
      <c r="H208" t="str">
        <f t="shared" ca="1" si="192"/>
        <v>technical</v>
      </c>
      <c r="I208">
        <f t="shared" ca="1" si="193"/>
        <v>2</v>
      </c>
      <c r="J208">
        <f t="shared" ca="1" si="194"/>
        <v>3</v>
      </c>
      <c r="K208">
        <f t="shared" ca="1" si="195"/>
        <v>59938</v>
      </c>
      <c r="L208">
        <f t="shared" ca="1" si="196"/>
        <v>4</v>
      </c>
      <c r="M208" t="str">
        <f t="shared" ca="1" si="197"/>
        <v>mysore</v>
      </c>
      <c r="N208">
        <f t="shared" ca="1" si="198"/>
        <v>299690</v>
      </c>
      <c r="O208">
        <f t="shared" ca="1" si="199"/>
        <v>147533.62777634308</v>
      </c>
      <c r="P208">
        <f t="shared" ca="1" si="200"/>
        <v>141095.98578556022</v>
      </c>
      <c r="Q208">
        <f t="shared" ca="1" si="201"/>
        <v>61371</v>
      </c>
      <c r="R208">
        <f t="shared" ca="1" si="202"/>
        <v>104004.7134125915</v>
      </c>
      <c r="S208">
        <f t="shared" ca="1" si="203"/>
        <v>85233.65337272179</v>
      </c>
      <c r="T208">
        <f t="shared" ca="1" si="204"/>
        <v>526019.63915828196</v>
      </c>
      <c r="U208">
        <f t="shared" ca="1" si="205"/>
        <v>312909.34118893457</v>
      </c>
      <c r="V208">
        <f t="shared" ca="1" si="206"/>
        <v>213110.29796934739</v>
      </c>
      <c r="X208" s="1">
        <f ca="1">IF(Table1[[#This Row],[gender]]="men",0,1)</f>
        <v>1</v>
      </c>
      <c r="Y208" s="13">
        <f ca="1">IF(Table1[[#This Row],[gender]]="women",0,1)</f>
        <v>0</v>
      </c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K208" s="1">
        <f t="shared" ca="1" si="157"/>
        <v>0</v>
      </c>
      <c r="AL208" s="2">
        <f t="shared" ca="1" si="158"/>
        <v>0</v>
      </c>
      <c r="AM208" s="2">
        <f t="shared" ca="1" si="159"/>
        <v>0</v>
      </c>
      <c r="AN208" s="2">
        <f t="shared" ca="1" si="160"/>
        <v>0</v>
      </c>
      <c r="AO208" s="2">
        <f t="shared" ca="1" si="161"/>
        <v>1</v>
      </c>
      <c r="AP208" s="3">
        <f t="shared" ca="1" si="162"/>
        <v>0</v>
      </c>
      <c r="AQ208" s="1"/>
      <c r="AR208" s="2"/>
      <c r="AS208" s="2"/>
      <c r="AT208" s="2"/>
      <c r="AU208" s="2"/>
      <c r="AV208" s="3"/>
      <c r="AW208" s="2"/>
      <c r="AX208" s="23">
        <f t="shared" ca="1" si="163"/>
        <v>21810.357594672696</v>
      </c>
      <c r="AY208" s="2"/>
      <c r="AZ208" s="1">
        <f t="shared" ca="1" si="164"/>
        <v>1</v>
      </c>
      <c r="BA208" s="2"/>
      <c r="BB208" s="3"/>
      <c r="BC208" s="31">
        <f t="shared" ca="1" si="165"/>
        <v>0.15857852343815781</v>
      </c>
      <c r="BD208" s="2">
        <f t="shared" ca="1" si="166"/>
        <v>1</v>
      </c>
      <c r="BE208" s="1"/>
      <c r="BF208" s="1">
        <f t="shared" ca="1" si="167"/>
        <v>0</v>
      </c>
      <c r="BG208" s="2">
        <f t="shared" ca="1" si="168"/>
        <v>80165</v>
      </c>
      <c r="BH208" s="2">
        <f t="shared" ca="1" si="169"/>
        <v>0</v>
      </c>
      <c r="BI208" s="2">
        <f t="shared" ca="1" si="170"/>
        <v>0</v>
      </c>
      <c r="BJ208" s="2">
        <f t="shared" ca="1" si="171"/>
        <v>0</v>
      </c>
      <c r="BK208" s="2">
        <f t="shared" ca="1" si="172"/>
        <v>0</v>
      </c>
      <c r="BL208" s="2">
        <f t="shared" ca="1" si="173"/>
        <v>0</v>
      </c>
      <c r="BM208" s="2">
        <f t="shared" ca="1" si="174"/>
        <v>0</v>
      </c>
      <c r="BN208" s="2">
        <f t="shared" ca="1" si="175"/>
        <v>0</v>
      </c>
      <c r="BO208" s="2">
        <f t="shared" ca="1" si="176"/>
        <v>0</v>
      </c>
      <c r="BP208" s="3">
        <f t="shared" ca="1" si="177"/>
        <v>0</v>
      </c>
      <c r="BQ208" s="1">
        <f t="shared" ca="1" si="178"/>
        <v>0</v>
      </c>
      <c r="BR208" s="2">
        <f t="shared" ca="1" si="179"/>
        <v>80165</v>
      </c>
      <c r="BS208" s="2">
        <f t="shared" ca="1" si="180"/>
        <v>0</v>
      </c>
      <c r="BT208" s="2">
        <f t="shared" ca="1" si="181"/>
        <v>0</v>
      </c>
      <c r="BU208" s="2">
        <f t="shared" ca="1" si="182"/>
        <v>0</v>
      </c>
      <c r="BV208" s="3">
        <f t="shared" ca="1" si="183"/>
        <v>0</v>
      </c>
      <c r="BX208" s="1">
        <f t="shared" ca="1" si="184"/>
        <v>1</v>
      </c>
      <c r="BY208" s="3"/>
      <c r="BZ208" s="1">
        <f t="shared" ca="1" si="185"/>
        <v>30</v>
      </c>
      <c r="CA208" s="2"/>
      <c r="CB208" s="3"/>
    </row>
    <row r="209" spans="2:80" ht="15" thickBot="1" x14ac:dyDescent="0.35">
      <c r="B209">
        <f t="shared" ca="1" si="186"/>
        <v>2</v>
      </c>
      <c r="C209" t="str">
        <f t="shared" ca="1" si="187"/>
        <v>women</v>
      </c>
      <c r="D209">
        <f t="shared" ca="1" si="188"/>
        <v>30</v>
      </c>
      <c r="E209">
        <f t="shared" ca="1" si="189"/>
        <v>2</v>
      </c>
      <c r="F209" t="str">
        <f t="shared" ca="1" si="190"/>
        <v>construction</v>
      </c>
      <c r="G209">
        <f t="shared" ca="1" si="191"/>
        <v>4</v>
      </c>
      <c r="H209" t="str">
        <f t="shared" ca="1" si="192"/>
        <v>technical</v>
      </c>
      <c r="I209">
        <f t="shared" ca="1" si="193"/>
        <v>4</v>
      </c>
      <c r="J209">
        <f t="shared" ca="1" si="194"/>
        <v>1</v>
      </c>
      <c r="K209">
        <f t="shared" ca="1" si="195"/>
        <v>80165</v>
      </c>
      <c r="L209">
        <f t="shared" ca="1" si="196"/>
        <v>2</v>
      </c>
      <c r="M209" t="str">
        <f t="shared" ca="1" si="197"/>
        <v>tumkur</v>
      </c>
      <c r="N209">
        <f t="shared" ca="1" si="198"/>
        <v>480990</v>
      </c>
      <c r="O209">
        <f t="shared" ca="1" si="199"/>
        <v>76274.683988519522</v>
      </c>
      <c r="P209">
        <f t="shared" ca="1" si="200"/>
        <v>21810.357594672696</v>
      </c>
      <c r="Q209">
        <f t="shared" ca="1" si="201"/>
        <v>16197</v>
      </c>
      <c r="R209">
        <f t="shared" ca="1" si="202"/>
        <v>127272.01508758121</v>
      </c>
      <c r="S209">
        <f t="shared" ca="1" si="203"/>
        <v>111871.27673592491</v>
      </c>
      <c r="T209">
        <f t="shared" ca="1" si="204"/>
        <v>614671.63433059759</v>
      </c>
      <c r="U209">
        <f t="shared" ca="1" si="205"/>
        <v>219743.69907610072</v>
      </c>
      <c r="V209">
        <f t="shared" ca="1" si="206"/>
        <v>394927.93525449687</v>
      </c>
      <c r="X209" s="1">
        <f ca="1">IF(Table1[[#This Row],[gender]]="men",0,1)</f>
        <v>1</v>
      </c>
      <c r="Y209" s="13">
        <f ca="1">IF(Table1[[#This Row],[gender]]="women",0,1)</f>
        <v>0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K209" s="1">
        <f t="shared" ca="1" si="157"/>
        <v>0</v>
      </c>
      <c r="AL209" s="2">
        <f t="shared" ca="1" si="158"/>
        <v>0</v>
      </c>
      <c r="AM209" s="2">
        <f t="shared" ca="1" si="159"/>
        <v>0</v>
      </c>
      <c r="AN209" s="2">
        <f t="shared" ca="1" si="160"/>
        <v>0</v>
      </c>
      <c r="AO209" s="2">
        <f t="shared" ca="1" si="161"/>
        <v>0</v>
      </c>
      <c r="AP209" s="3">
        <f t="shared" ca="1" si="162"/>
        <v>1</v>
      </c>
      <c r="AQ209" s="1"/>
      <c r="AR209" s="2"/>
      <c r="AS209" s="2"/>
      <c r="AT209" s="2"/>
      <c r="AU209" s="2"/>
      <c r="AV209" s="3"/>
      <c r="AW209" s="2"/>
      <c r="AX209" s="23">
        <f t="shared" ca="1" si="163"/>
        <v>32827.847044433227</v>
      </c>
      <c r="AY209" s="2"/>
      <c r="AZ209" s="1">
        <f t="shared" ca="1" si="164"/>
        <v>1</v>
      </c>
      <c r="BA209" s="2"/>
      <c r="BB209" s="3"/>
      <c r="BC209" s="31">
        <f t="shared" ca="1" si="165"/>
        <v>0.87929052980681277</v>
      </c>
      <c r="BD209" s="2">
        <f t="shared" ca="1" si="166"/>
        <v>0</v>
      </c>
      <c r="BE209" s="1"/>
      <c r="BF209" s="1">
        <f t="shared" ca="1" si="167"/>
        <v>0</v>
      </c>
      <c r="BG209" s="2">
        <f t="shared" ca="1" si="168"/>
        <v>0</v>
      </c>
      <c r="BH209" s="2">
        <f t="shared" ca="1" si="169"/>
        <v>36680</v>
      </c>
      <c r="BI209" s="2">
        <f t="shared" ca="1" si="170"/>
        <v>0</v>
      </c>
      <c r="BJ209" s="2">
        <f t="shared" ca="1" si="171"/>
        <v>0</v>
      </c>
      <c r="BK209" s="2">
        <f t="shared" ca="1" si="172"/>
        <v>0</v>
      </c>
      <c r="BL209" s="2">
        <f t="shared" ca="1" si="173"/>
        <v>0</v>
      </c>
      <c r="BM209" s="2">
        <f t="shared" ca="1" si="174"/>
        <v>0</v>
      </c>
      <c r="BN209" s="2">
        <f t="shared" ca="1" si="175"/>
        <v>0</v>
      </c>
      <c r="BO209" s="2">
        <f t="shared" ca="1" si="176"/>
        <v>0</v>
      </c>
      <c r="BP209" s="3">
        <f t="shared" ca="1" si="177"/>
        <v>0</v>
      </c>
      <c r="BQ209" s="1">
        <f t="shared" ca="1" si="178"/>
        <v>0</v>
      </c>
      <c r="BR209" s="2">
        <f t="shared" ca="1" si="179"/>
        <v>0</v>
      </c>
      <c r="BS209" s="2">
        <f t="shared" ca="1" si="180"/>
        <v>0</v>
      </c>
      <c r="BT209" s="2">
        <f t="shared" ca="1" si="181"/>
        <v>0</v>
      </c>
      <c r="BU209" s="2">
        <f t="shared" ca="1" si="182"/>
        <v>36680</v>
      </c>
      <c r="BV209" s="3">
        <f t="shared" ca="1" si="183"/>
        <v>0</v>
      </c>
      <c r="BX209" s="1">
        <f t="shared" ca="1" si="184"/>
        <v>1</v>
      </c>
      <c r="BY209" s="3"/>
      <c r="BZ209" s="1">
        <f t="shared" ca="1" si="185"/>
        <v>0</v>
      </c>
      <c r="CA209" s="2"/>
      <c r="CB209" s="3"/>
    </row>
    <row r="210" spans="2:80" ht="15" thickBot="1" x14ac:dyDescent="0.35">
      <c r="B210">
        <f t="shared" ca="1" si="186"/>
        <v>2</v>
      </c>
      <c r="C210" t="str">
        <f t="shared" ca="1" si="187"/>
        <v>women</v>
      </c>
      <c r="D210">
        <f t="shared" ca="1" si="188"/>
        <v>35</v>
      </c>
      <c r="E210">
        <f t="shared" ca="1" si="189"/>
        <v>5</v>
      </c>
      <c r="F210" t="str">
        <f t="shared" ca="1" si="190"/>
        <v>general work</v>
      </c>
      <c r="G210">
        <f t="shared" ca="1" si="191"/>
        <v>2</v>
      </c>
      <c r="H210" t="str">
        <f t="shared" ca="1" si="192"/>
        <v>college</v>
      </c>
      <c r="I210">
        <f t="shared" ca="1" si="193"/>
        <v>0</v>
      </c>
      <c r="J210">
        <f t="shared" ca="1" si="194"/>
        <v>4</v>
      </c>
      <c r="K210">
        <f t="shared" ca="1" si="195"/>
        <v>36680</v>
      </c>
      <c r="L210">
        <f t="shared" ca="1" si="196"/>
        <v>3</v>
      </c>
      <c r="M210" t="str">
        <f t="shared" ca="1" si="197"/>
        <v>manglore</v>
      </c>
      <c r="N210">
        <f t="shared" ca="1" si="198"/>
        <v>183400</v>
      </c>
      <c r="O210">
        <f t="shared" ca="1" si="199"/>
        <v>161261.88316656946</v>
      </c>
      <c r="P210">
        <f t="shared" ca="1" si="200"/>
        <v>131311.38817773291</v>
      </c>
      <c r="Q210">
        <f t="shared" ca="1" si="201"/>
        <v>120969</v>
      </c>
      <c r="R210">
        <f t="shared" ca="1" si="202"/>
        <v>67027.841018497667</v>
      </c>
      <c r="S210">
        <f t="shared" ca="1" si="203"/>
        <v>34368.838329651466</v>
      </c>
      <c r="T210">
        <f t="shared" ca="1" si="204"/>
        <v>349080.22650738439</v>
      </c>
      <c r="U210">
        <f t="shared" ca="1" si="205"/>
        <v>349258.72418506711</v>
      </c>
      <c r="V210">
        <f t="shared" ca="1" si="206"/>
        <v>-178.49767768272432</v>
      </c>
      <c r="X210" s="1">
        <f ca="1">IF(Table1[[#This Row],[gender]]="men",0,1)</f>
        <v>1</v>
      </c>
      <c r="Y210" s="13">
        <f ca="1">IF(Table1[[#This Row],[gender]]="women",0,1)</f>
        <v>0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K210" s="1">
        <f t="shared" ca="1" si="157"/>
        <v>0</v>
      </c>
      <c r="AL210" s="2">
        <f t="shared" ca="1" si="158"/>
        <v>0</v>
      </c>
      <c r="AM210" s="2">
        <f t="shared" ca="1" si="159"/>
        <v>0</v>
      </c>
      <c r="AN210" s="2">
        <f t="shared" ca="1" si="160"/>
        <v>0</v>
      </c>
      <c r="AO210" s="2">
        <f t="shared" ca="1" si="161"/>
        <v>0</v>
      </c>
      <c r="AP210" s="3">
        <f t="shared" ca="1" si="162"/>
        <v>1</v>
      </c>
      <c r="AQ210" s="1"/>
      <c r="AR210" s="2"/>
      <c r="AS210" s="2"/>
      <c r="AT210" s="2"/>
      <c r="AU210" s="2"/>
      <c r="AV210" s="3"/>
      <c r="AW210" s="2"/>
      <c r="AX210" s="23">
        <f t="shared" ca="1" si="163"/>
        <v>39390.72481190908</v>
      </c>
      <c r="AY210" s="2"/>
      <c r="AZ210" s="1">
        <f t="shared" ca="1" si="164"/>
        <v>1</v>
      </c>
      <c r="BA210" s="2"/>
      <c r="BB210" s="3"/>
      <c r="BC210" s="31">
        <f t="shared" ca="1" si="165"/>
        <v>0.67520709760816278</v>
      </c>
      <c r="BD210" s="2">
        <f t="shared" ca="1" si="166"/>
        <v>0</v>
      </c>
      <c r="BE210" s="1"/>
      <c r="BF210" s="1">
        <f t="shared" ca="1" si="167"/>
        <v>0</v>
      </c>
      <c r="BG210" s="2">
        <f t="shared" ca="1" si="168"/>
        <v>0</v>
      </c>
      <c r="BH210" s="2">
        <f t="shared" ca="1" si="169"/>
        <v>0</v>
      </c>
      <c r="BI210" s="2">
        <f t="shared" ca="1" si="170"/>
        <v>0</v>
      </c>
      <c r="BJ210" s="2">
        <f t="shared" ca="1" si="171"/>
        <v>0</v>
      </c>
      <c r="BK210" s="2">
        <f t="shared" ca="1" si="172"/>
        <v>0</v>
      </c>
      <c r="BL210" s="2">
        <f t="shared" ca="1" si="173"/>
        <v>58320</v>
      </c>
      <c r="BM210" s="2">
        <f t="shared" ca="1" si="174"/>
        <v>0</v>
      </c>
      <c r="BN210" s="2">
        <f t="shared" ca="1" si="175"/>
        <v>0</v>
      </c>
      <c r="BO210" s="2">
        <f t="shared" ca="1" si="176"/>
        <v>0</v>
      </c>
      <c r="BP210" s="3">
        <f t="shared" ca="1" si="177"/>
        <v>0</v>
      </c>
      <c r="BQ210" s="1">
        <f t="shared" ca="1" si="178"/>
        <v>0</v>
      </c>
      <c r="BR210" s="2">
        <f t="shared" ca="1" si="179"/>
        <v>0</v>
      </c>
      <c r="BS210" s="2">
        <f t="shared" ca="1" si="180"/>
        <v>0</v>
      </c>
      <c r="BT210" s="2">
        <f t="shared" ca="1" si="181"/>
        <v>0</v>
      </c>
      <c r="BU210" s="2">
        <f t="shared" ca="1" si="182"/>
        <v>58320</v>
      </c>
      <c r="BV210" s="3">
        <f t="shared" ca="1" si="183"/>
        <v>0</v>
      </c>
      <c r="BX210" s="1">
        <f t="shared" ca="1" si="184"/>
        <v>1</v>
      </c>
      <c r="BY210" s="3"/>
      <c r="BZ210" s="1">
        <f t="shared" ca="1" si="185"/>
        <v>31</v>
      </c>
      <c r="CA210" s="2"/>
      <c r="CB210" s="3"/>
    </row>
    <row r="211" spans="2:80" ht="15" thickBot="1" x14ac:dyDescent="0.35">
      <c r="B211">
        <f t="shared" ca="1" si="186"/>
        <v>2</v>
      </c>
      <c r="C211" t="str">
        <f t="shared" ca="1" si="187"/>
        <v>women</v>
      </c>
      <c r="D211">
        <f t="shared" ca="1" si="188"/>
        <v>31</v>
      </c>
      <c r="E211">
        <f t="shared" ca="1" si="189"/>
        <v>5</v>
      </c>
      <c r="F211" t="str">
        <f t="shared" ca="1" si="190"/>
        <v>general work</v>
      </c>
      <c r="G211">
        <f t="shared" ca="1" si="191"/>
        <v>5</v>
      </c>
      <c r="H211" t="str">
        <f t="shared" ca="1" si="192"/>
        <v>other</v>
      </c>
      <c r="I211">
        <f t="shared" ca="1" si="193"/>
        <v>3</v>
      </c>
      <c r="J211">
        <f t="shared" ca="1" si="194"/>
        <v>2</v>
      </c>
      <c r="K211">
        <f t="shared" ca="1" si="195"/>
        <v>58320</v>
      </c>
      <c r="L211">
        <f t="shared" ca="1" si="196"/>
        <v>7</v>
      </c>
      <c r="M211" t="str">
        <f t="shared" ca="1" si="197"/>
        <v>karwar</v>
      </c>
      <c r="N211">
        <f t="shared" ca="1" si="198"/>
        <v>291600</v>
      </c>
      <c r="O211">
        <f t="shared" ca="1" si="199"/>
        <v>196890.38966254026</v>
      </c>
      <c r="P211">
        <f t="shared" ca="1" si="200"/>
        <v>78781.44962381816</v>
      </c>
      <c r="Q211">
        <f t="shared" ca="1" si="201"/>
        <v>30418</v>
      </c>
      <c r="R211">
        <f t="shared" ca="1" si="202"/>
        <v>10832.771283325736</v>
      </c>
      <c r="S211">
        <f t="shared" ca="1" si="203"/>
        <v>33535.240919755917</v>
      </c>
      <c r="T211">
        <f t="shared" ca="1" si="204"/>
        <v>403916.69054357405</v>
      </c>
      <c r="U211">
        <f t="shared" ca="1" si="205"/>
        <v>238141.160945866</v>
      </c>
      <c r="V211">
        <f t="shared" ca="1" si="206"/>
        <v>165775.52959770805</v>
      </c>
      <c r="X211" s="1">
        <f ca="1">IF(Table1[[#This Row],[gender]]="men",0,1)</f>
        <v>1</v>
      </c>
      <c r="Y211" s="13">
        <f ca="1">IF(Table1[[#This Row],[gender]]="women",0,1)</f>
        <v>0</v>
      </c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K211" s="1">
        <f t="shared" ca="1" si="157"/>
        <v>1</v>
      </c>
      <c r="AL211" s="2">
        <f t="shared" ca="1" si="158"/>
        <v>0</v>
      </c>
      <c r="AM211" s="2">
        <f t="shared" ca="1" si="159"/>
        <v>0</v>
      </c>
      <c r="AN211" s="2">
        <f t="shared" ca="1" si="160"/>
        <v>0</v>
      </c>
      <c r="AO211" s="2">
        <f t="shared" ca="1" si="161"/>
        <v>0</v>
      </c>
      <c r="AP211" s="3">
        <f t="shared" ca="1" si="162"/>
        <v>0</v>
      </c>
      <c r="AQ211" s="1"/>
      <c r="AR211" s="2"/>
      <c r="AS211" s="2"/>
      <c r="AT211" s="2"/>
      <c r="AU211" s="2"/>
      <c r="AV211" s="3"/>
      <c r="AW211" s="2"/>
      <c r="AX211" s="23">
        <f t="shared" ca="1" si="163"/>
        <v>19899.508729431527</v>
      </c>
      <c r="AY211" s="2"/>
      <c r="AZ211" s="1">
        <f t="shared" ca="1" si="164"/>
        <v>1</v>
      </c>
      <c r="BA211" s="2"/>
      <c r="BB211" s="3"/>
      <c r="BC211" s="31">
        <f t="shared" ca="1" si="165"/>
        <v>0.230680327251403</v>
      </c>
      <c r="BD211" s="2">
        <f t="shared" ca="1" si="166"/>
        <v>1</v>
      </c>
      <c r="BE211" s="1"/>
      <c r="BF211" s="1">
        <f t="shared" ca="1" si="167"/>
        <v>0</v>
      </c>
      <c r="BG211" s="2">
        <f t="shared" ca="1" si="168"/>
        <v>0</v>
      </c>
      <c r="BH211" s="2">
        <f t="shared" ca="1" si="169"/>
        <v>0</v>
      </c>
      <c r="BI211" s="2">
        <f t="shared" ca="1" si="170"/>
        <v>0</v>
      </c>
      <c r="BJ211" s="2">
        <f t="shared" ca="1" si="171"/>
        <v>0</v>
      </c>
      <c r="BK211" s="2">
        <f t="shared" ca="1" si="172"/>
        <v>0</v>
      </c>
      <c r="BL211" s="2">
        <f t="shared" ca="1" si="173"/>
        <v>0</v>
      </c>
      <c r="BM211" s="2">
        <f t="shared" ca="1" si="174"/>
        <v>0</v>
      </c>
      <c r="BN211" s="2">
        <f t="shared" ca="1" si="175"/>
        <v>0</v>
      </c>
      <c r="BO211" s="2">
        <f t="shared" ca="1" si="176"/>
        <v>50579</v>
      </c>
      <c r="BP211" s="3">
        <f t="shared" ca="1" si="177"/>
        <v>0</v>
      </c>
      <c r="BQ211" s="1">
        <f t="shared" ca="1" si="178"/>
        <v>0</v>
      </c>
      <c r="BR211" s="2">
        <f t="shared" ca="1" si="179"/>
        <v>0</v>
      </c>
      <c r="BS211" s="2">
        <f t="shared" ca="1" si="180"/>
        <v>50579</v>
      </c>
      <c r="BT211" s="2">
        <f t="shared" ca="1" si="181"/>
        <v>0</v>
      </c>
      <c r="BU211" s="2">
        <f t="shared" ca="1" si="182"/>
        <v>0</v>
      </c>
      <c r="BV211" s="3">
        <f t="shared" ca="1" si="183"/>
        <v>0</v>
      </c>
      <c r="BX211" s="1">
        <f t="shared" ca="1" si="184"/>
        <v>1</v>
      </c>
      <c r="BY211" s="3"/>
      <c r="BZ211" s="1">
        <f t="shared" ca="1" si="185"/>
        <v>31</v>
      </c>
      <c r="CA211" s="2"/>
      <c r="CB211" s="3"/>
    </row>
    <row r="212" spans="2:80" ht="15" thickBot="1" x14ac:dyDescent="0.35">
      <c r="B212">
        <f t="shared" ca="1" si="186"/>
        <v>1</v>
      </c>
      <c r="C212" t="str">
        <f t="shared" ca="1" si="187"/>
        <v>men</v>
      </c>
      <c r="D212">
        <f t="shared" ca="1" si="188"/>
        <v>31</v>
      </c>
      <c r="E212">
        <f t="shared" ca="1" si="189"/>
        <v>3</v>
      </c>
      <c r="F212" t="str">
        <f t="shared" ca="1" si="190"/>
        <v>teaching</v>
      </c>
      <c r="G212">
        <f t="shared" ca="1" si="191"/>
        <v>4</v>
      </c>
      <c r="H212" t="str">
        <f t="shared" ca="1" si="192"/>
        <v>technical</v>
      </c>
      <c r="I212">
        <f t="shared" ca="1" si="193"/>
        <v>3</v>
      </c>
      <c r="J212">
        <f t="shared" ca="1" si="194"/>
        <v>3</v>
      </c>
      <c r="K212">
        <f t="shared" ca="1" si="195"/>
        <v>50579</v>
      </c>
      <c r="L212">
        <f t="shared" ca="1" si="196"/>
        <v>10</v>
      </c>
      <c r="M212" t="str">
        <f t="shared" ca="1" si="197"/>
        <v>chitrdurga</v>
      </c>
      <c r="N212">
        <f t="shared" ca="1" si="198"/>
        <v>202316</v>
      </c>
      <c r="O212">
        <f t="shared" ca="1" si="199"/>
        <v>46670.321088194847</v>
      </c>
      <c r="P212">
        <f t="shared" ca="1" si="200"/>
        <v>59698.526188294585</v>
      </c>
      <c r="Q212">
        <f t="shared" ca="1" si="201"/>
        <v>37609</v>
      </c>
      <c r="R212">
        <f t="shared" ca="1" si="202"/>
        <v>81800.121523106995</v>
      </c>
      <c r="S212">
        <f t="shared" ca="1" si="203"/>
        <v>20370.557544094627</v>
      </c>
      <c r="T212">
        <f t="shared" ca="1" si="204"/>
        <v>282385.0837323892</v>
      </c>
      <c r="U212">
        <f t="shared" ca="1" si="205"/>
        <v>166079.44261130184</v>
      </c>
      <c r="V212">
        <f t="shared" ca="1" si="206"/>
        <v>116305.64112108736</v>
      </c>
      <c r="X212" s="1">
        <f ca="1">IF(Table1[[#This Row],[gender]]="men",0,1)</f>
        <v>0</v>
      </c>
      <c r="Y212" s="13">
        <f ca="1">IF(Table1[[#This Row],[gender]]="women",0,1)</f>
        <v>1</v>
      </c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K212" s="1">
        <f t="shared" ca="1" si="157"/>
        <v>0</v>
      </c>
      <c r="AL212" s="2">
        <f t="shared" ca="1" si="158"/>
        <v>0</v>
      </c>
      <c r="AM212" s="2">
        <f t="shared" ca="1" si="159"/>
        <v>0</v>
      </c>
      <c r="AN212" s="2">
        <f t="shared" ca="1" si="160"/>
        <v>1</v>
      </c>
      <c r="AO212" s="2">
        <f t="shared" ca="1" si="161"/>
        <v>0</v>
      </c>
      <c r="AP212" s="3">
        <f t="shared" ca="1" si="162"/>
        <v>0</v>
      </c>
      <c r="AQ212" s="1"/>
      <c r="AR212" s="2"/>
      <c r="AS212" s="2"/>
      <c r="AT212" s="2"/>
      <c r="AU212" s="2"/>
      <c r="AV212" s="3"/>
      <c r="AW212" s="2"/>
      <c r="AX212" s="23">
        <f t="shared" ca="1" si="163"/>
        <v>60858.130017235868</v>
      </c>
      <c r="AY212" s="2"/>
      <c r="AZ212" s="1">
        <f t="shared" ca="1" si="164"/>
        <v>1</v>
      </c>
      <c r="BA212" s="2"/>
      <c r="BB212" s="3"/>
      <c r="BC212" s="31">
        <f t="shared" ca="1" si="165"/>
        <v>0.6055890481005578</v>
      </c>
      <c r="BD212" s="2">
        <f t="shared" ca="1" si="166"/>
        <v>0</v>
      </c>
      <c r="BE212" s="1"/>
      <c r="BF212" s="1">
        <f t="shared" ca="1" si="167"/>
        <v>0</v>
      </c>
      <c r="BG212" s="2">
        <f t="shared" ca="1" si="168"/>
        <v>0</v>
      </c>
      <c r="BH212" s="2">
        <f t="shared" ca="1" si="169"/>
        <v>0</v>
      </c>
      <c r="BI212" s="2">
        <f t="shared" ca="1" si="170"/>
        <v>72102</v>
      </c>
      <c r="BJ212" s="2">
        <f t="shared" ca="1" si="171"/>
        <v>0</v>
      </c>
      <c r="BK212" s="2">
        <f t="shared" ca="1" si="172"/>
        <v>0</v>
      </c>
      <c r="BL212" s="2">
        <f t="shared" ca="1" si="173"/>
        <v>0</v>
      </c>
      <c r="BM212" s="2">
        <f t="shared" ca="1" si="174"/>
        <v>0</v>
      </c>
      <c r="BN212" s="2">
        <f t="shared" ca="1" si="175"/>
        <v>0</v>
      </c>
      <c r="BO212" s="2">
        <f t="shared" ca="1" si="176"/>
        <v>0</v>
      </c>
      <c r="BP212" s="3">
        <f t="shared" ca="1" si="177"/>
        <v>0</v>
      </c>
      <c r="BQ212" s="1">
        <f t="shared" ca="1" si="178"/>
        <v>0</v>
      </c>
      <c r="BR212" s="2">
        <f t="shared" ca="1" si="179"/>
        <v>0</v>
      </c>
      <c r="BS212" s="2">
        <f t="shared" ca="1" si="180"/>
        <v>0</v>
      </c>
      <c r="BT212" s="2">
        <f t="shared" ca="1" si="181"/>
        <v>72102</v>
      </c>
      <c r="BU212" s="2">
        <f t="shared" ca="1" si="182"/>
        <v>0</v>
      </c>
      <c r="BV212" s="3">
        <f t="shared" ca="1" si="183"/>
        <v>0</v>
      </c>
      <c r="BX212" s="1">
        <f t="shared" ca="1" si="184"/>
        <v>1</v>
      </c>
      <c r="BY212" s="3"/>
      <c r="BZ212" s="1">
        <f t="shared" ca="1" si="185"/>
        <v>41</v>
      </c>
      <c r="CA212" s="2"/>
      <c r="CB212" s="3"/>
    </row>
    <row r="213" spans="2:80" ht="15" thickBot="1" x14ac:dyDescent="0.35">
      <c r="B213">
        <f t="shared" ca="1" si="186"/>
        <v>2</v>
      </c>
      <c r="C213" t="str">
        <f t="shared" ca="1" si="187"/>
        <v>women</v>
      </c>
      <c r="D213">
        <f t="shared" ca="1" si="188"/>
        <v>41</v>
      </c>
      <c r="E213">
        <f t="shared" ca="1" si="189"/>
        <v>4</v>
      </c>
      <c r="F213" t="str">
        <f t="shared" ca="1" si="190"/>
        <v>IT</v>
      </c>
      <c r="G213">
        <f t="shared" ca="1" si="191"/>
        <v>2</v>
      </c>
      <c r="H213" t="str">
        <f t="shared" ca="1" si="192"/>
        <v>college</v>
      </c>
      <c r="I213">
        <f t="shared" ca="1" si="193"/>
        <v>4</v>
      </c>
      <c r="J213">
        <f t="shared" ca="1" si="194"/>
        <v>3</v>
      </c>
      <c r="K213">
        <f t="shared" ca="1" si="195"/>
        <v>72102</v>
      </c>
      <c r="L213">
        <f t="shared" ca="1" si="196"/>
        <v>4</v>
      </c>
      <c r="M213" t="str">
        <f t="shared" ca="1" si="197"/>
        <v>mysore</v>
      </c>
      <c r="N213">
        <f t="shared" ca="1" si="198"/>
        <v>360510</v>
      </c>
      <c r="O213">
        <f t="shared" ca="1" si="199"/>
        <v>218320.90773073208</v>
      </c>
      <c r="P213">
        <f t="shared" ca="1" si="200"/>
        <v>182574.3900517076</v>
      </c>
      <c r="Q213">
        <f t="shared" ca="1" si="201"/>
        <v>170257</v>
      </c>
      <c r="R213">
        <f t="shared" ca="1" si="202"/>
        <v>3410.1029431709717</v>
      </c>
      <c r="S213">
        <f t="shared" ca="1" si="203"/>
        <v>96413.917084937711</v>
      </c>
      <c r="T213">
        <f t="shared" ca="1" si="204"/>
        <v>639498.30713664531</v>
      </c>
      <c r="U213">
        <f t="shared" ca="1" si="205"/>
        <v>391988.0106739031</v>
      </c>
      <c r="V213">
        <f t="shared" ca="1" si="206"/>
        <v>247510.2964627422</v>
      </c>
      <c r="X213" s="1">
        <f ca="1">IF(Table1[[#This Row],[gender]]="men",0,1)</f>
        <v>1</v>
      </c>
      <c r="Y213" s="13">
        <f ca="1">IF(Table1[[#This Row],[gender]]="women",0,1)</f>
        <v>0</v>
      </c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K213" s="1">
        <f t="shared" ca="1" si="157"/>
        <v>0</v>
      </c>
      <c r="AL213" s="2">
        <f t="shared" ca="1" si="158"/>
        <v>0</v>
      </c>
      <c r="AM213" s="2">
        <f t="shared" ca="1" si="159"/>
        <v>1</v>
      </c>
      <c r="AN213" s="2">
        <f t="shared" ca="1" si="160"/>
        <v>0</v>
      </c>
      <c r="AO213" s="2">
        <f t="shared" ca="1" si="161"/>
        <v>0</v>
      </c>
      <c r="AP213" s="3">
        <f t="shared" ca="1" si="162"/>
        <v>0</v>
      </c>
      <c r="AQ213" s="1"/>
      <c r="AR213" s="2"/>
      <c r="AS213" s="2"/>
      <c r="AT213" s="2"/>
      <c r="AU213" s="2"/>
      <c r="AV213" s="3"/>
      <c r="AW213" s="2"/>
      <c r="AX213" s="23">
        <f t="shared" ca="1" si="163"/>
        <v>16356.40930874189</v>
      </c>
      <c r="AY213" s="2"/>
      <c r="AZ213" s="1">
        <f t="shared" ca="1" si="164"/>
        <v>1</v>
      </c>
      <c r="BA213" s="2"/>
      <c r="BB213" s="3"/>
      <c r="BC213" s="31">
        <f t="shared" ca="1" si="165"/>
        <v>0.89661652761152799</v>
      </c>
      <c r="BD213" s="2">
        <f t="shared" ca="1" si="166"/>
        <v>0</v>
      </c>
      <c r="BE213" s="1"/>
      <c r="BF213" s="1">
        <f t="shared" ca="1" si="167"/>
        <v>0</v>
      </c>
      <c r="BG213" s="2">
        <f t="shared" ca="1" si="168"/>
        <v>0</v>
      </c>
      <c r="BH213" s="2">
        <f t="shared" ca="1" si="169"/>
        <v>0</v>
      </c>
      <c r="BI213" s="2">
        <f t="shared" ca="1" si="170"/>
        <v>0</v>
      </c>
      <c r="BJ213" s="2">
        <f t="shared" ca="1" si="171"/>
        <v>53973</v>
      </c>
      <c r="BK213" s="2">
        <f t="shared" ca="1" si="172"/>
        <v>0</v>
      </c>
      <c r="BL213" s="2">
        <f t="shared" ca="1" si="173"/>
        <v>0</v>
      </c>
      <c r="BM213" s="2">
        <f t="shared" ca="1" si="174"/>
        <v>0</v>
      </c>
      <c r="BN213" s="2">
        <f t="shared" ca="1" si="175"/>
        <v>0</v>
      </c>
      <c r="BO213" s="2">
        <f t="shared" ca="1" si="176"/>
        <v>0</v>
      </c>
      <c r="BP213" s="3">
        <f t="shared" ca="1" si="177"/>
        <v>0</v>
      </c>
      <c r="BQ213" s="1">
        <f t="shared" ca="1" si="178"/>
        <v>0</v>
      </c>
      <c r="BR213" s="2">
        <f t="shared" ca="1" si="179"/>
        <v>0</v>
      </c>
      <c r="BS213" s="2">
        <f t="shared" ca="1" si="180"/>
        <v>0</v>
      </c>
      <c r="BT213" s="2">
        <f t="shared" ca="1" si="181"/>
        <v>0</v>
      </c>
      <c r="BU213" s="2">
        <f t="shared" ca="1" si="182"/>
        <v>0</v>
      </c>
      <c r="BV213" s="3">
        <f t="shared" ca="1" si="183"/>
        <v>53973</v>
      </c>
      <c r="BX213" s="1">
        <f t="shared" ca="1" si="184"/>
        <v>1</v>
      </c>
      <c r="BY213" s="3"/>
      <c r="BZ213" s="1">
        <f t="shared" ca="1" si="185"/>
        <v>45</v>
      </c>
      <c r="CA213" s="2"/>
      <c r="CB213" s="3"/>
    </row>
    <row r="214" spans="2:80" ht="15" thickBot="1" x14ac:dyDescent="0.35">
      <c r="B214">
        <f t="shared" ca="1" si="186"/>
        <v>2</v>
      </c>
      <c r="C214" t="str">
        <f t="shared" ca="1" si="187"/>
        <v>women</v>
      </c>
      <c r="D214">
        <f t="shared" ca="1" si="188"/>
        <v>45</v>
      </c>
      <c r="E214">
        <f t="shared" ca="1" si="189"/>
        <v>6</v>
      </c>
      <c r="F214" t="str">
        <f t="shared" ca="1" si="190"/>
        <v>agriculture</v>
      </c>
      <c r="G214">
        <f t="shared" ca="1" si="191"/>
        <v>5</v>
      </c>
      <c r="H214" t="str">
        <f t="shared" ca="1" si="192"/>
        <v>other</v>
      </c>
      <c r="I214">
        <f t="shared" ca="1" si="193"/>
        <v>2</v>
      </c>
      <c r="J214">
        <f t="shared" ca="1" si="194"/>
        <v>3</v>
      </c>
      <c r="K214">
        <f t="shared" ca="1" si="195"/>
        <v>53973</v>
      </c>
      <c r="L214">
        <f t="shared" ca="1" si="196"/>
        <v>5</v>
      </c>
      <c r="M214" t="str">
        <f t="shared" ca="1" si="197"/>
        <v>UK</v>
      </c>
      <c r="N214">
        <f t="shared" ca="1" si="198"/>
        <v>323838</v>
      </c>
      <c r="O214">
        <f t="shared" ca="1" si="199"/>
        <v>290358.50306866202</v>
      </c>
      <c r="P214">
        <f t="shared" ca="1" si="200"/>
        <v>49069.227926225671</v>
      </c>
      <c r="Q214">
        <f t="shared" ca="1" si="201"/>
        <v>30975</v>
      </c>
      <c r="R214">
        <f t="shared" ca="1" si="202"/>
        <v>42112.94321882401</v>
      </c>
      <c r="S214">
        <f t="shared" ca="1" si="203"/>
        <v>46688.616230131738</v>
      </c>
      <c r="T214">
        <f t="shared" ca="1" si="204"/>
        <v>419595.84415635746</v>
      </c>
      <c r="U214">
        <f t="shared" ca="1" si="205"/>
        <v>363446.446287486</v>
      </c>
      <c r="V214">
        <f t="shared" ca="1" si="206"/>
        <v>56149.397868871456</v>
      </c>
      <c r="X214" s="1">
        <f ca="1">IF(Table1[[#This Row],[gender]]="men",0,1)</f>
        <v>1</v>
      </c>
      <c r="Y214" s="13">
        <f ca="1">IF(Table1[[#This Row],[gender]]="women",0,1)</f>
        <v>0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K214" s="1">
        <f t="shared" ca="1" si="157"/>
        <v>0</v>
      </c>
      <c r="AL214" s="2">
        <f t="shared" ca="1" si="158"/>
        <v>1</v>
      </c>
      <c r="AM214" s="2">
        <f t="shared" ca="1" si="159"/>
        <v>0</v>
      </c>
      <c r="AN214" s="2">
        <f t="shared" ca="1" si="160"/>
        <v>0</v>
      </c>
      <c r="AO214" s="2">
        <f t="shared" ca="1" si="161"/>
        <v>0</v>
      </c>
      <c r="AP214" s="3">
        <f t="shared" ca="1" si="162"/>
        <v>0</v>
      </c>
      <c r="AQ214" s="1"/>
      <c r="AR214" s="2"/>
      <c r="AS214" s="2"/>
      <c r="AT214" s="2"/>
      <c r="AU214" s="2"/>
      <c r="AV214" s="3"/>
      <c r="AW214" s="2"/>
      <c r="AX214" s="23">
        <f t="shared" ca="1" si="163"/>
        <v>19761.127975236614</v>
      </c>
      <c r="AY214" s="2"/>
      <c r="AZ214" s="1">
        <f t="shared" ca="1" si="164"/>
        <v>0</v>
      </c>
      <c r="BA214" s="2"/>
      <c r="BB214" s="3"/>
      <c r="BC214" s="31">
        <f t="shared" ca="1" si="165"/>
        <v>0.13130680433849207</v>
      </c>
      <c r="BD214" s="2">
        <f t="shared" ca="1" si="166"/>
        <v>1</v>
      </c>
      <c r="BE214" s="1"/>
      <c r="BF214" s="1">
        <f t="shared" ca="1" si="167"/>
        <v>0</v>
      </c>
      <c r="BG214" s="2">
        <f t="shared" ca="1" si="168"/>
        <v>0</v>
      </c>
      <c r="BH214" s="2">
        <f t="shared" ca="1" si="169"/>
        <v>0</v>
      </c>
      <c r="BI214" s="2">
        <f t="shared" ca="1" si="170"/>
        <v>0</v>
      </c>
      <c r="BJ214" s="2">
        <f t="shared" ca="1" si="171"/>
        <v>26578</v>
      </c>
      <c r="BK214" s="2">
        <f t="shared" ca="1" si="172"/>
        <v>0</v>
      </c>
      <c r="BL214" s="2">
        <f t="shared" ca="1" si="173"/>
        <v>0</v>
      </c>
      <c r="BM214" s="2">
        <f t="shared" ca="1" si="174"/>
        <v>0</v>
      </c>
      <c r="BN214" s="2">
        <f t="shared" ca="1" si="175"/>
        <v>0</v>
      </c>
      <c r="BO214" s="2">
        <f t="shared" ca="1" si="176"/>
        <v>0</v>
      </c>
      <c r="BP214" s="3">
        <f t="shared" ca="1" si="177"/>
        <v>0</v>
      </c>
      <c r="BQ214" s="1">
        <f t="shared" ca="1" si="178"/>
        <v>26578</v>
      </c>
      <c r="BR214" s="2">
        <f t="shared" ca="1" si="179"/>
        <v>0</v>
      </c>
      <c r="BS214" s="2">
        <f t="shared" ca="1" si="180"/>
        <v>0</v>
      </c>
      <c r="BT214" s="2">
        <f t="shared" ca="1" si="181"/>
        <v>0</v>
      </c>
      <c r="BU214" s="2">
        <f t="shared" ca="1" si="182"/>
        <v>0</v>
      </c>
      <c r="BV214" s="3">
        <f t="shared" ca="1" si="183"/>
        <v>0</v>
      </c>
      <c r="BX214" s="1">
        <f t="shared" ca="1" si="184"/>
        <v>1</v>
      </c>
      <c r="BY214" s="3"/>
      <c r="BZ214" s="1">
        <f t="shared" ca="1" si="185"/>
        <v>37</v>
      </c>
      <c r="CA214" s="2"/>
      <c r="CB214" s="3"/>
    </row>
    <row r="215" spans="2:80" ht="15" thickBot="1" x14ac:dyDescent="0.35">
      <c r="B215">
        <f t="shared" ca="1" si="186"/>
        <v>2</v>
      </c>
      <c r="C215" t="str">
        <f t="shared" ca="1" si="187"/>
        <v>women</v>
      </c>
      <c r="D215">
        <f t="shared" ca="1" si="188"/>
        <v>37</v>
      </c>
      <c r="E215">
        <f t="shared" ca="1" si="189"/>
        <v>1</v>
      </c>
      <c r="F215" t="str">
        <f t="shared" ca="1" si="190"/>
        <v>health</v>
      </c>
      <c r="G215">
        <f t="shared" ca="1" si="191"/>
        <v>4</v>
      </c>
      <c r="H215" t="str">
        <f t="shared" ca="1" si="192"/>
        <v>technical</v>
      </c>
      <c r="I215">
        <f t="shared" ca="1" si="193"/>
        <v>0</v>
      </c>
      <c r="J215">
        <f t="shared" ca="1" si="194"/>
        <v>1</v>
      </c>
      <c r="K215">
        <f t="shared" ca="1" si="195"/>
        <v>26578</v>
      </c>
      <c r="L215">
        <f t="shared" ca="1" si="196"/>
        <v>5</v>
      </c>
      <c r="M215" t="str">
        <f t="shared" ca="1" si="197"/>
        <v>UK</v>
      </c>
      <c r="N215">
        <f t="shared" ca="1" si="198"/>
        <v>159468</v>
      </c>
      <c r="O215">
        <f t="shared" ca="1" si="199"/>
        <v>20939.233474250654</v>
      </c>
      <c r="P215">
        <f t="shared" ca="1" si="200"/>
        <v>19761.127975236614</v>
      </c>
      <c r="Q215">
        <f t="shared" ca="1" si="201"/>
        <v>6596</v>
      </c>
      <c r="R215">
        <f t="shared" ca="1" si="202"/>
        <v>18291.181511038874</v>
      </c>
      <c r="S215">
        <f t="shared" ca="1" si="203"/>
        <v>30690.189202843227</v>
      </c>
      <c r="T215">
        <f t="shared" ca="1" si="204"/>
        <v>209919.31717807986</v>
      </c>
      <c r="U215">
        <f t="shared" ca="1" si="205"/>
        <v>45826.414985289528</v>
      </c>
      <c r="V215">
        <f t="shared" ca="1" si="206"/>
        <v>164092.90219279032</v>
      </c>
      <c r="X215" s="1">
        <f ca="1">IF(Table1[[#This Row],[gender]]="men",0,1)</f>
        <v>1</v>
      </c>
      <c r="Y215" s="13">
        <f ca="1">IF(Table1[[#This Row],[gender]]="women",0,1)</f>
        <v>0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K215" s="1">
        <f t="shared" ca="1" si="157"/>
        <v>0</v>
      </c>
      <c r="AL215" s="2">
        <f t="shared" ca="1" si="158"/>
        <v>0</v>
      </c>
      <c r="AM215" s="2">
        <f t="shared" ca="1" si="159"/>
        <v>0</v>
      </c>
      <c r="AN215" s="2">
        <f t="shared" ca="1" si="160"/>
        <v>0</v>
      </c>
      <c r="AO215" s="2">
        <f t="shared" ca="1" si="161"/>
        <v>1</v>
      </c>
      <c r="AP215" s="3">
        <f t="shared" ca="1" si="162"/>
        <v>0</v>
      </c>
      <c r="AQ215" s="1"/>
      <c r="AR215" s="2"/>
      <c r="AS215" s="2"/>
      <c r="AT215" s="2"/>
      <c r="AU215" s="2"/>
      <c r="AV215" s="3"/>
      <c r="AW215" s="2"/>
      <c r="AX215" s="23">
        <f t="shared" ca="1" si="163"/>
        <v>27249.705724830947</v>
      </c>
      <c r="AY215" s="2"/>
      <c r="AZ215" s="1">
        <f t="shared" ca="1" si="164"/>
        <v>1</v>
      </c>
      <c r="BA215" s="2"/>
      <c r="BB215" s="3"/>
      <c r="BC215" s="31">
        <f t="shared" ca="1" si="165"/>
        <v>0.26029891477193479</v>
      </c>
      <c r="BD215" s="2">
        <f t="shared" ca="1" si="166"/>
        <v>1</v>
      </c>
      <c r="BE215" s="1"/>
      <c r="BF215" s="1">
        <f t="shared" ca="1" si="167"/>
        <v>0</v>
      </c>
      <c r="BG215" s="2">
        <f t="shared" ca="1" si="168"/>
        <v>0</v>
      </c>
      <c r="BH215" s="2">
        <f t="shared" ca="1" si="169"/>
        <v>0</v>
      </c>
      <c r="BI215" s="2">
        <f t="shared" ca="1" si="170"/>
        <v>0</v>
      </c>
      <c r="BJ215" s="2">
        <f t="shared" ca="1" si="171"/>
        <v>0</v>
      </c>
      <c r="BK215" s="2">
        <f t="shared" ca="1" si="172"/>
        <v>0</v>
      </c>
      <c r="BL215" s="2">
        <f t="shared" ca="1" si="173"/>
        <v>0</v>
      </c>
      <c r="BM215" s="2">
        <f t="shared" ca="1" si="174"/>
        <v>82327</v>
      </c>
      <c r="BN215" s="2">
        <f t="shared" ca="1" si="175"/>
        <v>0</v>
      </c>
      <c r="BO215" s="2">
        <f t="shared" ca="1" si="176"/>
        <v>0</v>
      </c>
      <c r="BP215" s="3">
        <f t="shared" ca="1" si="177"/>
        <v>0</v>
      </c>
      <c r="BQ215" s="1">
        <f t="shared" ca="1" si="178"/>
        <v>0</v>
      </c>
      <c r="BR215" s="2">
        <f t="shared" ca="1" si="179"/>
        <v>82327</v>
      </c>
      <c r="BS215" s="2">
        <f t="shared" ca="1" si="180"/>
        <v>0</v>
      </c>
      <c r="BT215" s="2">
        <f t="shared" ca="1" si="181"/>
        <v>0</v>
      </c>
      <c r="BU215" s="2">
        <f t="shared" ca="1" si="182"/>
        <v>0</v>
      </c>
      <c r="BV215" s="3">
        <f t="shared" ca="1" si="183"/>
        <v>0</v>
      </c>
      <c r="BX215" s="1">
        <f t="shared" ca="1" si="184"/>
        <v>1</v>
      </c>
      <c r="BY215" s="3"/>
      <c r="BZ215" s="1">
        <f t="shared" ca="1" si="185"/>
        <v>27</v>
      </c>
      <c r="CA215" s="2"/>
      <c r="CB215" s="3"/>
    </row>
    <row r="216" spans="2:80" ht="15" thickBot="1" x14ac:dyDescent="0.35">
      <c r="B216">
        <f t="shared" ca="1" si="186"/>
        <v>1</v>
      </c>
      <c r="C216" t="str">
        <f t="shared" ca="1" si="187"/>
        <v>men</v>
      </c>
      <c r="D216">
        <f t="shared" ca="1" si="188"/>
        <v>27</v>
      </c>
      <c r="E216">
        <f t="shared" ca="1" si="189"/>
        <v>2</v>
      </c>
      <c r="F216" t="str">
        <f t="shared" ca="1" si="190"/>
        <v>construction</v>
      </c>
      <c r="G216">
        <f t="shared" ca="1" si="191"/>
        <v>5</v>
      </c>
      <c r="H216" t="str">
        <f t="shared" ca="1" si="192"/>
        <v>other</v>
      </c>
      <c r="I216">
        <f t="shared" ca="1" si="193"/>
        <v>1</v>
      </c>
      <c r="J216">
        <f t="shared" ca="1" si="194"/>
        <v>2</v>
      </c>
      <c r="K216">
        <f t="shared" ca="1" si="195"/>
        <v>82327</v>
      </c>
      <c r="L216">
        <f t="shared" ca="1" si="196"/>
        <v>8</v>
      </c>
      <c r="M216" t="str">
        <f t="shared" ca="1" si="197"/>
        <v>bidar</v>
      </c>
      <c r="N216">
        <f t="shared" ca="1" si="198"/>
        <v>493962</v>
      </c>
      <c r="O216">
        <f t="shared" ca="1" si="199"/>
        <v>128577.77253857446</v>
      </c>
      <c r="P216">
        <f t="shared" ca="1" si="200"/>
        <v>54499.411449661893</v>
      </c>
      <c r="Q216">
        <f t="shared" ca="1" si="201"/>
        <v>36204</v>
      </c>
      <c r="R216">
        <f t="shared" ca="1" si="202"/>
        <v>54757.878128961624</v>
      </c>
      <c r="S216">
        <f t="shared" ca="1" si="203"/>
        <v>77588.569977737061</v>
      </c>
      <c r="T216">
        <f t="shared" ca="1" si="204"/>
        <v>626049.98142739898</v>
      </c>
      <c r="U216">
        <f t="shared" ca="1" si="205"/>
        <v>219539.6506675361</v>
      </c>
      <c r="V216">
        <f t="shared" ca="1" si="206"/>
        <v>406510.3307598629</v>
      </c>
      <c r="X216" s="1">
        <f ca="1">IF(Table1[[#This Row],[gender]]="men",0,1)</f>
        <v>0</v>
      </c>
      <c r="Y216" s="13">
        <f ca="1">IF(Table1[[#This Row],[gender]]="women",0,1)</f>
        <v>1</v>
      </c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K216" s="1">
        <f t="shared" ca="1" si="157"/>
        <v>0</v>
      </c>
      <c r="AL216" s="2">
        <f t="shared" ca="1" si="158"/>
        <v>0</v>
      </c>
      <c r="AM216" s="2">
        <f t="shared" ca="1" si="159"/>
        <v>0</v>
      </c>
      <c r="AN216" s="2">
        <f t="shared" ca="1" si="160"/>
        <v>0</v>
      </c>
      <c r="AO216" s="2">
        <f t="shared" ca="1" si="161"/>
        <v>1</v>
      </c>
      <c r="AP216" s="3">
        <f t="shared" ca="1" si="162"/>
        <v>0</v>
      </c>
      <c r="AQ216" s="1"/>
      <c r="AR216" s="2"/>
      <c r="AS216" s="2"/>
      <c r="AT216" s="2"/>
      <c r="AU216" s="2"/>
      <c r="AV216" s="3"/>
      <c r="AW216" s="2"/>
      <c r="AX216" s="23">
        <f t="shared" ca="1" si="163"/>
        <v>52192.313963469584</v>
      </c>
      <c r="AY216" s="2"/>
      <c r="AZ216" s="1">
        <f t="shared" ca="1" si="164"/>
        <v>1</v>
      </c>
      <c r="BA216" s="2"/>
      <c r="BB216" s="3"/>
      <c r="BC216" s="31">
        <f t="shared" ca="1" si="165"/>
        <v>0.47525693960567272</v>
      </c>
      <c r="BD216" s="2">
        <f t="shared" ca="1" si="166"/>
        <v>0</v>
      </c>
      <c r="BE216" s="1"/>
      <c r="BF216" s="1">
        <f t="shared" ca="1" si="167"/>
        <v>0</v>
      </c>
      <c r="BG216" s="2">
        <f t="shared" ca="1" si="168"/>
        <v>0</v>
      </c>
      <c r="BH216" s="2">
        <f t="shared" ca="1" si="169"/>
        <v>0</v>
      </c>
      <c r="BI216" s="2">
        <f t="shared" ca="1" si="170"/>
        <v>0</v>
      </c>
      <c r="BJ216" s="2">
        <f t="shared" ca="1" si="171"/>
        <v>0</v>
      </c>
      <c r="BK216" s="2">
        <f t="shared" ca="1" si="172"/>
        <v>0</v>
      </c>
      <c r="BL216" s="2">
        <f t="shared" ca="1" si="173"/>
        <v>0</v>
      </c>
      <c r="BM216" s="2">
        <f t="shared" ca="1" si="174"/>
        <v>59353</v>
      </c>
      <c r="BN216" s="2">
        <f t="shared" ca="1" si="175"/>
        <v>0</v>
      </c>
      <c r="BO216" s="2">
        <f t="shared" ca="1" si="176"/>
        <v>0</v>
      </c>
      <c r="BP216" s="3">
        <f t="shared" ca="1" si="177"/>
        <v>0</v>
      </c>
      <c r="BQ216" s="1">
        <f t="shared" ca="1" si="178"/>
        <v>0</v>
      </c>
      <c r="BR216" s="2">
        <f t="shared" ca="1" si="179"/>
        <v>59353</v>
      </c>
      <c r="BS216" s="2">
        <f t="shared" ca="1" si="180"/>
        <v>0</v>
      </c>
      <c r="BT216" s="2">
        <f t="shared" ca="1" si="181"/>
        <v>0</v>
      </c>
      <c r="BU216" s="2">
        <f t="shared" ca="1" si="182"/>
        <v>0</v>
      </c>
      <c r="BV216" s="3">
        <f t="shared" ca="1" si="183"/>
        <v>0</v>
      </c>
      <c r="BX216" s="1">
        <f t="shared" ca="1" si="184"/>
        <v>1</v>
      </c>
      <c r="BY216" s="3"/>
      <c r="BZ216" s="1">
        <f t="shared" ca="1" si="185"/>
        <v>37</v>
      </c>
      <c r="CA216" s="2"/>
      <c r="CB216" s="3"/>
    </row>
    <row r="217" spans="2:80" ht="15" thickBot="1" x14ac:dyDescent="0.35">
      <c r="B217">
        <f t="shared" ca="1" si="186"/>
        <v>2</v>
      </c>
      <c r="C217" t="str">
        <f t="shared" ca="1" si="187"/>
        <v>women</v>
      </c>
      <c r="D217">
        <f t="shared" ca="1" si="188"/>
        <v>37</v>
      </c>
      <c r="E217">
        <f t="shared" ca="1" si="189"/>
        <v>2</v>
      </c>
      <c r="F217" t="str">
        <f t="shared" ca="1" si="190"/>
        <v>construction</v>
      </c>
      <c r="G217">
        <f t="shared" ca="1" si="191"/>
        <v>1</v>
      </c>
      <c r="H217" t="str">
        <f t="shared" ca="1" si="192"/>
        <v>high skool</v>
      </c>
      <c r="I217">
        <f t="shared" ca="1" si="193"/>
        <v>1</v>
      </c>
      <c r="J217">
        <f t="shared" ca="1" si="194"/>
        <v>1</v>
      </c>
      <c r="K217">
        <f t="shared" ca="1" si="195"/>
        <v>59353</v>
      </c>
      <c r="L217">
        <f t="shared" ca="1" si="196"/>
        <v>8</v>
      </c>
      <c r="M217" t="str">
        <f t="shared" ca="1" si="197"/>
        <v>bidar</v>
      </c>
      <c r="N217">
        <f t="shared" ca="1" si="198"/>
        <v>356118</v>
      </c>
      <c r="O217">
        <f t="shared" ca="1" si="199"/>
        <v>169247.55081849295</v>
      </c>
      <c r="P217">
        <f t="shared" ca="1" si="200"/>
        <v>52192.313963469584</v>
      </c>
      <c r="Q217">
        <f t="shared" ca="1" si="201"/>
        <v>45239</v>
      </c>
      <c r="R217">
        <f t="shared" ca="1" si="202"/>
        <v>41557.221741769965</v>
      </c>
      <c r="S217">
        <f t="shared" ca="1" si="203"/>
        <v>74372.362990724592</v>
      </c>
      <c r="T217">
        <f t="shared" ca="1" si="204"/>
        <v>482682.6769541942</v>
      </c>
      <c r="U217">
        <f t="shared" ca="1" si="205"/>
        <v>256043.77256026291</v>
      </c>
      <c r="V217">
        <f t="shared" ca="1" si="206"/>
        <v>226638.9043939313</v>
      </c>
      <c r="X217" s="1">
        <f ca="1">IF(Table1[[#This Row],[gender]]="men",0,1)</f>
        <v>1</v>
      </c>
      <c r="Y217" s="13">
        <f ca="1">IF(Table1[[#This Row],[gender]]="women",0,1)</f>
        <v>0</v>
      </c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K217" s="1">
        <f t="shared" ca="1" si="157"/>
        <v>0</v>
      </c>
      <c r="AL217" s="2">
        <f t="shared" ca="1" si="158"/>
        <v>0</v>
      </c>
      <c r="AM217" s="2">
        <f t="shared" ca="1" si="159"/>
        <v>1</v>
      </c>
      <c r="AN217" s="2">
        <f t="shared" ca="1" si="160"/>
        <v>0</v>
      </c>
      <c r="AO217" s="2">
        <f t="shared" ca="1" si="161"/>
        <v>0</v>
      </c>
      <c r="AP217" s="3">
        <f t="shared" ca="1" si="162"/>
        <v>0</v>
      </c>
      <c r="AQ217" s="1"/>
      <c r="AR217" s="2"/>
      <c r="AS217" s="2"/>
      <c r="AT217" s="2"/>
      <c r="AU217" s="2"/>
      <c r="AV217" s="3"/>
      <c r="AW217" s="2"/>
      <c r="AX217" s="23">
        <f t="shared" ca="1" si="163"/>
        <v>17142.274538856575</v>
      </c>
      <c r="AY217" s="2"/>
      <c r="AZ217" s="1">
        <f t="shared" ca="1" si="164"/>
        <v>1</v>
      </c>
      <c r="BA217" s="2"/>
      <c r="BB217" s="3"/>
      <c r="BC217" s="31">
        <f t="shared" ca="1" si="165"/>
        <v>0.48676480044110393</v>
      </c>
      <c r="BD217" s="2">
        <f t="shared" ca="1" si="166"/>
        <v>0</v>
      </c>
      <c r="BE217" s="1"/>
      <c r="BF217" s="1">
        <f t="shared" ca="1" si="167"/>
        <v>0</v>
      </c>
      <c r="BG217" s="2">
        <f t="shared" ca="1" si="168"/>
        <v>31830</v>
      </c>
      <c r="BH217" s="2">
        <f t="shared" ca="1" si="169"/>
        <v>0</v>
      </c>
      <c r="BI217" s="2">
        <f t="shared" ca="1" si="170"/>
        <v>0</v>
      </c>
      <c r="BJ217" s="2">
        <f t="shared" ca="1" si="171"/>
        <v>0</v>
      </c>
      <c r="BK217" s="2">
        <f t="shared" ca="1" si="172"/>
        <v>0</v>
      </c>
      <c r="BL217" s="2">
        <f t="shared" ca="1" si="173"/>
        <v>0</v>
      </c>
      <c r="BM217" s="2">
        <f t="shared" ca="1" si="174"/>
        <v>0</v>
      </c>
      <c r="BN217" s="2">
        <f t="shared" ca="1" si="175"/>
        <v>0</v>
      </c>
      <c r="BO217" s="2">
        <f t="shared" ca="1" si="176"/>
        <v>0</v>
      </c>
      <c r="BP217" s="3">
        <f t="shared" ca="1" si="177"/>
        <v>0</v>
      </c>
      <c r="BQ217" s="1">
        <f t="shared" ca="1" si="178"/>
        <v>0</v>
      </c>
      <c r="BR217" s="2">
        <f t="shared" ca="1" si="179"/>
        <v>0</v>
      </c>
      <c r="BS217" s="2">
        <f t="shared" ca="1" si="180"/>
        <v>0</v>
      </c>
      <c r="BT217" s="2">
        <f t="shared" ca="1" si="181"/>
        <v>0</v>
      </c>
      <c r="BU217" s="2">
        <f t="shared" ca="1" si="182"/>
        <v>0</v>
      </c>
      <c r="BV217" s="3">
        <f t="shared" ca="1" si="183"/>
        <v>31830</v>
      </c>
      <c r="BX217" s="1">
        <f t="shared" ca="1" si="184"/>
        <v>1</v>
      </c>
      <c r="BY217" s="3"/>
      <c r="BZ217" s="1">
        <f t="shared" ca="1" si="185"/>
        <v>37</v>
      </c>
      <c r="CA217" s="2"/>
      <c r="CB217" s="3"/>
    </row>
    <row r="218" spans="2:80" ht="15" thickBot="1" x14ac:dyDescent="0.35">
      <c r="B218">
        <f t="shared" ca="1" si="186"/>
        <v>2</v>
      </c>
      <c r="C218" t="str">
        <f t="shared" ca="1" si="187"/>
        <v>women</v>
      </c>
      <c r="D218">
        <f t="shared" ca="1" si="188"/>
        <v>37</v>
      </c>
      <c r="E218">
        <f t="shared" ca="1" si="189"/>
        <v>6</v>
      </c>
      <c r="F218" t="str">
        <f t="shared" ca="1" si="190"/>
        <v>agriculture</v>
      </c>
      <c r="G218">
        <f t="shared" ca="1" si="191"/>
        <v>3</v>
      </c>
      <c r="H218" t="str">
        <f t="shared" ca="1" si="192"/>
        <v>university</v>
      </c>
      <c r="I218">
        <f t="shared" ca="1" si="193"/>
        <v>0</v>
      </c>
      <c r="J218">
        <f t="shared" ca="1" si="194"/>
        <v>1</v>
      </c>
      <c r="K218">
        <f t="shared" ca="1" si="195"/>
        <v>31830</v>
      </c>
      <c r="L218">
        <f t="shared" ca="1" si="196"/>
        <v>2</v>
      </c>
      <c r="M218" t="str">
        <f t="shared" ca="1" si="197"/>
        <v>tumkur</v>
      </c>
      <c r="N218">
        <f t="shared" ca="1" si="198"/>
        <v>190980</v>
      </c>
      <c r="O218">
        <f t="shared" ca="1" si="199"/>
        <v>92962.341588242023</v>
      </c>
      <c r="P218">
        <f t="shared" ca="1" si="200"/>
        <v>17142.274538856575</v>
      </c>
      <c r="Q218">
        <f t="shared" ca="1" si="201"/>
        <v>239</v>
      </c>
      <c r="R218">
        <f t="shared" ca="1" si="202"/>
        <v>13168.492354028826</v>
      </c>
      <c r="S218">
        <f t="shared" ca="1" si="203"/>
        <v>38103.144217947985</v>
      </c>
      <c r="T218">
        <f t="shared" ca="1" si="204"/>
        <v>246225.41875680457</v>
      </c>
      <c r="U218">
        <f t="shared" ca="1" si="205"/>
        <v>106369.83394227085</v>
      </c>
      <c r="V218">
        <f t="shared" ca="1" si="206"/>
        <v>139855.58481453371</v>
      </c>
      <c r="X218" s="1">
        <f ca="1">IF(Table1[[#This Row],[gender]]="men",0,1)</f>
        <v>1</v>
      </c>
      <c r="Y218" s="13">
        <f ca="1">IF(Table1[[#This Row],[gender]]="women",0,1)</f>
        <v>0</v>
      </c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K218" s="1">
        <f t="shared" ca="1" si="157"/>
        <v>0</v>
      </c>
      <c r="AL218" s="2">
        <f t="shared" ca="1" si="158"/>
        <v>1</v>
      </c>
      <c r="AM218" s="2">
        <f t="shared" ca="1" si="159"/>
        <v>0</v>
      </c>
      <c r="AN218" s="2">
        <f t="shared" ca="1" si="160"/>
        <v>0</v>
      </c>
      <c r="AO218" s="2">
        <f t="shared" ca="1" si="161"/>
        <v>0</v>
      </c>
      <c r="AP218" s="3">
        <f t="shared" ca="1" si="162"/>
        <v>0</v>
      </c>
      <c r="AQ218" s="1"/>
      <c r="AR218" s="2"/>
      <c r="AS218" s="2"/>
      <c r="AT218" s="2"/>
      <c r="AU218" s="2"/>
      <c r="AV218" s="3"/>
      <c r="AW218" s="2"/>
      <c r="AX218" s="23">
        <f t="shared" ca="1" si="163"/>
        <v>13433.098868142193</v>
      </c>
      <c r="AY218" s="2"/>
      <c r="AZ218" s="1">
        <f t="shared" ca="1" si="164"/>
        <v>1</v>
      </c>
      <c r="BA218" s="2"/>
      <c r="BB218" s="3"/>
      <c r="BC218" s="31">
        <f t="shared" ca="1" si="165"/>
        <v>0.9517114429184399</v>
      </c>
      <c r="BD218" s="2">
        <f t="shared" ca="1" si="166"/>
        <v>0</v>
      </c>
      <c r="BE218" s="1"/>
      <c r="BF218" s="1">
        <f t="shared" ca="1" si="167"/>
        <v>0</v>
      </c>
      <c r="BG218" s="2">
        <f t="shared" ca="1" si="168"/>
        <v>0</v>
      </c>
      <c r="BH218" s="2">
        <f t="shared" ca="1" si="169"/>
        <v>0</v>
      </c>
      <c r="BI218" s="2">
        <f t="shared" ca="1" si="170"/>
        <v>0</v>
      </c>
      <c r="BJ218" s="2">
        <f t="shared" ca="1" si="171"/>
        <v>0</v>
      </c>
      <c r="BK218" s="2">
        <f t="shared" ca="1" si="172"/>
        <v>0</v>
      </c>
      <c r="BL218" s="2">
        <f t="shared" ca="1" si="173"/>
        <v>0</v>
      </c>
      <c r="BM218" s="2">
        <f t="shared" ca="1" si="174"/>
        <v>0</v>
      </c>
      <c r="BN218" s="2">
        <f t="shared" ca="1" si="175"/>
        <v>0</v>
      </c>
      <c r="BO218" s="2">
        <f t="shared" ca="1" si="176"/>
        <v>30608</v>
      </c>
      <c r="BP218" s="3">
        <f t="shared" ca="1" si="177"/>
        <v>0</v>
      </c>
      <c r="BQ218" s="1">
        <f t="shared" ca="1" si="178"/>
        <v>30608</v>
      </c>
      <c r="BR218" s="2">
        <f t="shared" ca="1" si="179"/>
        <v>0</v>
      </c>
      <c r="BS218" s="2">
        <f t="shared" ca="1" si="180"/>
        <v>0</v>
      </c>
      <c r="BT218" s="2">
        <f t="shared" ca="1" si="181"/>
        <v>0</v>
      </c>
      <c r="BU218" s="2">
        <f t="shared" ca="1" si="182"/>
        <v>0</v>
      </c>
      <c r="BV218" s="3">
        <f t="shared" ca="1" si="183"/>
        <v>0</v>
      </c>
      <c r="BX218" s="1">
        <f t="shared" ca="1" si="184"/>
        <v>1</v>
      </c>
      <c r="BY218" s="3"/>
      <c r="BZ218" s="1">
        <f t="shared" ca="1" si="185"/>
        <v>0</v>
      </c>
      <c r="CA218" s="2"/>
      <c r="CB218" s="3"/>
    </row>
    <row r="219" spans="2:80" ht="15" thickBot="1" x14ac:dyDescent="0.35">
      <c r="B219">
        <f t="shared" ca="1" si="186"/>
        <v>1</v>
      </c>
      <c r="C219" t="str">
        <f t="shared" ca="1" si="187"/>
        <v>men</v>
      </c>
      <c r="D219">
        <f t="shared" ca="1" si="188"/>
        <v>36</v>
      </c>
      <c r="E219">
        <f t="shared" ca="1" si="189"/>
        <v>1</v>
      </c>
      <c r="F219" t="str">
        <f t="shared" ca="1" si="190"/>
        <v>health</v>
      </c>
      <c r="G219">
        <f t="shared" ca="1" si="191"/>
        <v>5</v>
      </c>
      <c r="H219" t="str">
        <f t="shared" ca="1" si="192"/>
        <v>other</v>
      </c>
      <c r="I219">
        <f t="shared" ca="1" si="193"/>
        <v>1</v>
      </c>
      <c r="J219">
        <f t="shared" ca="1" si="194"/>
        <v>3</v>
      </c>
      <c r="K219">
        <f t="shared" ca="1" si="195"/>
        <v>30608</v>
      </c>
      <c r="L219">
        <f t="shared" ca="1" si="196"/>
        <v>10</v>
      </c>
      <c r="M219" t="str">
        <f t="shared" ca="1" si="197"/>
        <v>chitrdurga</v>
      </c>
      <c r="N219">
        <f t="shared" ca="1" si="198"/>
        <v>183648</v>
      </c>
      <c r="O219">
        <f t="shared" ca="1" si="199"/>
        <v>174779.90306908565</v>
      </c>
      <c r="P219">
        <f t="shared" ca="1" si="200"/>
        <v>40299.296604426578</v>
      </c>
      <c r="Q219">
        <f t="shared" ca="1" si="201"/>
        <v>16127</v>
      </c>
      <c r="R219">
        <f t="shared" ca="1" si="202"/>
        <v>23644.144056120145</v>
      </c>
      <c r="S219">
        <f t="shared" ca="1" si="203"/>
        <v>13467.046714637818</v>
      </c>
      <c r="T219">
        <f t="shared" ca="1" si="204"/>
        <v>237414.34331906438</v>
      </c>
      <c r="U219">
        <f t="shared" ca="1" si="205"/>
        <v>214551.04712520581</v>
      </c>
      <c r="V219">
        <f t="shared" ca="1" si="206"/>
        <v>22863.296193858579</v>
      </c>
      <c r="X219" s="1">
        <f ca="1">IF(Table1[[#This Row],[gender]]="men",0,1)</f>
        <v>0</v>
      </c>
      <c r="Y219" s="13">
        <f ca="1">IF(Table1[[#This Row],[gender]]="women",0,1)</f>
        <v>1</v>
      </c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K219" s="1">
        <f t="shared" ca="1" si="157"/>
        <v>0</v>
      </c>
      <c r="AL219" s="2">
        <f t="shared" ca="1" si="158"/>
        <v>0</v>
      </c>
      <c r="AM219" s="2">
        <f t="shared" ca="1" si="159"/>
        <v>0</v>
      </c>
      <c r="AN219" s="2">
        <f t="shared" ca="1" si="160"/>
        <v>0</v>
      </c>
      <c r="AO219" s="2">
        <f t="shared" ca="1" si="161"/>
        <v>1</v>
      </c>
      <c r="AP219" s="3">
        <f t="shared" ca="1" si="162"/>
        <v>0</v>
      </c>
      <c r="AQ219" s="1"/>
      <c r="AR219" s="2"/>
      <c r="AS219" s="2"/>
      <c r="AT219" s="2"/>
      <c r="AU219" s="2"/>
      <c r="AV219" s="3"/>
      <c r="AW219" s="2"/>
      <c r="AX219" s="23">
        <f t="shared" ca="1" si="163"/>
        <v>263.02784744611569</v>
      </c>
      <c r="AY219" s="2"/>
      <c r="AZ219" s="1">
        <f t="shared" ca="1" si="164"/>
        <v>1</v>
      </c>
      <c r="BA219" s="2"/>
      <c r="BB219" s="3"/>
      <c r="BC219" s="31">
        <f t="shared" ca="1" si="165"/>
        <v>0.86779118663008037</v>
      </c>
      <c r="BD219" s="2">
        <f t="shared" ca="1" si="166"/>
        <v>0</v>
      </c>
      <c r="BE219" s="1"/>
      <c r="BF219" s="1">
        <f t="shared" ca="1" si="167"/>
        <v>0</v>
      </c>
      <c r="BG219" s="2">
        <f t="shared" ca="1" si="168"/>
        <v>0</v>
      </c>
      <c r="BH219" s="2">
        <f t="shared" ca="1" si="169"/>
        <v>0</v>
      </c>
      <c r="BI219" s="2">
        <f t="shared" ca="1" si="170"/>
        <v>0</v>
      </c>
      <c r="BJ219" s="2">
        <f t="shared" ca="1" si="171"/>
        <v>70991</v>
      </c>
      <c r="BK219" s="2">
        <f t="shared" ca="1" si="172"/>
        <v>0</v>
      </c>
      <c r="BL219" s="2">
        <f t="shared" ca="1" si="173"/>
        <v>0</v>
      </c>
      <c r="BM219" s="2">
        <f t="shared" ca="1" si="174"/>
        <v>0</v>
      </c>
      <c r="BN219" s="2">
        <f t="shared" ca="1" si="175"/>
        <v>0</v>
      </c>
      <c r="BO219" s="2">
        <f t="shared" ca="1" si="176"/>
        <v>0</v>
      </c>
      <c r="BP219" s="3">
        <f t="shared" ca="1" si="177"/>
        <v>0</v>
      </c>
      <c r="BQ219" s="1">
        <f t="shared" ca="1" si="178"/>
        <v>0</v>
      </c>
      <c r="BR219" s="2">
        <f t="shared" ca="1" si="179"/>
        <v>70991</v>
      </c>
      <c r="BS219" s="2">
        <f t="shared" ca="1" si="180"/>
        <v>0</v>
      </c>
      <c r="BT219" s="2">
        <f t="shared" ca="1" si="181"/>
        <v>0</v>
      </c>
      <c r="BU219" s="2">
        <f t="shared" ca="1" si="182"/>
        <v>0</v>
      </c>
      <c r="BV219" s="3">
        <f t="shared" ca="1" si="183"/>
        <v>0</v>
      </c>
      <c r="BX219" s="1">
        <f t="shared" ca="1" si="184"/>
        <v>1</v>
      </c>
      <c r="BY219" s="3"/>
      <c r="BZ219" s="1">
        <f t="shared" ca="1" si="185"/>
        <v>0</v>
      </c>
      <c r="CA219" s="2"/>
      <c r="CB219" s="3"/>
    </row>
    <row r="220" spans="2:80" ht="15" thickBot="1" x14ac:dyDescent="0.35">
      <c r="B220">
        <f t="shared" ca="1" si="186"/>
        <v>2</v>
      </c>
      <c r="C220" t="str">
        <f t="shared" ca="1" si="187"/>
        <v>women</v>
      </c>
      <c r="D220">
        <f t="shared" ca="1" si="188"/>
        <v>34</v>
      </c>
      <c r="E220">
        <f t="shared" ca="1" si="189"/>
        <v>2</v>
      </c>
      <c r="F220" t="str">
        <f t="shared" ca="1" si="190"/>
        <v>construction</v>
      </c>
      <c r="G220">
        <f t="shared" ca="1" si="191"/>
        <v>1</v>
      </c>
      <c r="H220" t="str">
        <f t="shared" ca="1" si="192"/>
        <v>high skool</v>
      </c>
      <c r="I220">
        <f t="shared" ca="1" si="193"/>
        <v>0</v>
      </c>
      <c r="J220">
        <f t="shared" ca="1" si="194"/>
        <v>1</v>
      </c>
      <c r="K220">
        <f t="shared" ca="1" si="195"/>
        <v>70991</v>
      </c>
      <c r="L220">
        <f t="shared" ca="1" si="196"/>
        <v>5</v>
      </c>
      <c r="M220" t="str">
        <f t="shared" ca="1" si="197"/>
        <v>UK</v>
      </c>
      <c r="N220">
        <f t="shared" ca="1" si="198"/>
        <v>354955</v>
      </c>
      <c r="O220">
        <f t="shared" ca="1" si="199"/>
        <v>308026.82065028016</v>
      </c>
      <c r="P220">
        <f t="shared" ca="1" si="200"/>
        <v>263.02784744611569</v>
      </c>
      <c r="Q220">
        <f t="shared" ca="1" si="201"/>
        <v>27</v>
      </c>
      <c r="R220">
        <f t="shared" ca="1" si="202"/>
        <v>108055.67090211013</v>
      </c>
      <c r="S220">
        <f t="shared" ca="1" si="203"/>
        <v>55215.723360030293</v>
      </c>
      <c r="T220">
        <f t="shared" ca="1" si="204"/>
        <v>410433.75120747637</v>
      </c>
      <c r="U220">
        <f t="shared" ca="1" si="205"/>
        <v>416109.49155239027</v>
      </c>
      <c r="V220">
        <f t="shared" ca="1" si="206"/>
        <v>-5675.7403449139092</v>
      </c>
      <c r="X220" s="1">
        <f ca="1">IF(Table1[[#This Row],[gender]]="men",0,1)</f>
        <v>1</v>
      </c>
      <c r="Y220" s="13">
        <f ca="1">IF(Table1[[#This Row],[gender]]="women",0,1)</f>
        <v>0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K220" s="1">
        <f t="shared" ca="1" si="157"/>
        <v>0</v>
      </c>
      <c r="AL220" s="2">
        <f t="shared" ca="1" si="158"/>
        <v>0</v>
      </c>
      <c r="AM220" s="2">
        <f t="shared" ca="1" si="159"/>
        <v>0</v>
      </c>
      <c r="AN220" s="2">
        <f t="shared" ca="1" si="160"/>
        <v>0</v>
      </c>
      <c r="AO220" s="2">
        <f t="shared" ca="1" si="161"/>
        <v>1</v>
      </c>
      <c r="AP220" s="3">
        <f t="shared" ca="1" si="162"/>
        <v>0</v>
      </c>
      <c r="AQ220" s="1"/>
      <c r="AR220" s="2"/>
      <c r="AS220" s="2"/>
      <c r="AT220" s="2"/>
      <c r="AU220" s="2"/>
      <c r="AV220" s="3"/>
      <c r="AW220" s="2"/>
      <c r="AX220" s="23">
        <f t="shared" ca="1" si="163"/>
        <v>16051.360447593228</v>
      </c>
      <c r="AY220" s="2"/>
      <c r="AZ220" s="1">
        <f t="shared" ca="1" si="164"/>
        <v>0</v>
      </c>
      <c r="BA220" s="2"/>
      <c r="BB220" s="3"/>
      <c r="BC220" s="31">
        <f t="shared" ca="1" si="165"/>
        <v>9.7551016933488111E-3</v>
      </c>
      <c r="BD220" s="2">
        <f t="shared" ca="1" si="166"/>
        <v>1</v>
      </c>
      <c r="BE220" s="1"/>
      <c r="BF220" s="1">
        <f t="shared" ca="1" si="167"/>
        <v>0</v>
      </c>
      <c r="BG220" s="2">
        <f t="shared" ca="1" si="168"/>
        <v>0</v>
      </c>
      <c r="BH220" s="2">
        <f t="shared" ca="1" si="169"/>
        <v>0</v>
      </c>
      <c r="BI220" s="2">
        <f t="shared" ca="1" si="170"/>
        <v>0</v>
      </c>
      <c r="BJ220" s="2">
        <f t="shared" ca="1" si="171"/>
        <v>0</v>
      </c>
      <c r="BK220" s="2">
        <f t="shared" ca="1" si="172"/>
        <v>0</v>
      </c>
      <c r="BL220" s="2">
        <f t="shared" ca="1" si="173"/>
        <v>0</v>
      </c>
      <c r="BM220" s="2">
        <f t="shared" ca="1" si="174"/>
        <v>25724</v>
      </c>
      <c r="BN220" s="2">
        <f t="shared" ca="1" si="175"/>
        <v>0</v>
      </c>
      <c r="BO220" s="2">
        <f t="shared" ca="1" si="176"/>
        <v>0</v>
      </c>
      <c r="BP220" s="3">
        <f t="shared" ca="1" si="177"/>
        <v>0</v>
      </c>
      <c r="BQ220" s="1">
        <f t="shared" ca="1" si="178"/>
        <v>0</v>
      </c>
      <c r="BR220" s="2">
        <f t="shared" ca="1" si="179"/>
        <v>25724</v>
      </c>
      <c r="BS220" s="2">
        <f t="shared" ca="1" si="180"/>
        <v>0</v>
      </c>
      <c r="BT220" s="2">
        <f t="shared" ca="1" si="181"/>
        <v>0</v>
      </c>
      <c r="BU220" s="2">
        <f t="shared" ca="1" si="182"/>
        <v>0</v>
      </c>
      <c r="BV220" s="3">
        <f t="shared" ca="1" si="183"/>
        <v>0</v>
      </c>
      <c r="BX220" s="1">
        <f t="shared" ca="1" si="184"/>
        <v>0</v>
      </c>
      <c r="BY220" s="3"/>
      <c r="BZ220" s="1">
        <f t="shared" ca="1" si="185"/>
        <v>27</v>
      </c>
      <c r="CA220" s="2"/>
      <c r="CB220" s="3"/>
    </row>
    <row r="221" spans="2:80" ht="15" thickBot="1" x14ac:dyDescent="0.35">
      <c r="B221">
        <f t="shared" ca="1" si="186"/>
        <v>2</v>
      </c>
      <c r="C221" t="str">
        <f t="shared" ca="1" si="187"/>
        <v>women</v>
      </c>
      <c r="D221">
        <f t="shared" ca="1" si="188"/>
        <v>27</v>
      </c>
      <c r="E221">
        <f t="shared" ca="1" si="189"/>
        <v>2</v>
      </c>
      <c r="F221" t="str">
        <f t="shared" ca="1" si="190"/>
        <v>construction</v>
      </c>
      <c r="G221">
        <f t="shared" ca="1" si="191"/>
        <v>5</v>
      </c>
      <c r="H221" t="str">
        <f t="shared" ca="1" si="192"/>
        <v>other</v>
      </c>
      <c r="I221">
        <f t="shared" ca="1" si="193"/>
        <v>1</v>
      </c>
      <c r="J221">
        <f t="shared" ca="1" si="194"/>
        <v>1</v>
      </c>
      <c r="K221">
        <f t="shared" ca="1" si="195"/>
        <v>25724</v>
      </c>
      <c r="L221">
        <f t="shared" ca="1" si="196"/>
        <v>8</v>
      </c>
      <c r="M221" t="str">
        <f t="shared" ca="1" si="197"/>
        <v>bidar</v>
      </c>
      <c r="N221">
        <f t="shared" ca="1" si="198"/>
        <v>128620</v>
      </c>
      <c r="O221">
        <f t="shared" ca="1" si="199"/>
        <v>1254.701179798524</v>
      </c>
      <c r="P221">
        <f t="shared" ca="1" si="200"/>
        <v>16051.360447593228</v>
      </c>
      <c r="Q221">
        <f t="shared" ca="1" si="201"/>
        <v>1026</v>
      </c>
      <c r="R221">
        <f t="shared" ca="1" si="202"/>
        <v>5383.5639054877283</v>
      </c>
      <c r="S221">
        <f t="shared" ca="1" si="203"/>
        <v>16200.89247941055</v>
      </c>
      <c r="T221">
        <f t="shared" ca="1" si="204"/>
        <v>160872.25292700378</v>
      </c>
      <c r="U221">
        <f t="shared" ca="1" si="205"/>
        <v>7664.2650852862525</v>
      </c>
      <c r="V221">
        <f t="shared" ca="1" si="206"/>
        <v>153207.98784171752</v>
      </c>
      <c r="X221" s="1">
        <f ca="1">IF(Table1[[#This Row],[gender]]="men",0,1)</f>
        <v>1</v>
      </c>
      <c r="Y221" s="13">
        <f ca="1">IF(Table1[[#This Row],[gender]]="women",0,1)</f>
        <v>0</v>
      </c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K221" s="1">
        <f t="shared" ca="1" si="157"/>
        <v>0</v>
      </c>
      <c r="AL221" s="2">
        <f t="shared" ca="1" si="158"/>
        <v>0</v>
      </c>
      <c r="AM221" s="2">
        <f t="shared" ca="1" si="159"/>
        <v>0</v>
      </c>
      <c r="AN221" s="2">
        <f t="shared" ca="1" si="160"/>
        <v>1</v>
      </c>
      <c r="AO221" s="2">
        <f t="shared" ca="1" si="161"/>
        <v>0</v>
      </c>
      <c r="AP221" s="3">
        <f t="shared" ca="1" si="162"/>
        <v>0</v>
      </c>
      <c r="AQ221" s="1"/>
      <c r="AR221" s="2"/>
      <c r="AS221" s="2"/>
      <c r="AT221" s="2"/>
      <c r="AU221" s="2"/>
      <c r="AV221" s="3"/>
      <c r="AW221" s="2"/>
      <c r="AX221" s="23">
        <f t="shared" ca="1" si="163"/>
        <v>26699.028323050348</v>
      </c>
      <c r="AY221" s="2"/>
      <c r="AZ221" s="1">
        <f t="shared" ca="1" si="164"/>
        <v>1</v>
      </c>
      <c r="BA221" s="2"/>
      <c r="BB221" s="3"/>
      <c r="BC221" s="31">
        <f t="shared" ca="1" si="165"/>
        <v>0.6616296090012842</v>
      </c>
      <c r="BD221" s="2">
        <f t="shared" ca="1" si="166"/>
        <v>0</v>
      </c>
      <c r="BE221" s="1"/>
      <c r="BF221" s="1">
        <f t="shared" ca="1" si="167"/>
        <v>0</v>
      </c>
      <c r="BG221" s="2">
        <f t="shared" ca="1" si="168"/>
        <v>0</v>
      </c>
      <c r="BH221" s="2">
        <f t="shared" ca="1" si="169"/>
        <v>0</v>
      </c>
      <c r="BI221" s="2">
        <f t="shared" ca="1" si="170"/>
        <v>0</v>
      </c>
      <c r="BJ221" s="2">
        <f t="shared" ca="1" si="171"/>
        <v>0</v>
      </c>
      <c r="BK221" s="2">
        <f t="shared" ca="1" si="172"/>
        <v>0</v>
      </c>
      <c r="BL221" s="2">
        <f t="shared" ca="1" si="173"/>
        <v>0</v>
      </c>
      <c r="BM221" s="2">
        <f t="shared" ca="1" si="174"/>
        <v>0</v>
      </c>
      <c r="BN221" s="2">
        <f t="shared" ca="1" si="175"/>
        <v>43669</v>
      </c>
      <c r="BO221" s="2">
        <f t="shared" ca="1" si="176"/>
        <v>0</v>
      </c>
      <c r="BP221" s="3">
        <f t="shared" ca="1" si="177"/>
        <v>0</v>
      </c>
      <c r="BQ221" s="1">
        <f t="shared" ca="1" si="178"/>
        <v>0</v>
      </c>
      <c r="BR221" s="2">
        <f t="shared" ca="1" si="179"/>
        <v>0</v>
      </c>
      <c r="BS221" s="2">
        <f t="shared" ca="1" si="180"/>
        <v>0</v>
      </c>
      <c r="BT221" s="2">
        <f t="shared" ca="1" si="181"/>
        <v>43669</v>
      </c>
      <c r="BU221" s="2">
        <f t="shared" ca="1" si="182"/>
        <v>0</v>
      </c>
      <c r="BV221" s="3">
        <f t="shared" ca="1" si="183"/>
        <v>0</v>
      </c>
      <c r="BX221" s="1">
        <f t="shared" ca="1" si="184"/>
        <v>1</v>
      </c>
      <c r="BY221" s="3"/>
      <c r="BZ221" s="1">
        <f t="shared" ca="1" si="185"/>
        <v>30</v>
      </c>
      <c r="CA221" s="2"/>
      <c r="CB221" s="3"/>
    </row>
    <row r="222" spans="2:80" ht="15" thickBot="1" x14ac:dyDescent="0.35">
      <c r="B222">
        <f t="shared" ca="1" si="186"/>
        <v>1</v>
      </c>
      <c r="C222" t="str">
        <f t="shared" ca="1" si="187"/>
        <v>men</v>
      </c>
      <c r="D222">
        <f t="shared" ca="1" si="188"/>
        <v>30</v>
      </c>
      <c r="E222">
        <f t="shared" ca="1" si="189"/>
        <v>4</v>
      </c>
      <c r="F222" t="str">
        <f t="shared" ca="1" si="190"/>
        <v>IT</v>
      </c>
      <c r="G222">
        <f t="shared" ca="1" si="191"/>
        <v>5</v>
      </c>
      <c r="H222" t="str">
        <f t="shared" ca="1" si="192"/>
        <v>other</v>
      </c>
      <c r="I222">
        <f t="shared" ca="1" si="193"/>
        <v>0</v>
      </c>
      <c r="J222">
        <f t="shared" ca="1" si="194"/>
        <v>1</v>
      </c>
      <c r="K222">
        <f t="shared" ca="1" si="195"/>
        <v>43669</v>
      </c>
      <c r="L222">
        <f t="shared" ca="1" si="196"/>
        <v>9</v>
      </c>
      <c r="M222" t="str">
        <f t="shared" ca="1" si="197"/>
        <v>gulbarga</v>
      </c>
      <c r="N222">
        <f t="shared" ca="1" si="198"/>
        <v>262014</v>
      </c>
      <c r="O222">
        <f t="shared" ca="1" si="199"/>
        <v>173356.22037286247</v>
      </c>
      <c r="P222">
        <f t="shared" ca="1" si="200"/>
        <v>26699.028323050348</v>
      </c>
      <c r="Q222">
        <f t="shared" ca="1" si="201"/>
        <v>13257</v>
      </c>
      <c r="R222">
        <f t="shared" ca="1" si="202"/>
        <v>12357.193731193807</v>
      </c>
      <c r="S222">
        <f t="shared" ca="1" si="203"/>
        <v>17067.804418654756</v>
      </c>
      <c r="T222">
        <f t="shared" ca="1" si="204"/>
        <v>305780.83274170512</v>
      </c>
      <c r="U222">
        <f t="shared" ca="1" si="205"/>
        <v>198970.41410405628</v>
      </c>
      <c r="V222">
        <f t="shared" ca="1" si="206"/>
        <v>106810.41863764884</v>
      </c>
      <c r="X222" s="1">
        <f ca="1">IF(Table1[[#This Row],[gender]]="men",0,1)</f>
        <v>0</v>
      </c>
      <c r="Y222" s="13">
        <f ca="1">IF(Table1[[#This Row],[gender]]="women",0,1)</f>
        <v>1</v>
      </c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K222" s="1">
        <f t="shared" ca="1" si="157"/>
        <v>0</v>
      </c>
      <c r="AL222" s="2">
        <f t="shared" ca="1" si="158"/>
        <v>0</v>
      </c>
      <c r="AM222" s="2">
        <f t="shared" ca="1" si="159"/>
        <v>0</v>
      </c>
      <c r="AN222" s="2">
        <f t="shared" ca="1" si="160"/>
        <v>1</v>
      </c>
      <c r="AO222" s="2">
        <f t="shared" ca="1" si="161"/>
        <v>0</v>
      </c>
      <c r="AP222" s="3">
        <f t="shared" ca="1" si="162"/>
        <v>0</v>
      </c>
      <c r="AQ222" s="1"/>
      <c r="AR222" s="2"/>
      <c r="AS222" s="2"/>
      <c r="AT222" s="2"/>
      <c r="AU222" s="2"/>
      <c r="AV222" s="3"/>
      <c r="AW222" s="2"/>
      <c r="AX222" s="23">
        <f t="shared" ca="1" si="163"/>
        <v>6499.2783736462852</v>
      </c>
      <c r="AY222" s="2"/>
      <c r="AZ222" s="1">
        <f t="shared" ca="1" si="164"/>
        <v>1</v>
      </c>
      <c r="BA222" s="2"/>
      <c r="BB222" s="3"/>
      <c r="BC222" s="31">
        <f t="shared" ca="1" si="165"/>
        <v>0.96280598606056367</v>
      </c>
      <c r="BD222" s="2">
        <f t="shared" ca="1" si="166"/>
        <v>0</v>
      </c>
      <c r="BE222" s="1"/>
      <c r="BF222" s="1">
        <f t="shared" ca="1" si="167"/>
        <v>0</v>
      </c>
      <c r="BG222" s="2">
        <f t="shared" ca="1" si="168"/>
        <v>0</v>
      </c>
      <c r="BH222" s="2">
        <f t="shared" ca="1" si="169"/>
        <v>0</v>
      </c>
      <c r="BI222" s="2">
        <f t="shared" ca="1" si="170"/>
        <v>0</v>
      </c>
      <c r="BJ222" s="2">
        <f t="shared" ca="1" si="171"/>
        <v>0</v>
      </c>
      <c r="BK222" s="2">
        <f t="shared" ca="1" si="172"/>
        <v>0</v>
      </c>
      <c r="BL222" s="2">
        <f t="shared" ca="1" si="173"/>
        <v>0</v>
      </c>
      <c r="BM222" s="2">
        <f t="shared" ca="1" si="174"/>
        <v>0</v>
      </c>
      <c r="BN222" s="2">
        <f t="shared" ca="1" si="175"/>
        <v>31518</v>
      </c>
      <c r="BO222" s="2">
        <f t="shared" ca="1" si="176"/>
        <v>0</v>
      </c>
      <c r="BP222" s="3">
        <f t="shared" ca="1" si="177"/>
        <v>0</v>
      </c>
      <c r="BQ222" s="1">
        <f t="shared" ca="1" si="178"/>
        <v>0</v>
      </c>
      <c r="BR222" s="2">
        <f t="shared" ca="1" si="179"/>
        <v>0</v>
      </c>
      <c r="BS222" s="2">
        <f t="shared" ca="1" si="180"/>
        <v>0</v>
      </c>
      <c r="BT222" s="2">
        <f t="shared" ca="1" si="181"/>
        <v>31518</v>
      </c>
      <c r="BU222" s="2">
        <f t="shared" ca="1" si="182"/>
        <v>0</v>
      </c>
      <c r="BV222" s="3">
        <f t="shared" ca="1" si="183"/>
        <v>0</v>
      </c>
      <c r="BX222" s="1">
        <f t="shared" ca="1" si="184"/>
        <v>1</v>
      </c>
      <c r="BY222" s="3"/>
      <c r="BZ222" s="1">
        <f t="shared" ca="1" si="185"/>
        <v>0</v>
      </c>
      <c r="CA222" s="2"/>
      <c r="CB222" s="3"/>
    </row>
    <row r="223" spans="2:80" ht="15" thickBot="1" x14ac:dyDescent="0.35">
      <c r="B223">
        <f t="shared" ca="1" si="186"/>
        <v>2</v>
      </c>
      <c r="C223" t="str">
        <f t="shared" ca="1" si="187"/>
        <v>women</v>
      </c>
      <c r="D223">
        <f t="shared" ca="1" si="188"/>
        <v>32</v>
      </c>
      <c r="E223">
        <f t="shared" ca="1" si="189"/>
        <v>4</v>
      </c>
      <c r="F223" t="str">
        <f t="shared" ca="1" si="190"/>
        <v>IT</v>
      </c>
      <c r="G223">
        <f t="shared" ca="1" si="191"/>
        <v>3</v>
      </c>
      <c r="H223" t="str">
        <f t="shared" ca="1" si="192"/>
        <v>university</v>
      </c>
      <c r="I223">
        <f t="shared" ca="1" si="193"/>
        <v>1</v>
      </c>
      <c r="J223">
        <f t="shared" ca="1" si="194"/>
        <v>1</v>
      </c>
      <c r="K223">
        <f t="shared" ca="1" si="195"/>
        <v>31518</v>
      </c>
      <c r="L223">
        <f t="shared" ca="1" si="196"/>
        <v>9</v>
      </c>
      <c r="M223" t="str">
        <f t="shared" ca="1" si="197"/>
        <v>gulbarga</v>
      </c>
      <c r="N223">
        <f t="shared" ca="1" si="198"/>
        <v>126072</v>
      </c>
      <c r="O223">
        <f t="shared" ca="1" si="199"/>
        <v>121382.87627462739</v>
      </c>
      <c r="P223">
        <f t="shared" ca="1" si="200"/>
        <v>6499.2783736462852</v>
      </c>
      <c r="Q223">
        <f t="shared" ca="1" si="201"/>
        <v>5921</v>
      </c>
      <c r="R223">
        <f t="shared" ca="1" si="202"/>
        <v>56989.795020086771</v>
      </c>
      <c r="S223">
        <f t="shared" ca="1" si="203"/>
        <v>40293.929558128089</v>
      </c>
      <c r="T223">
        <f t="shared" ca="1" si="204"/>
        <v>172865.20793177438</v>
      </c>
      <c r="U223">
        <f t="shared" ca="1" si="205"/>
        <v>184293.67129471415</v>
      </c>
      <c r="V223">
        <f t="shared" ca="1" si="206"/>
        <v>-11428.463362939772</v>
      </c>
      <c r="X223" s="1">
        <f ca="1">IF(Table1[[#This Row],[gender]]="men",0,1)</f>
        <v>1</v>
      </c>
      <c r="Y223" s="13">
        <f ca="1">IF(Table1[[#This Row],[gender]]="women",0,1)</f>
        <v>0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K223" s="1">
        <f t="shared" ca="1" si="157"/>
        <v>0</v>
      </c>
      <c r="AL223" s="2">
        <f t="shared" ca="1" si="158"/>
        <v>0</v>
      </c>
      <c r="AM223" s="2">
        <f t="shared" ca="1" si="159"/>
        <v>0</v>
      </c>
      <c r="AN223" s="2">
        <f t="shared" ca="1" si="160"/>
        <v>1</v>
      </c>
      <c r="AO223" s="2">
        <f t="shared" ca="1" si="161"/>
        <v>0</v>
      </c>
      <c r="AP223" s="3">
        <f t="shared" ca="1" si="162"/>
        <v>0</v>
      </c>
      <c r="AQ223" s="1"/>
      <c r="AR223" s="2"/>
      <c r="AS223" s="2"/>
      <c r="AT223" s="2"/>
      <c r="AU223" s="2"/>
      <c r="AV223" s="3"/>
      <c r="AW223" s="2"/>
      <c r="AX223" s="23">
        <f t="shared" ca="1" si="163"/>
        <v>26904.070204721818</v>
      </c>
      <c r="AY223" s="2"/>
      <c r="AZ223" s="1">
        <f t="shared" ca="1" si="164"/>
        <v>0</v>
      </c>
      <c r="BA223" s="2"/>
      <c r="BB223" s="3"/>
      <c r="BC223" s="31">
        <f t="shared" ca="1" si="165"/>
        <v>3.3209597349907249E-2</v>
      </c>
      <c r="BD223" s="2">
        <f t="shared" ca="1" si="166"/>
        <v>1</v>
      </c>
      <c r="BE223" s="1"/>
      <c r="BF223" s="1">
        <f t="shared" ca="1" si="167"/>
        <v>0</v>
      </c>
      <c r="BG223" s="2">
        <f t="shared" ca="1" si="168"/>
        <v>0</v>
      </c>
      <c r="BH223" s="2">
        <f t="shared" ca="1" si="169"/>
        <v>0</v>
      </c>
      <c r="BI223" s="2">
        <f t="shared" ca="1" si="170"/>
        <v>0</v>
      </c>
      <c r="BJ223" s="2">
        <f t="shared" ca="1" si="171"/>
        <v>0</v>
      </c>
      <c r="BK223" s="2">
        <f t="shared" ca="1" si="172"/>
        <v>50415</v>
      </c>
      <c r="BL223" s="2">
        <f t="shared" ca="1" si="173"/>
        <v>0</v>
      </c>
      <c r="BM223" s="2">
        <f t="shared" ca="1" si="174"/>
        <v>0</v>
      </c>
      <c r="BN223" s="2">
        <f t="shared" ca="1" si="175"/>
        <v>0</v>
      </c>
      <c r="BO223" s="2">
        <f t="shared" ca="1" si="176"/>
        <v>0</v>
      </c>
      <c r="BP223" s="3">
        <f t="shared" ca="1" si="177"/>
        <v>0</v>
      </c>
      <c r="BQ223" s="1">
        <f t="shared" ca="1" si="178"/>
        <v>0</v>
      </c>
      <c r="BR223" s="2">
        <f t="shared" ca="1" si="179"/>
        <v>0</v>
      </c>
      <c r="BS223" s="2">
        <f t="shared" ca="1" si="180"/>
        <v>0</v>
      </c>
      <c r="BT223" s="2">
        <f t="shared" ca="1" si="181"/>
        <v>50415</v>
      </c>
      <c r="BU223" s="2">
        <f t="shared" ca="1" si="182"/>
        <v>0</v>
      </c>
      <c r="BV223" s="3">
        <f t="shared" ca="1" si="183"/>
        <v>0</v>
      </c>
      <c r="BX223" s="1">
        <f t="shared" ca="1" si="184"/>
        <v>0</v>
      </c>
      <c r="BY223" s="3"/>
      <c r="BZ223" s="1">
        <f t="shared" ca="1" si="185"/>
        <v>39</v>
      </c>
      <c r="CA223" s="2"/>
      <c r="CB223" s="3"/>
    </row>
    <row r="224" spans="2:80" ht="15" thickBot="1" x14ac:dyDescent="0.35">
      <c r="B224">
        <f t="shared" ca="1" si="186"/>
        <v>1</v>
      </c>
      <c r="C224" t="str">
        <f t="shared" ca="1" si="187"/>
        <v>men</v>
      </c>
      <c r="D224">
        <f t="shared" ca="1" si="188"/>
        <v>39</v>
      </c>
      <c r="E224">
        <f t="shared" ca="1" si="189"/>
        <v>4</v>
      </c>
      <c r="F224" t="str">
        <f t="shared" ca="1" si="190"/>
        <v>IT</v>
      </c>
      <c r="G224">
        <f t="shared" ca="1" si="191"/>
        <v>3</v>
      </c>
      <c r="H224" t="str">
        <f t="shared" ca="1" si="192"/>
        <v>university</v>
      </c>
      <c r="I224">
        <f t="shared" ca="1" si="193"/>
        <v>0</v>
      </c>
      <c r="J224">
        <f t="shared" ca="1" si="194"/>
        <v>1</v>
      </c>
      <c r="K224">
        <f t="shared" ca="1" si="195"/>
        <v>50415</v>
      </c>
      <c r="L224">
        <f t="shared" ca="1" si="196"/>
        <v>6</v>
      </c>
      <c r="M224" t="str">
        <f t="shared" ca="1" si="197"/>
        <v>bellari</v>
      </c>
      <c r="N224">
        <f t="shared" ca="1" si="198"/>
        <v>201660</v>
      </c>
      <c r="O224">
        <f t="shared" ca="1" si="199"/>
        <v>6697.0474015822956</v>
      </c>
      <c r="P224">
        <f t="shared" ca="1" si="200"/>
        <v>26904.070204721818</v>
      </c>
      <c r="Q224">
        <f t="shared" ca="1" si="201"/>
        <v>1780</v>
      </c>
      <c r="R224">
        <f t="shared" ca="1" si="202"/>
        <v>30515.796258810104</v>
      </c>
      <c r="S224">
        <f t="shared" ca="1" si="203"/>
        <v>72783.082113604003</v>
      </c>
      <c r="T224">
        <f t="shared" ca="1" si="204"/>
        <v>301347.15231832583</v>
      </c>
      <c r="U224">
        <f t="shared" ca="1" si="205"/>
        <v>38992.843660392398</v>
      </c>
      <c r="V224">
        <f t="shared" ca="1" si="206"/>
        <v>262354.30865793343</v>
      </c>
      <c r="X224" s="1">
        <f ca="1">IF(Table1[[#This Row],[gender]]="men",0,1)</f>
        <v>0</v>
      </c>
      <c r="Y224" s="13">
        <f ca="1">IF(Table1[[#This Row],[gender]]="women",0,1)</f>
        <v>1</v>
      </c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K224" s="1">
        <f t="shared" ca="1" si="157"/>
        <v>0</v>
      </c>
      <c r="AL224" s="2">
        <f t="shared" ca="1" si="158"/>
        <v>0</v>
      </c>
      <c r="AM224" s="2">
        <f t="shared" ca="1" si="159"/>
        <v>0</v>
      </c>
      <c r="AN224" s="2">
        <f t="shared" ca="1" si="160"/>
        <v>0</v>
      </c>
      <c r="AO224" s="2">
        <f t="shared" ca="1" si="161"/>
        <v>0</v>
      </c>
      <c r="AP224" s="3">
        <f t="shared" ca="1" si="162"/>
        <v>1</v>
      </c>
      <c r="AQ224" s="1"/>
      <c r="AR224" s="2"/>
      <c r="AS224" s="2"/>
      <c r="AT224" s="2"/>
      <c r="AU224" s="2"/>
      <c r="AV224" s="3"/>
      <c r="AW224" s="2"/>
      <c r="AX224" s="23">
        <f t="shared" ca="1" si="163"/>
        <v>15561.553200404353</v>
      </c>
      <c r="AY224" s="2"/>
      <c r="AZ224" s="1">
        <f t="shared" ca="1" si="164"/>
        <v>1</v>
      </c>
      <c r="BA224" s="2"/>
      <c r="BB224" s="3"/>
      <c r="BC224" s="31">
        <f t="shared" ca="1" si="165"/>
        <v>0.48015987845654751</v>
      </c>
      <c r="BD224" s="2">
        <f t="shared" ca="1" si="166"/>
        <v>0</v>
      </c>
      <c r="BE224" s="1"/>
      <c r="BF224" s="1">
        <f t="shared" ca="1" si="167"/>
        <v>0</v>
      </c>
      <c r="BG224" s="2">
        <f t="shared" ca="1" si="168"/>
        <v>0</v>
      </c>
      <c r="BH224" s="2">
        <f t="shared" ca="1" si="169"/>
        <v>0</v>
      </c>
      <c r="BI224" s="2">
        <f t="shared" ca="1" si="170"/>
        <v>0</v>
      </c>
      <c r="BJ224" s="2">
        <f t="shared" ca="1" si="171"/>
        <v>0</v>
      </c>
      <c r="BK224" s="2">
        <f t="shared" ca="1" si="172"/>
        <v>0</v>
      </c>
      <c r="BL224" s="2">
        <f t="shared" ca="1" si="173"/>
        <v>0</v>
      </c>
      <c r="BM224" s="2">
        <f t="shared" ca="1" si="174"/>
        <v>0</v>
      </c>
      <c r="BN224" s="2">
        <f t="shared" ca="1" si="175"/>
        <v>0</v>
      </c>
      <c r="BO224" s="2">
        <f t="shared" ca="1" si="176"/>
        <v>0</v>
      </c>
      <c r="BP224" s="3">
        <f t="shared" ca="1" si="177"/>
        <v>59876</v>
      </c>
      <c r="BQ224" s="1">
        <f t="shared" ca="1" si="178"/>
        <v>0</v>
      </c>
      <c r="BR224" s="2">
        <f t="shared" ca="1" si="179"/>
        <v>0</v>
      </c>
      <c r="BS224" s="2">
        <f t="shared" ca="1" si="180"/>
        <v>0</v>
      </c>
      <c r="BT224" s="2">
        <f t="shared" ca="1" si="181"/>
        <v>0</v>
      </c>
      <c r="BU224" s="2">
        <f t="shared" ca="1" si="182"/>
        <v>59876</v>
      </c>
      <c r="BV224" s="3">
        <f t="shared" ca="1" si="183"/>
        <v>0</v>
      </c>
      <c r="BX224" s="1">
        <f t="shared" ca="1" si="184"/>
        <v>1</v>
      </c>
      <c r="BY224" s="3"/>
      <c r="BZ224" s="1">
        <f t="shared" ca="1" si="185"/>
        <v>30</v>
      </c>
      <c r="CA224" s="2"/>
      <c r="CB224" s="3"/>
    </row>
    <row r="225" spans="2:80" ht="15" thickBot="1" x14ac:dyDescent="0.35">
      <c r="B225">
        <f t="shared" ca="1" si="186"/>
        <v>1</v>
      </c>
      <c r="C225" t="str">
        <f t="shared" ca="1" si="187"/>
        <v>men</v>
      </c>
      <c r="D225">
        <f t="shared" ca="1" si="188"/>
        <v>30</v>
      </c>
      <c r="E225">
        <f t="shared" ca="1" si="189"/>
        <v>5</v>
      </c>
      <c r="F225" t="str">
        <f t="shared" ca="1" si="190"/>
        <v>general work</v>
      </c>
      <c r="G225">
        <f t="shared" ca="1" si="191"/>
        <v>1</v>
      </c>
      <c r="H225" t="str">
        <f t="shared" ca="1" si="192"/>
        <v>high skool</v>
      </c>
      <c r="I225">
        <f t="shared" ca="1" si="193"/>
        <v>2</v>
      </c>
      <c r="J225">
        <f t="shared" ca="1" si="194"/>
        <v>4</v>
      </c>
      <c r="K225">
        <f t="shared" ca="1" si="195"/>
        <v>59876</v>
      </c>
      <c r="L225">
        <f t="shared" ca="1" si="196"/>
        <v>11</v>
      </c>
      <c r="M225" t="str">
        <f t="shared" ca="1" si="197"/>
        <v>kolar</v>
      </c>
      <c r="N225">
        <f t="shared" ca="1" si="198"/>
        <v>359256</v>
      </c>
      <c r="O225">
        <f t="shared" ca="1" si="199"/>
        <v>172500.31729478543</v>
      </c>
      <c r="P225">
        <f t="shared" ca="1" si="200"/>
        <v>62246.21280161741</v>
      </c>
      <c r="Q225">
        <f t="shared" ca="1" si="201"/>
        <v>17807</v>
      </c>
      <c r="R225">
        <f t="shared" ca="1" si="202"/>
        <v>70116.721467878175</v>
      </c>
      <c r="S225">
        <f t="shared" ca="1" si="203"/>
        <v>51874.636842266293</v>
      </c>
      <c r="T225">
        <f t="shared" ca="1" si="204"/>
        <v>473376.8496438837</v>
      </c>
      <c r="U225">
        <f t="shared" ca="1" si="205"/>
        <v>260424.03876266361</v>
      </c>
      <c r="V225">
        <f t="shared" ca="1" si="206"/>
        <v>212952.8108812201</v>
      </c>
      <c r="X225" s="1">
        <f ca="1">IF(Table1[[#This Row],[gender]]="men",0,1)</f>
        <v>0</v>
      </c>
      <c r="Y225" s="13">
        <f ca="1">IF(Table1[[#This Row],[gender]]="women",0,1)</f>
        <v>1</v>
      </c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K225" s="1">
        <f t="shared" ca="1" si="157"/>
        <v>0</v>
      </c>
      <c r="AL225" s="2">
        <f t="shared" ca="1" si="158"/>
        <v>0</v>
      </c>
      <c r="AM225" s="2">
        <f t="shared" ca="1" si="159"/>
        <v>0</v>
      </c>
      <c r="AN225" s="2">
        <f t="shared" ca="1" si="160"/>
        <v>0</v>
      </c>
      <c r="AO225" s="2">
        <f t="shared" ca="1" si="161"/>
        <v>1</v>
      </c>
      <c r="AP225" s="3">
        <f t="shared" ca="1" si="162"/>
        <v>0</v>
      </c>
      <c r="AQ225" s="1"/>
      <c r="AR225" s="2"/>
      <c r="AS225" s="2"/>
      <c r="AT225" s="2"/>
      <c r="AU225" s="2"/>
      <c r="AV225" s="3"/>
      <c r="AW225" s="2"/>
      <c r="AX225" s="23">
        <f t="shared" ca="1" si="163"/>
        <v>64373.742132824758</v>
      </c>
      <c r="AY225" s="2"/>
      <c r="AZ225" s="1">
        <f t="shared" ca="1" si="164"/>
        <v>1</v>
      </c>
      <c r="BA225" s="2"/>
      <c r="BB225" s="3"/>
      <c r="BC225" s="31">
        <f t="shared" ca="1" si="165"/>
        <v>0.88480455846782502</v>
      </c>
      <c r="BD225" s="2">
        <f t="shared" ca="1" si="166"/>
        <v>0</v>
      </c>
      <c r="BE225" s="1"/>
      <c r="BF225" s="1">
        <f t="shared" ca="1" si="167"/>
        <v>0</v>
      </c>
      <c r="BG225" s="2">
        <f t="shared" ca="1" si="168"/>
        <v>0</v>
      </c>
      <c r="BH225" s="2">
        <f t="shared" ca="1" si="169"/>
        <v>0</v>
      </c>
      <c r="BI225" s="2">
        <f t="shared" ca="1" si="170"/>
        <v>0</v>
      </c>
      <c r="BJ225" s="2">
        <f t="shared" ca="1" si="171"/>
        <v>89978</v>
      </c>
      <c r="BK225" s="2">
        <f t="shared" ca="1" si="172"/>
        <v>0</v>
      </c>
      <c r="BL225" s="2">
        <f t="shared" ca="1" si="173"/>
        <v>0</v>
      </c>
      <c r="BM225" s="2">
        <f t="shared" ca="1" si="174"/>
        <v>0</v>
      </c>
      <c r="BN225" s="2">
        <f t="shared" ca="1" si="175"/>
        <v>0</v>
      </c>
      <c r="BO225" s="2">
        <f t="shared" ca="1" si="176"/>
        <v>0</v>
      </c>
      <c r="BP225" s="3">
        <f t="shared" ca="1" si="177"/>
        <v>0</v>
      </c>
      <c r="BQ225" s="1">
        <f t="shared" ca="1" si="178"/>
        <v>0</v>
      </c>
      <c r="BR225" s="2">
        <f t="shared" ca="1" si="179"/>
        <v>89978</v>
      </c>
      <c r="BS225" s="2">
        <f t="shared" ca="1" si="180"/>
        <v>0</v>
      </c>
      <c r="BT225" s="2">
        <f t="shared" ca="1" si="181"/>
        <v>0</v>
      </c>
      <c r="BU225" s="2">
        <f t="shared" ca="1" si="182"/>
        <v>0</v>
      </c>
      <c r="BV225" s="3">
        <f t="shared" ca="1" si="183"/>
        <v>0</v>
      </c>
      <c r="BX225" s="1">
        <f t="shared" ca="1" si="184"/>
        <v>1</v>
      </c>
      <c r="BY225" s="3"/>
      <c r="BZ225" s="1">
        <f t="shared" ca="1" si="185"/>
        <v>34</v>
      </c>
      <c r="CA225" s="2"/>
      <c r="CB225" s="3"/>
    </row>
    <row r="226" spans="2:80" ht="15" thickBot="1" x14ac:dyDescent="0.35">
      <c r="B226">
        <f t="shared" ca="1" si="186"/>
        <v>2</v>
      </c>
      <c r="C226" t="str">
        <f t="shared" ca="1" si="187"/>
        <v>women</v>
      </c>
      <c r="D226">
        <f t="shared" ca="1" si="188"/>
        <v>34</v>
      </c>
      <c r="E226">
        <f t="shared" ca="1" si="189"/>
        <v>2</v>
      </c>
      <c r="F226" t="str">
        <f t="shared" ca="1" si="190"/>
        <v>construction</v>
      </c>
      <c r="G226">
        <f t="shared" ca="1" si="191"/>
        <v>3</v>
      </c>
      <c r="H226" t="str">
        <f t="shared" ca="1" si="192"/>
        <v>university</v>
      </c>
      <c r="I226">
        <f t="shared" ca="1" si="193"/>
        <v>3</v>
      </c>
      <c r="J226">
        <f t="shared" ca="1" si="194"/>
        <v>4</v>
      </c>
      <c r="K226">
        <f t="shared" ca="1" si="195"/>
        <v>89978</v>
      </c>
      <c r="L226">
        <f t="shared" ca="1" si="196"/>
        <v>5</v>
      </c>
      <c r="M226" t="str">
        <f t="shared" ca="1" si="197"/>
        <v>UK</v>
      </c>
      <c r="N226">
        <f t="shared" ca="1" si="198"/>
        <v>359912</v>
      </c>
      <c r="O226">
        <f t="shared" ca="1" si="199"/>
        <v>318451.77824727184</v>
      </c>
      <c r="P226">
        <f t="shared" ca="1" si="200"/>
        <v>257494.96853129903</v>
      </c>
      <c r="Q226">
        <f t="shared" ca="1" si="201"/>
        <v>187120</v>
      </c>
      <c r="R226">
        <f t="shared" ca="1" si="202"/>
        <v>13346.431974989078</v>
      </c>
      <c r="S226">
        <f t="shared" ca="1" si="203"/>
        <v>125038.91051590623</v>
      </c>
      <c r="T226">
        <f t="shared" ca="1" si="204"/>
        <v>742445.87904720521</v>
      </c>
      <c r="U226">
        <f t="shared" ca="1" si="205"/>
        <v>518918.21022226091</v>
      </c>
      <c r="V226">
        <f t="shared" ca="1" si="206"/>
        <v>223527.6688249443</v>
      </c>
      <c r="X226" s="1">
        <f ca="1">IF(Table1[[#This Row],[gender]]="men",0,1)</f>
        <v>1</v>
      </c>
      <c r="Y226" s="13">
        <f ca="1">IF(Table1[[#This Row],[gender]]="women",0,1)</f>
        <v>0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K226" s="1">
        <f t="shared" ca="1" si="157"/>
        <v>0</v>
      </c>
      <c r="AL226" s="2">
        <f t="shared" ca="1" si="158"/>
        <v>0</v>
      </c>
      <c r="AM226" s="2">
        <f t="shared" ca="1" si="159"/>
        <v>0</v>
      </c>
      <c r="AN226" s="2">
        <f t="shared" ca="1" si="160"/>
        <v>0</v>
      </c>
      <c r="AO226" s="2">
        <f t="shared" ca="1" si="161"/>
        <v>1</v>
      </c>
      <c r="AP226" s="3">
        <f t="shared" ca="1" si="162"/>
        <v>0</v>
      </c>
      <c r="AQ226" s="1"/>
      <c r="AR226" s="2"/>
      <c r="AS226" s="2"/>
      <c r="AT226" s="2"/>
      <c r="AU226" s="2"/>
      <c r="AV226" s="3"/>
      <c r="AW226" s="2"/>
      <c r="AX226" s="23">
        <f t="shared" ca="1" si="163"/>
        <v>29914.464426713512</v>
      </c>
      <c r="AY226" s="2"/>
      <c r="AZ226" s="1">
        <f t="shared" ca="1" si="164"/>
        <v>1</v>
      </c>
      <c r="BA226" s="2"/>
      <c r="BB226" s="3"/>
      <c r="BC226" s="31">
        <f t="shared" ca="1" si="165"/>
        <v>0.4661070268421188</v>
      </c>
      <c r="BD226" s="2">
        <f t="shared" ca="1" si="166"/>
        <v>0</v>
      </c>
      <c r="BE226" s="1"/>
      <c r="BF226" s="1">
        <f t="shared" ca="1" si="167"/>
        <v>0</v>
      </c>
      <c r="BG226" s="2">
        <f t="shared" ca="1" si="168"/>
        <v>0</v>
      </c>
      <c r="BH226" s="2">
        <f t="shared" ca="1" si="169"/>
        <v>57264</v>
      </c>
      <c r="BI226" s="2">
        <f t="shared" ca="1" si="170"/>
        <v>0</v>
      </c>
      <c r="BJ226" s="2">
        <f t="shared" ca="1" si="171"/>
        <v>0</v>
      </c>
      <c r="BK226" s="2">
        <f t="shared" ca="1" si="172"/>
        <v>0</v>
      </c>
      <c r="BL226" s="2">
        <f t="shared" ca="1" si="173"/>
        <v>0</v>
      </c>
      <c r="BM226" s="2">
        <f t="shared" ca="1" si="174"/>
        <v>0</v>
      </c>
      <c r="BN226" s="2">
        <f t="shared" ca="1" si="175"/>
        <v>0</v>
      </c>
      <c r="BO226" s="2">
        <f t="shared" ca="1" si="176"/>
        <v>0</v>
      </c>
      <c r="BP226" s="3">
        <f t="shared" ca="1" si="177"/>
        <v>0</v>
      </c>
      <c r="BQ226" s="1">
        <f t="shared" ca="1" si="178"/>
        <v>0</v>
      </c>
      <c r="BR226" s="2">
        <f t="shared" ca="1" si="179"/>
        <v>57264</v>
      </c>
      <c r="BS226" s="2">
        <f t="shared" ca="1" si="180"/>
        <v>0</v>
      </c>
      <c r="BT226" s="2">
        <f t="shared" ca="1" si="181"/>
        <v>0</v>
      </c>
      <c r="BU226" s="2">
        <f t="shared" ca="1" si="182"/>
        <v>0</v>
      </c>
      <c r="BV226" s="3">
        <f t="shared" ca="1" si="183"/>
        <v>0</v>
      </c>
      <c r="BX226" s="1">
        <f t="shared" ca="1" si="184"/>
        <v>1</v>
      </c>
      <c r="BY226" s="3"/>
      <c r="BZ226" s="1">
        <f t="shared" ca="1" si="185"/>
        <v>31</v>
      </c>
      <c r="CA226" s="2"/>
      <c r="CB226" s="3"/>
    </row>
    <row r="227" spans="2:80" ht="15" thickBot="1" x14ac:dyDescent="0.35">
      <c r="B227">
        <f t="shared" ca="1" si="186"/>
        <v>2</v>
      </c>
      <c r="C227" t="str">
        <f t="shared" ca="1" si="187"/>
        <v>women</v>
      </c>
      <c r="D227">
        <f t="shared" ca="1" si="188"/>
        <v>31</v>
      </c>
      <c r="E227">
        <f t="shared" ca="1" si="189"/>
        <v>2</v>
      </c>
      <c r="F227" t="str">
        <f t="shared" ca="1" si="190"/>
        <v>construction</v>
      </c>
      <c r="G227">
        <f t="shared" ca="1" si="191"/>
        <v>5</v>
      </c>
      <c r="H227" t="str">
        <f t="shared" ca="1" si="192"/>
        <v>other</v>
      </c>
      <c r="I227">
        <f t="shared" ca="1" si="193"/>
        <v>4</v>
      </c>
      <c r="J227">
        <f t="shared" ca="1" si="194"/>
        <v>4</v>
      </c>
      <c r="K227">
        <f t="shared" ca="1" si="195"/>
        <v>57264</v>
      </c>
      <c r="L227">
        <f t="shared" ca="1" si="196"/>
        <v>3</v>
      </c>
      <c r="M227" t="str">
        <f t="shared" ca="1" si="197"/>
        <v>manglore</v>
      </c>
      <c r="N227">
        <f t="shared" ca="1" si="198"/>
        <v>343584</v>
      </c>
      <c r="O227">
        <f t="shared" ca="1" si="199"/>
        <v>160146.91671052255</v>
      </c>
      <c r="P227">
        <f t="shared" ca="1" si="200"/>
        <v>119657.85770685405</v>
      </c>
      <c r="Q227">
        <f t="shared" ca="1" si="201"/>
        <v>104477</v>
      </c>
      <c r="R227">
        <f t="shared" ca="1" si="202"/>
        <v>2932.8448207266792</v>
      </c>
      <c r="S227">
        <f t="shared" ca="1" si="203"/>
        <v>40813.267012791781</v>
      </c>
      <c r="T227">
        <f t="shared" ca="1" si="204"/>
        <v>504055.12471964583</v>
      </c>
      <c r="U227">
        <f t="shared" ca="1" si="205"/>
        <v>267556.76153124921</v>
      </c>
      <c r="V227">
        <f t="shared" ca="1" si="206"/>
        <v>236498.36318839662</v>
      </c>
      <c r="X227" s="1">
        <f ca="1">IF(Table1[[#This Row],[gender]]="men",0,1)</f>
        <v>1</v>
      </c>
      <c r="Y227" s="13">
        <f ca="1">IF(Table1[[#This Row],[gender]]="women",0,1)</f>
        <v>0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K227" s="1">
        <f t="shared" ref="AK227:AK290" ca="1" si="207">IF(F228="teaching",1,0)</f>
        <v>0</v>
      </c>
      <c r="AL227" s="2">
        <f t="shared" ref="AL227:AL290" ca="1" si="208">IF(F228="health",1,0)</f>
        <v>1</v>
      </c>
      <c r="AM227" s="2">
        <f t="shared" ref="AM227:AM290" ca="1" si="209">IF(F228="agriculture",1,0)</f>
        <v>0</v>
      </c>
      <c r="AN227" s="2">
        <f t="shared" ref="AN227:AN290" ca="1" si="210">IF(F228="IT",1,0)</f>
        <v>0</v>
      </c>
      <c r="AO227" s="2">
        <f t="shared" ref="AO227:AO290" ca="1" si="211">IF(F228="construction",1,0)</f>
        <v>0</v>
      </c>
      <c r="AP227" s="3">
        <f t="shared" ref="AP227:AP290" ca="1" si="212">IF(F228="general work",1,0)</f>
        <v>0</v>
      </c>
      <c r="AQ227" s="1"/>
      <c r="AR227" s="2"/>
      <c r="AS227" s="2"/>
      <c r="AT227" s="2"/>
      <c r="AU227" s="2"/>
      <c r="AV227" s="3"/>
      <c r="AW227" s="2"/>
      <c r="AX227" s="23">
        <f t="shared" ca="1" si="163"/>
        <v>1791.7634843625515</v>
      </c>
      <c r="AY227" s="2"/>
      <c r="AZ227" s="1">
        <f t="shared" ca="1" si="164"/>
        <v>1</v>
      </c>
      <c r="BA227" s="2"/>
      <c r="BB227" s="3"/>
      <c r="BC227" s="31">
        <f t="shared" ca="1" si="165"/>
        <v>0.81754052427721657</v>
      </c>
      <c r="BD227" s="2">
        <f t="shared" ca="1" si="166"/>
        <v>0</v>
      </c>
      <c r="BE227" s="1"/>
      <c r="BF227" s="1">
        <f t="shared" ca="1" si="167"/>
        <v>0</v>
      </c>
      <c r="BG227" s="2">
        <f t="shared" ca="1" si="168"/>
        <v>0</v>
      </c>
      <c r="BH227" s="2">
        <f t="shared" ca="1" si="169"/>
        <v>0</v>
      </c>
      <c r="BI227" s="2">
        <f t="shared" ca="1" si="170"/>
        <v>0</v>
      </c>
      <c r="BJ227" s="2">
        <f t="shared" ca="1" si="171"/>
        <v>0</v>
      </c>
      <c r="BK227" s="2">
        <f t="shared" ca="1" si="172"/>
        <v>0</v>
      </c>
      <c r="BL227" s="2">
        <f t="shared" ca="1" si="173"/>
        <v>0</v>
      </c>
      <c r="BM227" s="2">
        <f t="shared" ca="1" si="174"/>
        <v>0</v>
      </c>
      <c r="BN227" s="2">
        <f t="shared" ca="1" si="175"/>
        <v>0</v>
      </c>
      <c r="BO227" s="2">
        <f t="shared" ca="1" si="176"/>
        <v>0</v>
      </c>
      <c r="BP227" s="3">
        <f t="shared" ca="1" si="177"/>
        <v>46492</v>
      </c>
      <c r="BQ227" s="1">
        <f t="shared" ca="1" si="178"/>
        <v>46492</v>
      </c>
      <c r="BR227" s="2">
        <f t="shared" ca="1" si="179"/>
        <v>0</v>
      </c>
      <c r="BS227" s="2">
        <f t="shared" ca="1" si="180"/>
        <v>0</v>
      </c>
      <c r="BT227" s="2">
        <f t="shared" ca="1" si="181"/>
        <v>0</v>
      </c>
      <c r="BU227" s="2">
        <f t="shared" ca="1" si="182"/>
        <v>0</v>
      </c>
      <c r="BV227" s="3">
        <f t="shared" ca="1" si="183"/>
        <v>0</v>
      </c>
      <c r="BX227" s="1">
        <f t="shared" ca="1" si="184"/>
        <v>1</v>
      </c>
      <c r="BY227" s="3"/>
      <c r="BZ227" s="1">
        <f t="shared" ca="1" si="185"/>
        <v>34</v>
      </c>
      <c r="CA227" s="2"/>
      <c r="CB227" s="3"/>
    </row>
    <row r="228" spans="2:80" ht="15" thickBot="1" x14ac:dyDescent="0.35">
      <c r="B228">
        <f t="shared" ca="1" si="186"/>
        <v>1</v>
      </c>
      <c r="C228" t="str">
        <f t="shared" ca="1" si="187"/>
        <v>men</v>
      </c>
      <c r="D228">
        <f t="shared" ca="1" si="188"/>
        <v>34</v>
      </c>
      <c r="E228">
        <f t="shared" ca="1" si="189"/>
        <v>1</v>
      </c>
      <c r="F228" t="str">
        <f t="shared" ca="1" si="190"/>
        <v>health</v>
      </c>
      <c r="G228">
        <f t="shared" ca="1" si="191"/>
        <v>5</v>
      </c>
      <c r="H228" t="str">
        <f t="shared" ca="1" si="192"/>
        <v>other</v>
      </c>
      <c r="I228">
        <f t="shared" ca="1" si="193"/>
        <v>2</v>
      </c>
      <c r="J228">
        <f t="shared" ca="1" si="194"/>
        <v>4</v>
      </c>
      <c r="K228">
        <f t="shared" ca="1" si="195"/>
        <v>46492</v>
      </c>
      <c r="L228">
        <f t="shared" ca="1" si="196"/>
        <v>11</v>
      </c>
      <c r="M228" t="str">
        <f t="shared" ca="1" si="197"/>
        <v>kolar</v>
      </c>
      <c r="N228">
        <f t="shared" ca="1" si="198"/>
        <v>232460</v>
      </c>
      <c r="O228">
        <f t="shared" ca="1" si="199"/>
        <v>190045.47027348177</v>
      </c>
      <c r="P228">
        <f t="shared" ca="1" si="200"/>
        <v>7167.0539374502059</v>
      </c>
      <c r="Q228">
        <f t="shared" ca="1" si="201"/>
        <v>5948</v>
      </c>
      <c r="R228">
        <f t="shared" ca="1" si="202"/>
        <v>40788.992732508224</v>
      </c>
      <c r="S228">
        <f t="shared" ca="1" si="203"/>
        <v>49897.049853840319</v>
      </c>
      <c r="T228">
        <f t="shared" ca="1" si="204"/>
        <v>289524.10379129054</v>
      </c>
      <c r="U228">
        <f t="shared" ca="1" si="205"/>
        <v>236782.46300598999</v>
      </c>
      <c r="V228">
        <f t="shared" ca="1" si="206"/>
        <v>52741.640785300551</v>
      </c>
      <c r="X228" s="1">
        <f ca="1">IF(Table1[[#This Row],[gender]]="men",0,1)</f>
        <v>0</v>
      </c>
      <c r="Y228" s="13">
        <f ca="1">IF(Table1[[#This Row],[gender]]="women",0,1)</f>
        <v>1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K228" s="1">
        <f t="shared" ca="1" si="207"/>
        <v>0</v>
      </c>
      <c r="AL228" s="2">
        <f t="shared" ca="1" si="208"/>
        <v>0</v>
      </c>
      <c r="AM228" s="2">
        <f t="shared" ca="1" si="209"/>
        <v>0</v>
      </c>
      <c r="AN228" s="2">
        <f t="shared" ca="1" si="210"/>
        <v>1</v>
      </c>
      <c r="AO228" s="2">
        <f t="shared" ca="1" si="211"/>
        <v>0</v>
      </c>
      <c r="AP228" s="3">
        <f t="shared" ca="1" si="212"/>
        <v>0</v>
      </c>
      <c r="AQ228" s="1"/>
      <c r="AR228" s="2"/>
      <c r="AS228" s="2"/>
      <c r="AT228" s="2"/>
      <c r="AU228" s="2"/>
      <c r="AV228" s="3"/>
      <c r="AW228" s="2"/>
      <c r="AX228" s="23">
        <f t="shared" ca="1" si="163"/>
        <v>10355.451184227228</v>
      </c>
      <c r="AY228" s="2"/>
      <c r="AZ228" s="1">
        <f t="shared" ca="1" si="164"/>
        <v>0</v>
      </c>
      <c r="BA228" s="2"/>
      <c r="BB228" s="3"/>
      <c r="BC228" s="31">
        <f t="shared" ca="1" si="165"/>
        <v>0.11692062995190211</v>
      </c>
      <c r="BD228" s="2">
        <f t="shared" ca="1" si="166"/>
        <v>1</v>
      </c>
      <c r="BE228" s="1"/>
      <c r="BF228" s="1">
        <f t="shared" ca="1" si="167"/>
        <v>0</v>
      </c>
      <c r="BG228" s="2">
        <f t="shared" ca="1" si="168"/>
        <v>0</v>
      </c>
      <c r="BH228" s="2">
        <f t="shared" ca="1" si="169"/>
        <v>0</v>
      </c>
      <c r="BI228" s="2">
        <f t="shared" ca="1" si="170"/>
        <v>0</v>
      </c>
      <c r="BJ228" s="2">
        <f t="shared" ca="1" si="171"/>
        <v>0</v>
      </c>
      <c r="BK228" s="2">
        <f t="shared" ca="1" si="172"/>
        <v>0</v>
      </c>
      <c r="BL228" s="2">
        <f t="shared" ca="1" si="173"/>
        <v>0</v>
      </c>
      <c r="BM228" s="2">
        <f t="shared" ca="1" si="174"/>
        <v>32333</v>
      </c>
      <c r="BN228" s="2">
        <f t="shared" ca="1" si="175"/>
        <v>0</v>
      </c>
      <c r="BO228" s="2">
        <f t="shared" ca="1" si="176"/>
        <v>0</v>
      </c>
      <c r="BP228" s="3">
        <f t="shared" ca="1" si="177"/>
        <v>0</v>
      </c>
      <c r="BQ228" s="1">
        <f t="shared" ca="1" si="178"/>
        <v>0</v>
      </c>
      <c r="BR228" s="2">
        <f t="shared" ca="1" si="179"/>
        <v>0</v>
      </c>
      <c r="BS228" s="2">
        <f t="shared" ca="1" si="180"/>
        <v>0</v>
      </c>
      <c r="BT228" s="2">
        <f t="shared" ca="1" si="181"/>
        <v>32333</v>
      </c>
      <c r="BU228" s="2">
        <f t="shared" ca="1" si="182"/>
        <v>0</v>
      </c>
      <c r="BV228" s="3">
        <f t="shared" ca="1" si="183"/>
        <v>0</v>
      </c>
      <c r="BX228" s="1">
        <f t="shared" ca="1" si="184"/>
        <v>1</v>
      </c>
      <c r="BY228" s="3"/>
      <c r="BZ228" s="1">
        <f t="shared" ca="1" si="185"/>
        <v>29</v>
      </c>
      <c r="CA228" s="2"/>
      <c r="CB228" s="3"/>
    </row>
    <row r="229" spans="2:80" ht="15" thickBot="1" x14ac:dyDescent="0.35">
      <c r="B229">
        <f t="shared" ca="1" si="186"/>
        <v>1</v>
      </c>
      <c r="C229" t="str">
        <f t="shared" ca="1" si="187"/>
        <v>men</v>
      </c>
      <c r="D229">
        <f t="shared" ca="1" si="188"/>
        <v>29</v>
      </c>
      <c r="E229">
        <f t="shared" ca="1" si="189"/>
        <v>4</v>
      </c>
      <c r="F229" t="str">
        <f t="shared" ca="1" si="190"/>
        <v>IT</v>
      </c>
      <c r="G229">
        <f t="shared" ca="1" si="191"/>
        <v>4</v>
      </c>
      <c r="H229" t="str">
        <f t="shared" ca="1" si="192"/>
        <v>technical</v>
      </c>
      <c r="I229">
        <f t="shared" ca="1" si="193"/>
        <v>3</v>
      </c>
      <c r="J229">
        <f t="shared" ca="1" si="194"/>
        <v>3</v>
      </c>
      <c r="K229">
        <f t="shared" ca="1" si="195"/>
        <v>32333</v>
      </c>
      <c r="L229">
        <f t="shared" ca="1" si="196"/>
        <v>8</v>
      </c>
      <c r="M229" t="str">
        <f t="shared" ca="1" si="197"/>
        <v>bidar</v>
      </c>
      <c r="N229">
        <f t="shared" ca="1" si="198"/>
        <v>129332</v>
      </c>
      <c r="O229">
        <f t="shared" ca="1" si="199"/>
        <v>15121.578912939403</v>
      </c>
      <c r="P229">
        <f t="shared" ca="1" si="200"/>
        <v>31066.353552681685</v>
      </c>
      <c r="Q229">
        <f t="shared" ca="1" si="201"/>
        <v>12669</v>
      </c>
      <c r="R229">
        <f t="shared" ca="1" si="202"/>
        <v>34916.280262309796</v>
      </c>
      <c r="S229">
        <f t="shared" ca="1" si="203"/>
        <v>8842.3188640701846</v>
      </c>
      <c r="T229">
        <f t="shared" ca="1" si="204"/>
        <v>169240.67241675186</v>
      </c>
      <c r="U229">
        <f t="shared" ca="1" si="205"/>
        <v>62706.859175249199</v>
      </c>
      <c r="V229">
        <f t="shared" ca="1" si="206"/>
        <v>106533.81324150265</v>
      </c>
      <c r="X229" s="1">
        <f ca="1">IF(Table1[[#This Row],[gender]]="men",0,1)</f>
        <v>0</v>
      </c>
      <c r="Y229" s="13">
        <f ca="1">IF(Table1[[#This Row],[gender]]="women",0,1)</f>
        <v>1</v>
      </c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K229" s="1">
        <f t="shared" ca="1" si="207"/>
        <v>0</v>
      </c>
      <c r="AL229" s="2">
        <f t="shared" ca="1" si="208"/>
        <v>0</v>
      </c>
      <c r="AM229" s="2">
        <f t="shared" ca="1" si="209"/>
        <v>0</v>
      </c>
      <c r="AN229" s="2">
        <f t="shared" ca="1" si="210"/>
        <v>0</v>
      </c>
      <c r="AO229" s="2">
        <f t="shared" ca="1" si="211"/>
        <v>1</v>
      </c>
      <c r="AP229" s="3">
        <f t="shared" ca="1" si="212"/>
        <v>0</v>
      </c>
      <c r="AQ229" s="1"/>
      <c r="AR229" s="2"/>
      <c r="AS229" s="2"/>
      <c r="AT229" s="2"/>
      <c r="AU229" s="2"/>
      <c r="AV229" s="3"/>
      <c r="AW229" s="2"/>
      <c r="AX229" s="23">
        <f t="shared" ca="1" si="163"/>
        <v>47148.108834287479</v>
      </c>
      <c r="AY229" s="2"/>
      <c r="AZ229" s="1">
        <f t="shared" ca="1" si="164"/>
        <v>1</v>
      </c>
      <c r="BA229" s="2"/>
      <c r="BB229" s="3"/>
      <c r="BC229" s="31">
        <f t="shared" ca="1" si="165"/>
        <v>0.3138108088396786</v>
      </c>
      <c r="BD229" s="2">
        <f t="shared" ca="1" si="166"/>
        <v>0</v>
      </c>
      <c r="BE229" s="1"/>
      <c r="BF229" s="1">
        <f t="shared" ca="1" si="167"/>
        <v>57832</v>
      </c>
      <c r="BG229" s="2">
        <f t="shared" ca="1" si="168"/>
        <v>0</v>
      </c>
      <c r="BH229" s="2">
        <f t="shared" ca="1" si="169"/>
        <v>0</v>
      </c>
      <c r="BI229" s="2">
        <f t="shared" ca="1" si="170"/>
        <v>0</v>
      </c>
      <c r="BJ229" s="2">
        <f t="shared" ca="1" si="171"/>
        <v>0</v>
      </c>
      <c r="BK229" s="2">
        <f t="shared" ca="1" si="172"/>
        <v>0</v>
      </c>
      <c r="BL229" s="2">
        <f t="shared" ca="1" si="173"/>
        <v>0</v>
      </c>
      <c r="BM229" s="2">
        <f t="shared" ca="1" si="174"/>
        <v>0</v>
      </c>
      <c r="BN229" s="2">
        <f t="shared" ca="1" si="175"/>
        <v>0</v>
      </c>
      <c r="BO229" s="2">
        <f t="shared" ca="1" si="176"/>
        <v>0</v>
      </c>
      <c r="BP229" s="3">
        <f t="shared" ca="1" si="177"/>
        <v>0</v>
      </c>
      <c r="BQ229" s="1">
        <f t="shared" ca="1" si="178"/>
        <v>0</v>
      </c>
      <c r="BR229" s="2">
        <f t="shared" ca="1" si="179"/>
        <v>57832</v>
      </c>
      <c r="BS229" s="2">
        <f t="shared" ca="1" si="180"/>
        <v>0</v>
      </c>
      <c r="BT229" s="2">
        <f t="shared" ca="1" si="181"/>
        <v>0</v>
      </c>
      <c r="BU229" s="2">
        <f t="shared" ca="1" si="182"/>
        <v>0</v>
      </c>
      <c r="BV229" s="3">
        <f t="shared" ca="1" si="183"/>
        <v>0</v>
      </c>
      <c r="BX229" s="1">
        <f t="shared" ca="1" si="184"/>
        <v>1</v>
      </c>
      <c r="BY229" s="3"/>
      <c r="BZ229" s="1">
        <f t="shared" ca="1" si="185"/>
        <v>45</v>
      </c>
      <c r="CA229" s="2"/>
      <c r="CB229" s="3"/>
    </row>
    <row r="230" spans="2:80" ht="15" thickBot="1" x14ac:dyDescent="0.35">
      <c r="B230">
        <f t="shared" ca="1" si="186"/>
        <v>1</v>
      </c>
      <c r="C230" t="str">
        <f t="shared" ca="1" si="187"/>
        <v>men</v>
      </c>
      <c r="D230">
        <f t="shared" ca="1" si="188"/>
        <v>45</v>
      </c>
      <c r="E230">
        <f t="shared" ca="1" si="189"/>
        <v>2</v>
      </c>
      <c r="F230" t="str">
        <f t="shared" ca="1" si="190"/>
        <v>construction</v>
      </c>
      <c r="G230">
        <f t="shared" ca="1" si="191"/>
        <v>1</v>
      </c>
      <c r="H230" t="str">
        <f t="shared" ca="1" si="192"/>
        <v>high skool</v>
      </c>
      <c r="I230">
        <f t="shared" ca="1" si="193"/>
        <v>4</v>
      </c>
      <c r="J230">
        <f t="shared" ca="1" si="194"/>
        <v>1</v>
      </c>
      <c r="K230">
        <f t="shared" ca="1" si="195"/>
        <v>57832</v>
      </c>
      <c r="L230">
        <f t="shared" ca="1" si="196"/>
        <v>1</v>
      </c>
      <c r="M230" t="str">
        <f t="shared" ca="1" si="197"/>
        <v>banglore</v>
      </c>
      <c r="N230">
        <f t="shared" ca="1" si="198"/>
        <v>231328</v>
      </c>
      <c r="O230">
        <f t="shared" ca="1" si="199"/>
        <v>72593.226787265172</v>
      </c>
      <c r="P230">
        <f t="shared" ca="1" si="200"/>
        <v>47148.108834287479</v>
      </c>
      <c r="Q230">
        <f t="shared" ca="1" si="201"/>
        <v>39290</v>
      </c>
      <c r="R230">
        <f t="shared" ca="1" si="202"/>
        <v>83270.831003366562</v>
      </c>
      <c r="S230">
        <f t="shared" ca="1" si="203"/>
        <v>40558.067161928186</v>
      </c>
      <c r="T230">
        <f t="shared" ca="1" si="204"/>
        <v>319034.17599621566</v>
      </c>
      <c r="U230">
        <f t="shared" ca="1" si="205"/>
        <v>195154.05779063172</v>
      </c>
      <c r="V230">
        <f t="shared" ca="1" si="206"/>
        <v>123880.11820558395</v>
      </c>
      <c r="X230" s="1">
        <f ca="1">IF(Table1[[#This Row],[gender]]="men",0,1)</f>
        <v>0</v>
      </c>
      <c r="Y230" s="13">
        <f ca="1">IF(Table1[[#This Row],[gender]]="women",0,1)</f>
        <v>1</v>
      </c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K230" s="1">
        <f t="shared" ca="1" si="207"/>
        <v>0</v>
      </c>
      <c r="AL230" s="2">
        <f t="shared" ca="1" si="208"/>
        <v>0</v>
      </c>
      <c r="AM230" s="2">
        <f t="shared" ca="1" si="209"/>
        <v>1</v>
      </c>
      <c r="AN230" s="2">
        <f t="shared" ca="1" si="210"/>
        <v>0</v>
      </c>
      <c r="AO230" s="2">
        <f t="shared" ca="1" si="211"/>
        <v>0</v>
      </c>
      <c r="AP230" s="3">
        <f t="shared" ca="1" si="212"/>
        <v>0</v>
      </c>
      <c r="AQ230" s="1"/>
      <c r="AR230" s="2"/>
      <c r="AS230" s="2"/>
      <c r="AT230" s="2"/>
      <c r="AU230" s="2"/>
      <c r="AV230" s="3"/>
      <c r="AW230" s="2"/>
      <c r="AX230" s="23">
        <f t="shared" ca="1" si="163"/>
        <v>12504.492115755687</v>
      </c>
      <c r="AY230" s="2"/>
      <c r="AZ230" s="1">
        <f t="shared" ca="1" si="164"/>
        <v>0</v>
      </c>
      <c r="BA230" s="2"/>
      <c r="BB230" s="3"/>
      <c r="BC230" s="31">
        <f t="shared" ca="1" si="165"/>
        <v>9.2737247248699251E-2</v>
      </c>
      <c r="BD230" s="2">
        <f t="shared" ca="1" si="166"/>
        <v>1</v>
      </c>
      <c r="BE230" s="1"/>
      <c r="BF230" s="1">
        <f t="shared" ca="1" si="167"/>
        <v>0</v>
      </c>
      <c r="BG230" s="2">
        <f t="shared" ca="1" si="168"/>
        <v>0</v>
      </c>
      <c r="BH230" s="2">
        <f t="shared" ca="1" si="169"/>
        <v>59412</v>
      </c>
      <c r="BI230" s="2">
        <f t="shared" ca="1" si="170"/>
        <v>0</v>
      </c>
      <c r="BJ230" s="2">
        <f t="shared" ca="1" si="171"/>
        <v>0</v>
      </c>
      <c r="BK230" s="2">
        <f t="shared" ca="1" si="172"/>
        <v>0</v>
      </c>
      <c r="BL230" s="2">
        <f t="shared" ca="1" si="173"/>
        <v>0</v>
      </c>
      <c r="BM230" s="2">
        <f t="shared" ca="1" si="174"/>
        <v>0</v>
      </c>
      <c r="BN230" s="2">
        <f t="shared" ca="1" si="175"/>
        <v>0</v>
      </c>
      <c r="BO230" s="2">
        <f t="shared" ca="1" si="176"/>
        <v>0</v>
      </c>
      <c r="BP230" s="3">
        <f t="shared" ca="1" si="177"/>
        <v>0</v>
      </c>
      <c r="BQ230" s="1">
        <f t="shared" ca="1" si="178"/>
        <v>0</v>
      </c>
      <c r="BR230" s="2">
        <f t="shared" ca="1" si="179"/>
        <v>0</v>
      </c>
      <c r="BS230" s="2">
        <f t="shared" ca="1" si="180"/>
        <v>0</v>
      </c>
      <c r="BT230" s="2">
        <f t="shared" ca="1" si="181"/>
        <v>0</v>
      </c>
      <c r="BU230" s="2">
        <f t="shared" ca="1" si="182"/>
        <v>0</v>
      </c>
      <c r="BV230" s="3">
        <f t="shared" ca="1" si="183"/>
        <v>59412</v>
      </c>
      <c r="BX230" s="1">
        <f t="shared" ca="1" si="184"/>
        <v>0</v>
      </c>
      <c r="BY230" s="3"/>
      <c r="BZ230" s="1">
        <f t="shared" ca="1" si="185"/>
        <v>34</v>
      </c>
      <c r="CA230" s="2"/>
      <c r="CB230" s="3"/>
    </row>
    <row r="231" spans="2:80" ht="15" thickBot="1" x14ac:dyDescent="0.35">
      <c r="B231">
        <f t="shared" ca="1" si="186"/>
        <v>2</v>
      </c>
      <c r="C231" t="str">
        <f t="shared" ca="1" si="187"/>
        <v>women</v>
      </c>
      <c r="D231">
        <f t="shared" ca="1" si="188"/>
        <v>34</v>
      </c>
      <c r="E231">
        <f t="shared" ca="1" si="189"/>
        <v>6</v>
      </c>
      <c r="F231" t="str">
        <f t="shared" ca="1" si="190"/>
        <v>agriculture</v>
      </c>
      <c r="G231">
        <f t="shared" ca="1" si="191"/>
        <v>5</v>
      </c>
      <c r="H231" t="str">
        <f t="shared" ca="1" si="192"/>
        <v>other</v>
      </c>
      <c r="I231">
        <f t="shared" ca="1" si="193"/>
        <v>1</v>
      </c>
      <c r="J231">
        <f t="shared" ca="1" si="194"/>
        <v>1</v>
      </c>
      <c r="K231">
        <f t="shared" ca="1" si="195"/>
        <v>59412</v>
      </c>
      <c r="L231">
        <f t="shared" ca="1" si="196"/>
        <v>3</v>
      </c>
      <c r="M231" t="str">
        <f t="shared" ca="1" si="197"/>
        <v>manglore</v>
      </c>
      <c r="N231">
        <f t="shared" ca="1" si="198"/>
        <v>237648</v>
      </c>
      <c r="O231">
        <f t="shared" ca="1" si="199"/>
        <v>22038.821334158878</v>
      </c>
      <c r="P231">
        <f t="shared" ca="1" si="200"/>
        <v>12504.492115755687</v>
      </c>
      <c r="Q231">
        <f t="shared" ca="1" si="201"/>
        <v>2104</v>
      </c>
      <c r="R231">
        <f t="shared" ca="1" si="202"/>
        <v>27571.04734225498</v>
      </c>
      <c r="S231">
        <f t="shared" ca="1" si="203"/>
        <v>22855.554819108376</v>
      </c>
      <c r="T231">
        <f t="shared" ca="1" si="204"/>
        <v>273008.04693486408</v>
      </c>
      <c r="U231">
        <f t="shared" ca="1" si="205"/>
        <v>51713.868676413855</v>
      </c>
      <c r="V231">
        <f t="shared" ca="1" si="206"/>
        <v>221294.17825845024</v>
      </c>
      <c r="X231" s="1">
        <f ca="1">IF(Table1[[#This Row],[gender]]="men",0,1)</f>
        <v>1</v>
      </c>
      <c r="Y231" s="13">
        <f ca="1">IF(Table1[[#This Row],[gender]]="women",0,1)</f>
        <v>0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K231" s="1">
        <f t="shared" ca="1" si="207"/>
        <v>0</v>
      </c>
      <c r="AL231" s="2">
        <f t="shared" ca="1" si="208"/>
        <v>0</v>
      </c>
      <c r="AM231" s="2">
        <f t="shared" ca="1" si="209"/>
        <v>0</v>
      </c>
      <c r="AN231" s="2">
        <f t="shared" ca="1" si="210"/>
        <v>1</v>
      </c>
      <c r="AO231" s="2">
        <f t="shared" ca="1" si="211"/>
        <v>0</v>
      </c>
      <c r="AP231" s="3">
        <f t="shared" ca="1" si="212"/>
        <v>0</v>
      </c>
      <c r="AQ231" s="1"/>
      <c r="AR231" s="2"/>
      <c r="AS231" s="2"/>
      <c r="AT231" s="2"/>
      <c r="AU231" s="2"/>
      <c r="AV231" s="3"/>
      <c r="AW231" s="2"/>
      <c r="AX231" s="23">
        <f t="shared" ca="1" si="163"/>
        <v>2449.4037364267992</v>
      </c>
      <c r="AY231" s="2"/>
      <c r="AZ231" s="1">
        <f t="shared" ca="1" si="164"/>
        <v>1</v>
      </c>
      <c r="BA231" s="2"/>
      <c r="BB231" s="3"/>
      <c r="BC231" s="31">
        <f t="shared" ca="1" si="165"/>
        <v>0.27007307978013961</v>
      </c>
      <c r="BD231" s="2">
        <f t="shared" ca="1" si="166"/>
        <v>1</v>
      </c>
      <c r="BE231" s="1"/>
      <c r="BF231" s="1">
        <f t="shared" ca="1" si="167"/>
        <v>0</v>
      </c>
      <c r="BG231" s="2">
        <f t="shared" ca="1" si="168"/>
        <v>0</v>
      </c>
      <c r="BH231" s="2">
        <f t="shared" ca="1" si="169"/>
        <v>59203</v>
      </c>
      <c r="BI231" s="2">
        <f t="shared" ca="1" si="170"/>
        <v>0</v>
      </c>
      <c r="BJ231" s="2">
        <f t="shared" ca="1" si="171"/>
        <v>0</v>
      </c>
      <c r="BK231" s="2">
        <f t="shared" ca="1" si="172"/>
        <v>0</v>
      </c>
      <c r="BL231" s="2">
        <f t="shared" ca="1" si="173"/>
        <v>0</v>
      </c>
      <c r="BM231" s="2">
        <f t="shared" ca="1" si="174"/>
        <v>0</v>
      </c>
      <c r="BN231" s="2">
        <f t="shared" ca="1" si="175"/>
        <v>0</v>
      </c>
      <c r="BO231" s="2">
        <f t="shared" ca="1" si="176"/>
        <v>0</v>
      </c>
      <c r="BP231" s="3">
        <f t="shared" ca="1" si="177"/>
        <v>0</v>
      </c>
      <c r="BQ231" s="1">
        <f t="shared" ca="1" si="178"/>
        <v>0</v>
      </c>
      <c r="BR231" s="2">
        <f t="shared" ca="1" si="179"/>
        <v>0</v>
      </c>
      <c r="BS231" s="2">
        <f t="shared" ca="1" si="180"/>
        <v>0</v>
      </c>
      <c r="BT231" s="2">
        <f t="shared" ca="1" si="181"/>
        <v>59203</v>
      </c>
      <c r="BU231" s="2">
        <f t="shared" ca="1" si="182"/>
        <v>0</v>
      </c>
      <c r="BV231" s="3">
        <f t="shared" ca="1" si="183"/>
        <v>0</v>
      </c>
      <c r="BX231" s="1">
        <f t="shared" ca="1" si="184"/>
        <v>1</v>
      </c>
      <c r="BY231" s="3"/>
      <c r="BZ231" s="1">
        <f t="shared" ca="1" si="185"/>
        <v>44</v>
      </c>
      <c r="CA231" s="2"/>
      <c r="CB231" s="3"/>
    </row>
    <row r="232" spans="2:80" ht="15" thickBot="1" x14ac:dyDescent="0.35">
      <c r="B232">
        <f t="shared" ca="1" si="186"/>
        <v>1</v>
      </c>
      <c r="C232" t="str">
        <f t="shared" ca="1" si="187"/>
        <v>men</v>
      </c>
      <c r="D232">
        <f t="shared" ca="1" si="188"/>
        <v>44</v>
      </c>
      <c r="E232">
        <f t="shared" ca="1" si="189"/>
        <v>4</v>
      </c>
      <c r="F232" t="str">
        <f t="shared" ca="1" si="190"/>
        <v>IT</v>
      </c>
      <c r="G232">
        <f t="shared" ca="1" si="191"/>
        <v>3</v>
      </c>
      <c r="H232" t="str">
        <f t="shared" ca="1" si="192"/>
        <v>university</v>
      </c>
      <c r="I232">
        <f t="shared" ca="1" si="193"/>
        <v>4</v>
      </c>
      <c r="J232">
        <f t="shared" ca="1" si="194"/>
        <v>3</v>
      </c>
      <c r="K232">
        <f t="shared" ca="1" si="195"/>
        <v>59203</v>
      </c>
      <c r="L232">
        <f t="shared" ca="1" si="196"/>
        <v>3</v>
      </c>
      <c r="M232" t="str">
        <f t="shared" ca="1" si="197"/>
        <v>manglore</v>
      </c>
      <c r="N232">
        <f t="shared" ca="1" si="198"/>
        <v>236812</v>
      </c>
      <c r="O232">
        <f t="shared" ca="1" si="199"/>
        <v>63956.54616889442</v>
      </c>
      <c r="P232">
        <f t="shared" ca="1" si="200"/>
        <v>7348.2112092803973</v>
      </c>
      <c r="Q232">
        <f t="shared" ca="1" si="201"/>
        <v>5251</v>
      </c>
      <c r="R232">
        <f t="shared" ca="1" si="202"/>
        <v>97374.350146117897</v>
      </c>
      <c r="S232">
        <f t="shared" ca="1" si="203"/>
        <v>38125.364694750424</v>
      </c>
      <c r="T232">
        <f t="shared" ca="1" si="204"/>
        <v>282285.57590403082</v>
      </c>
      <c r="U232">
        <f t="shared" ca="1" si="205"/>
        <v>166581.8963150123</v>
      </c>
      <c r="V232">
        <f t="shared" ca="1" si="206"/>
        <v>115703.67958901852</v>
      </c>
      <c r="X232" s="1">
        <f ca="1">IF(Table1[[#This Row],[gender]]="men",0,1)</f>
        <v>0</v>
      </c>
      <c r="Y232" s="13">
        <f ca="1">IF(Table1[[#This Row],[gender]]="women",0,1)</f>
        <v>1</v>
      </c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K232" s="1">
        <f t="shared" ca="1" si="207"/>
        <v>0</v>
      </c>
      <c r="AL232" s="2">
        <f t="shared" ca="1" si="208"/>
        <v>0</v>
      </c>
      <c r="AM232" s="2">
        <f t="shared" ca="1" si="209"/>
        <v>1</v>
      </c>
      <c r="AN232" s="2">
        <f t="shared" ca="1" si="210"/>
        <v>0</v>
      </c>
      <c r="AO232" s="2">
        <f t="shared" ca="1" si="211"/>
        <v>0</v>
      </c>
      <c r="AP232" s="3">
        <f t="shared" ca="1" si="212"/>
        <v>0</v>
      </c>
      <c r="AQ232" s="1"/>
      <c r="AR232" s="2"/>
      <c r="AS232" s="2"/>
      <c r="AT232" s="2"/>
      <c r="AU232" s="2"/>
      <c r="AV232" s="3"/>
      <c r="AW232" s="2"/>
      <c r="AX232" s="23">
        <f t="shared" ca="1" si="163"/>
        <v>6128.4417521133446</v>
      </c>
      <c r="AY232" s="2"/>
      <c r="AZ232" s="1">
        <f t="shared" ca="1" si="164"/>
        <v>1</v>
      </c>
      <c r="BA232" s="2"/>
      <c r="BB232" s="3"/>
      <c r="BC232" s="31">
        <f t="shared" ca="1" si="165"/>
        <v>0.80622848583043116</v>
      </c>
      <c r="BD232" s="2">
        <f t="shared" ca="1" si="166"/>
        <v>0</v>
      </c>
      <c r="BE232" s="1"/>
      <c r="BF232" s="1">
        <f t="shared" ca="1" si="167"/>
        <v>0</v>
      </c>
      <c r="BG232" s="2">
        <f t="shared" ca="1" si="168"/>
        <v>0</v>
      </c>
      <c r="BH232" s="2">
        <f t="shared" ca="1" si="169"/>
        <v>0</v>
      </c>
      <c r="BI232" s="2">
        <f t="shared" ca="1" si="170"/>
        <v>0</v>
      </c>
      <c r="BJ232" s="2">
        <f t="shared" ca="1" si="171"/>
        <v>25671</v>
      </c>
      <c r="BK232" s="2">
        <f t="shared" ca="1" si="172"/>
        <v>0</v>
      </c>
      <c r="BL232" s="2">
        <f t="shared" ca="1" si="173"/>
        <v>0</v>
      </c>
      <c r="BM232" s="2">
        <f t="shared" ca="1" si="174"/>
        <v>0</v>
      </c>
      <c r="BN232" s="2">
        <f t="shared" ca="1" si="175"/>
        <v>0</v>
      </c>
      <c r="BO232" s="2">
        <f t="shared" ca="1" si="176"/>
        <v>0</v>
      </c>
      <c r="BP232" s="3">
        <f t="shared" ca="1" si="177"/>
        <v>0</v>
      </c>
      <c r="BQ232" s="1">
        <f t="shared" ca="1" si="178"/>
        <v>0</v>
      </c>
      <c r="BR232" s="2">
        <f t="shared" ca="1" si="179"/>
        <v>0</v>
      </c>
      <c r="BS232" s="2">
        <f t="shared" ca="1" si="180"/>
        <v>0</v>
      </c>
      <c r="BT232" s="2">
        <f t="shared" ca="1" si="181"/>
        <v>0</v>
      </c>
      <c r="BU232" s="2">
        <f t="shared" ca="1" si="182"/>
        <v>0</v>
      </c>
      <c r="BV232" s="3">
        <f t="shared" ca="1" si="183"/>
        <v>25671</v>
      </c>
      <c r="BX232" s="1">
        <f t="shared" ca="1" si="184"/>
        <v>1</v>
      </c>
      <c r="BY232" s="3"/>
      <c r="BZ232" s="1">
        <f t="shared" ca="1" si="185"/>
        <v>0</v>
      </c>
      <c r="CA232" s="2"/>
      <c r="CB232" s="3"/>
    </row>
    <row r="233" spans="2:80" ht="15" thickBot="1" x14ac:dyDescent="0.35">
      <c r="B233">
        <f t="shared" ca="1" si="186"/>
        <v>2</v>
      </c>
      <c r="C233" t="str">
        <f t="shared" ca="1" si="187"/>
        <v>women</v>
      </c>
      <c r="D233">
        <f t="shared" ca="1" si="188"/>
        <v>25</v>
      </c>
      <c r="E233">
        <f t="shared" ca="1" si="189"/>
        <v>6</v>
      </c>
      <c r="F233" t="str">
        <f t="shared" ca="1" si="190"/>
        <v>agriculture</v>
      </c>
      <c r="G233">
        <f t="shared" ca="1" si="191"/>
        <v>3</v>
      </c>
      <c r="H233" t="str">
        <f t="shared" ca="1" si="192"/>
        <v>university</v>
      </c>
      <c r="I233">
        <f t="shared" ca="1" si="193"/>
        <v>4</v>
      </c>
      <c r="J233">
        <f t="shared" ca="1" si="194"/>
        <v>2</v>
      </c>
      <c r="K233">
        <f t="shared" ca="1" si="195"/>
        <v>25671</v>
      </c>
      <c r="L233">
        <f t="shared" ca="1" si="196"/>
        <v>5</v>
      </c>
      <c r="M233" t="str">
        <f t="shared" ca="1" si="197"/>
        <v>UK</v>
      </c>
      <c r="N233">
        <f t="shared" ca="1" si="198"/>
        <v>128355</v>
      </c>
      <c r="O233">
        <f t="shared" ca="1" si="199"/>
        <v>103483.45729876499</v>
      </c>
      <c r="P233">
        <f t="shared" ca="1" si="200"/>
        <v>12256.883504226689</v>
      </c>
      <c r="Q233">
        <f t="shared" ca="1" si="201"/>
        <v>3803</v>
      </c>
      <c r="R233">
        <f t="shared" ca="1" si="202"/>
        <v>34036.53575277928</v>
      </c>
      <c r="S233">
        <f t="shared" ca="1" si="203"/>
        <v>20640.656852847947</v>
      </c>
      <c r="T233">
        <f t="shared" ca="1" si="204"/>
        <v>161252.54035707464</v>
      </c>
      <c r="U233">
        <f t="shared" ca="1" si="205"/>
        <v>141322.99305154427</v>
      </c>
      <c r="V233">
        <f t="shared" ca="1" si="206"/>
        <v>19929.547305530374</v>
      </c>
      <c r="X233" s="1">
        <f ca="1">IF(Table1[[#This Row],[gender]]="men",0,1)</f>
        <v>1</v>
      </c>
      <c r="Y233" s="13">
        <f ca="1">IF(Table1[[#This Row],[gender]]="women",0,1)</f>
        <v>0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K233" s="1">
        <f t="shared" ca="1" si="207"/>
        <v>1</v>
      </c>
      <c r="AL233" s="2">
        <f t="shared" ca="1" si="208"/>
        <v>0</v>
      </c>
      <c r="AM233" s="2">
        <f t="shared" ca="1" si="209"/>
        <v>0</v>
      </c>
      <c r="AN233" s="2">
        <f t="shared" ca="1" si="210"/>
        <v>0</v>
      </c>
      <c r="AO233" s="2">
        <f t="shared" ca="1" si="211"/>
        <v>0</v>
      </c>
      <c r="AP233" s="3">
        <f t="shared" ca="1" si="212"/>
        <v>0</v>
      </c>
      <c r="AQ233" s="1"/>
      <c r="AR233" s="2"/>
      <c r="AS233" s="2"/>
      <c r="AT233" s="2"/>
      <c r="AU233" s="2"/>
      <c r="AV233" s="3"/>
      <c r="AW233" s="2"/>
      <c r="AX233" s="23">
        <f t="shared" ca="1" si="163"/>
        <v>28158.386125687673</v>
      </c>
      <c r="AY233" s="2"/>
      <c r="AZ233" s="1">
        <f t="shared" ca="1" si="164"/>
        <v>1</v>
      </c>
      <c r="BA233" s="2"/>
      <c r="BB233" s="3"/>
      <c r="BC233" s="31">
        <f t="shared" ca="1" si="165"/>
        <v>0.90700302859588144</v>
      </c>
      <c r="BD233" s="2">
        <f t="shared" ca="1" si="166"/>
        <v>0</v>
      </c>
      <c r="BE233" s="1"/>
      <c r="BF233" s="1">
        <f t="shared" ca="1" si="167"/>
        <v>0</v>
      </c>
      <c r="BG233" s="2">
        <f t="shared" ca="1" si="168"/>
        <v>0</v>
      </c>
      <c r="BH233" s="2">
        <f t="shared" ca="1" si="169"/>
        <v>45315</v>
      </c>
      <c r="BI233" s="2">
        <f t="shared" ca="1" si="170"/>
        <v>0</v>
      </c>
      <c r="BJ233" s="2">
        <f t="shared" ca="1" si="171"/>
        <v>0</v>
      </c>
      <c r="BK233" s="2">
        <f t="shared" ca="1" si="172"/>
        <v>0</v>
      </c>
      <c r="BL233" s="2">
        <f t="shared" ca="1" si="173"/>
        <v>0</v>
      </c>
      <c r="BM233" s="2">
        <f t="shared" ca="1" si="174"/>
        <v>0</v>
      </c>
      <c r="BN233" s="2">
        <f t="shared" ca="1" si="175"/>
        <v>0</v>
      </c>
      <c r="BO233" s="2">
        <f t="shared" ca="1" si="176"/>
        <v>0</v>
      </c>
      <c r="BP233" s="3">
        <f t="shared" ca="1" si="177"/>
        <v>0</v>
      </c>
      <c r="BQ233" s="1">
        <f t="shared" ca="1" si="178"/>
        <v>0</v>
      </c>
      <c r="BR233" s="2">
        <f t="shared" ca="1" si="179"/>
        <v>0</v>
      </c>
      <c r="BS233" s="2">
        <f t="shared" ca="1" si="180"/>
        <v>45315</v>
      </c>
      <c r="BT233" s="2">
        <f t="shared" ca="1" si="181"/>
        <v>0</v>
      </c>
      <c r="BU233" s="2">
        <f t="shared" ca="1" si="182"/>
        <v>0</v>
      </c>
      <c r="BV233" s="3">
        <f t="shared" ca="1" si="183"/>
        <v>0</v>
      </c>
      <c r="BX233" s="1">
        <f t="shared" ca="1" si="184"/>
        <v>1</v>
      </c>
      <c r="BY233" s="3"/>
      <c r="BZ233" s="1">
        <f t="shared" ca="1" si="185"/>
        <v>40</v>
      </c>
      <c r="CA233" s="2"/>
      <c r="CB233" s="3"/>
    </row>
    <row r="234" spans="2:80" ht="15" thickBot="1" x14ac:dyDescent="0.35">
      <c r="B234">
        <f t="shared" ca="1" si="186"/>
        <v>2</v>
      </c>
      <c r="C234" t="str">
        <f t="shared" ca="1" si="187"/>
        <v>women</v>
      </c>
      <c r="D234">
        <f t="shared" ca="1" si="188"/>
        <v>40</v>
      </c>
      <c r="E234">
        <f t="shared" ca="1" si="189"/>
        <v>3</v>
      </c>
      <c r="F234" t="str">
        <f t="shared" ca="1" si="190"/>
        <v>teaching</v>
      </c>
      <c r="G234">
        <f t="shared" ca="1" si="191"/>
        <v>4</v>
      </c>
      <c r="H234" t="str">
        <f t="shared" ca="1" si="192"/>
        <v>technical</v>
      </c>
      <c r="I234">
        <f t="shared" ca="1" si="193"/>
        <v>0</v>
      </c>
      <c r="J234">
        <f t="shared" ca="1" si="194"/>
        <v>3</v>
      </c>
      <c r="K234">
        <f t="shared" ca="1" si="195"/>
        <v>45315</v>
      </c>
      <c r="L234">
        <f t="shared" ca="1" si="196"/>
        <v>3</v>
      </c>
      <c r="M234" t="str">
        <f t="shared" ca="1" si="197"/>
        <v>manglore</v>
      </c>
      <c r="N234">
        <f t="shared" ca="1" si="198"/>
        <v>226575</v>
      </c>
      <c r="O234">
        <f t="shared" ca="1" si="199"/>
        <v>205504.21120411184</v>
      </c>
      <c r="P234">
        <f t="shared" ca="1" si="200"/>
        <v>84475.158377063024</v>
      </c>
      <c r="Q234">
        <f t="shared" ca="1" si="201"/>
        <v>28305</v>
      </c>
      <c r="R234">
        <f t="shared" ca="1" si="202"/>
        <v>1915.083057865814</v>
      </c>
      <c r="S234">
        <f t="shared" ca="1" si="203"/>
        <v>46652.643490945011</v>
      </c>
      <c r="T234">
        <f t="shared" ca="1" si="204"/>
        <v>357702.80186800798</v>
      </c>
      <c r="U234">
        <f t="shared" ca="1" si="205"/>
        <v>235724.29426197766</v>
      </c>
      <c r="V234">
        <f t="shared" ca="1" si="206"/>
        <v>121978.50760603033</v>
      </c>
      <c r="X234" s="1">
        <f ca="1">IF(Table1[[#This Row],[gender]]="men",0,1)</f>
        <v>1</v>
      </c>
      <c r="Y234" s="13">
        <f ca="1">IF(Table1[[#This Row],[gender]]="women",0,1)</f>
        <v>0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K234" s="1">
        <f t="shared" ca="1" si="207"/>
        <v>0</v>
      </c>
      <c r="AL234" s="2">
        <f t="shared" ca="1" si="208"/>
        <v>0</v>
      </c>
      <c r="AM234" s="2">
        <f t="shared" ca="1" si="209"/>
        <v>0</v>
      </c>
      <c r="AN234" s="2">
        <f t="shared" ca="1" si="210"/>
        <v>0</v>
      </c>
      <c r="AO234" s="2">
        <f t="shared" ca="1" si="211"/>
        <v>1</v>
      </c>
      <c r="AP234" s="3">
        <f t="shared" ca="1" si="212"/>
        <v>0</v>
      </c>
      <c r="AQ234" s="1"/>
      <c r="AR234" s="2"/>
      <c r="AS234" s="2"/>
      <c r="AT234" s="2"/>
      <c r="AU234" s="2"/>
      <c r="AV234" s="3"/>
      <c r="AW234" s="2"/>
      <c r="AX234" s="23">
        <f t="shared" ca="1" si="163"/>
        <v>65078.049007047106</v>
      </c>
      <c r="AY234" s="2"/>
      <c r="AZ234" s="1">
        <f t="shared" ca="1" si="164"/>
        <v>1</v>
      </c>
      <c r="BA234" s="2"/>
      <c r="BB234" s="3"/>
      <c r="BC234" s="31">
        <f t="shared" ca="1" si="165"/>
        <v>0.8395819295796777</v>
      </c>
      <c r="BD234" s="2">
        <f t="shared" ca="1" si="166"/>
        <v>0</v>
      </c>
      <c r="BE234" s="1"/>
      <c r="BF234" s="1">
        <f t="shared" ca="1" si="167"/>
        <v>70041</v>
      </c>
      <c r="BG234" s="2">
        <f t="shared" ca="1" si="168"/>
        <v>0</v>
      </c>
      <c r="BH234" s="2">
        <f t="shared" ca="1" si="169"/>
        <v>0</v>
      </c>
      <c r="BI234" s="2">
        <f t="shared" ca="1" si="170"/>
        <v>0</v>
      </c>
      <c r="BJ234" s="2">
        <f t="shared" ca="1" si="171"/>
        <v>0</v>
      </c>
      <c r="BK234" s="2">
        <f t="shared" ca="1" si="172"/>
        <v>0</v>
      </c>
      <c r="BL234" s="2">
        <f t="shared" ca="1" si="173"/>
        <v>0</v>
      </c>
      <c r="BM234" s="2">
        <f t="shared" ca="1" si="174"/>
        <v>0</v>
      </c>
      <c r="BN234" s="2">
        <f t="shared" ca="1" si="175"/>
        <v>0</v>
      </c>
      <c r="BO234" s="2">
        <f t="shared" ca="1" si="176"/>
        <v>0</v>
      </c>
      <c r="BP234" s="3">
        <f t="shared" ca="1" si="177"/>
        <v>0</v>
      </c>
      <c r="BQ234" s="1">
        <f t="shared" ca="1" si="178"/>
        <v>0</v>
      </c>
      <c r="BR234" s="2">
        <f t="shared" ca="1" si="179"/>
        <v>70041</v>
      </c>
      <c r="BS234" s="2">
        <f t="shared" ca="1" si="180"/>
        <v>0</v>
      </c>
      <c r="BT234" s="2">
        <f t="shared" ca="1" si="181"/>
        <v>0</v>
      </c>
      <c r="BU234" s="2">
        <f t="shared" ca="1" si="182"/>
        <v>0</v>
      </c>
      <c r="BV234" s="3">
        <f t="shared" ca="1" si="183"/>
        <v>0</v>
      </c>
      <c r="BX234" s="1">
        <f t="shared" ca="1" si="184"/>
        <v>1</v>
      </c>
      <c r="BY234" s="3"/>
      <c r="BZ234" s="1">
        <f t="shared" ca="1" si="185"/>
        <v>41</v>
      </c>
      <c r="CA234" s="2"/>
      <c r="CB234" s="3"/>
    </row>
    <row r="235" spans="2:80" ht="15" thickBot="1" x14ac:dyDescent="0.35">
      <c r="B235">
        <f t="shared" ca="1" si="186"/>
        <v>1</v>
      </c>
      <c r="C235" t="str">
        <f t="shared" ca="1" si="187"/>
        <v>men</v>
      </c>
      <c r="D235">
        <f t="shared" ca="1" si="188"/>
        <v>41</v>
      </c>
      <c r="E235">
        <f t="shared" ca="1" si="189"/>
        <v>2</v>
      </c>
      <c r="F235" t="str">
        <f t="shared" ca="1" si="190"/>
        <v>construction</v>
      </c>
      <c r="G235">
        <f t="shared" ca="1" si="191"/>
        <v>1</v>
      </c>
      <c r="H235" t="str">
        <f t="shared" ca="1" si="192"/>
        <v>high skool</v>
      </c>
      <c r="I235">
        <f t="shared" ca="1" si="193"/>
        <v>0</v>
      </c>
      <c r="J235">
        <f t="shared" ca="1" si="194"/>
        <v>3</v>
      </c>
      <c r="K235">
        <f t="shared" ca="1" si="195"/>
        <v>70041</v>
      </c>
      <c r="L235">
        <f t="shared" ca="1" si="196"/>
        <v>1</v>
      </c>
      <c r="M235" t="str">
        <f t="shared" ca="1" si="197"/>
        <v>banglore</v>
      </c>
      <c r="N235">
        <f t="shared" ca="1" si="198"/>
        <v>350205</v>
      </c>
      <c r="O235">
        <f t="shared" ca="1" si="199"/>
        <v>294025.78964845103</v>
      </c>
      <c r="P235">
        <f t="shared" ca="1" si="200"/>
        <v>195234.14702114131</v>
      </c>
      <c r="Q235">
        <f t="shared" ca="1" si="201"/>
        <v>20990</v>
      </c>
      <c r="R235">
        <f t="shared" ca="1" si="202"/>
        <v>11441.877909038305</v>
      </c>
      <c r="S235">
        <f t="shared" ca="1" si="203"/>
        <v>66120.201579086279</v>
      </c>
      <c r="T235">
        <f t="shared" ca="1" si="204"/>
        <v>611559.34860022762</v>
      </c>
      <c r="U235">
        <f t="shared" ca="1" si="205"/>
        <v>326457.66755748936</v>
      </c>
      <c r="V235">
        <f t="shared" ca="1" si="206"/>
        <v>285101.68104273826</v>
      </c>
      <c r="X235" s="1">
        <f ca="1">IF(Table1[[#This Row],[gender]]="men",0,1)</f>
        <v>0</v>
      </c>
      <c r="Y235" s="13">
        <f ca="1">IF(Table1[[#This Row],[gender]]="women",0,1)</f>
        <v>1</v>
      </c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K235" s="1">
        <f t="shared" ca="1" si="207"/>
        <v>0</v>
      </c>
      <c r="AL235" s="2">
        <f t="shared" ca="1" si="208"/>
        <v>0</v>
      </c>
      <c r="AM235" s="2">
        <f t="shared" ca="1" si="209"/>
        <v>0</v>
      </c>
      <c r="AN235" s="2">
        <f t="shared" ca="1" si="210"/>
        <v>0</v>
      </c>
      <c r="AO235" s="2">
        <f t="shared" ca="1" si="211"/>
        <v>1</v>
      </c>
      <c r="AP235" s="3">
        <f t="shared" ca="1" si="212"/>
        <v>0</v>
      </c>
      <c r="AQ235" s="1"/>
      <c r="AR235" s="2"/>
      <c r="AS235" s="2"/>
      <c r="AT235" s="2"/>
      <c r="AU235" s="2"/>
      <c r="AV235" s="3"/>
      <c r="AW235" s="2"/>
      <c r="AX235" s="23">
        <f t="shared" ca="1" si="163"/>
        <v>65398.377429042048</v>
      </c>
      <c r="AY235" s="2"/>
      <c r="AZ235" s="1">
        <f t="shared" ca="1" si="164"/>
        <v>1</v>
      </c>
      <c r="BA235" s="2"/>
      <c r="BB235" s="3"/>
      <c r="BC235" s="31">
        <f t="shared" ca="1" si="165"/>
        <v>0.88695151839585906</v>
      </c>
      <c r="BD235" s="2">
        <f t="shared" ca="1" si="166"/>
        <v>0</v>
      </c>
      <c r="BE235" s="1"/>
      <c r="BF235" s="1">
        <f t="shared" ca="1" si="167"/>
        <v>0</v>
      </c>
      <c r="BG235" s="2">
        <f t="shared" ca="1" si="168"/>
        <v>0</v>
      </c>
      <c r="BH235" s="2">
        <f t="shared" ca="1" si="169"/>
        <v>0</v>
      </c>
      <c r="BI235" s="2">
        <f t="shared" ca="1" si="170"/>
        <v>0</v>
      </c>
      <c r="BJ235" s="2">
        <f t="shared" ca="1" si="171"/>
        <v>0</v>
      </c>
      <c r="BK235" s="2">
        <f t="shared" ca="1" si="172"/>
        <v>0</v>
      </c>
      <c r="BL235" s="2">
        <f t="shared" ca="1" si="173"/>
        <v>0</v>
      </c>
      <c r="BM235" s="2">
        <f t="shared" ca="1" si="174"/>
        <v>0</v>
      </c>
      <c r="BN235" s="2">
        <f t="shared" ca="1" si="175"/>
        <v>0</v>
      </c>
      <c r="BO235" s="2">
        <f t="shared" ca="1" si="176"/>
        <v>69251</v>
      </c>
      <c r="BP235" s="3">
        <f t="shared" ca="1" si="177"/>
        <v>0</v>
      </c>
      <c r="BQ235" s="1">
        <f t="shared" ca="1" si="178"/>
        <v>0</v>
      </c>
      <c r="BR235" s="2">
        <f t="shared" ca="1" si="179"/>
        <v>69251</v>
      </c>
      <c r="BS235" s="2">
        <f t="shared" ca="1" si="180"/>
        <v>0</v>
      </c>
      <c r="BT235" s="2">
        <f t="shared" ca="1" si="181"/>
        <v>0</v>
      </c>
      <c r="BU235" s="2">
        <f t="shared" ca="1" si="182"/>
        <v>0</v>
      </c>
      <c r="BV235" s="3">
        <f t="shared" ca="1" si="183"/>
        <v>0</v>
      </c>
      <c r="BX235" s="1">
        <f t="shared" ca="1" si="184"/>
        <v>1</v>
      </c>
      <c r="BY235" s="3"/>
      <c r="BZ235" s="1">
        <f t="shared" ca="1" si="185"/>
        <v>0</v>
      </c>
      <c r="CA235" s="2"/>
      <c r="CB235" s="3"/>
    </row>
    <row r="236" spans="2:80" ht="15" thickBot="1" x14ac:dyDescent="0.35">
      <c r="B236">
        <f t="shared" ca="1" si="186"/>
        <v>2</v>
      </c>
      <c r="C236" t="str">
        <f t="shared" ca="1" si="187"/>
        <v>women</v>
      </c>
      <c r="D236">
        <f t="shared" ca="1" si="188"/>
        <v>26</v>
      </c>
      <c r="E236">
        <f t="shared" ca="1" si="189"/>
        <v>2</v>
      </c>
      <c r="F236" t="str">
        <f t="shared" ca="1" si="190"/>
        <v>construction</v>
      </c>
      <c r="G236">
        <f t="shared" ca="1" si="191"/>
        <v>3</v>
      </c>
      <c r="H236" t="str">
        <f t="shared" ca="1" si="192"/>
        <v>university</v>
      </c>
      <c r="I236">
        <f t="shared" ca="1" si="193"/>
        <v>4</v>
      </c>
      <c r="J236">
        <f t="shared" ca="1" si="194"/>
        <v>1</v>
      </c>
      <c r="K236">
        <f t="shared" ca="1" si="195"/>
        <v>69251</v>
      </c>
      <c r="L236">
        <f t="shared" ca="1" si="196"/>
        <v>10</v>
      </c>
      <c r="M236" t="str">
        <f t="shared" ca="1" si="197"/>
        <v>chitrdurga</v>
      </c>
      <c r="N236">
        <f t="shared" ca="1" si="198"/>
        <v>207753</v>
      </c>
      <c r="O236">
        <f t="shared" ca="1" si="199"/>
        <v>184266.83880129491</v>
      </c>
      <c r="P236">
        <f t="shared" ca="1" si="200"/>
        <v>65398.377429042048</v>
      </c>
      <c r="Q236">
        <f t="shared" ca="1" si="201"/>
        <v>31168</v>
      </c>
      <c r="R236">
        <f t="shared" ca="1" si="202"/>
        <v>104748.46689668599</v>
      </c>
      <c r="S236">
        <f t="shared" ca="1" si="203"/>
        <v>38340.077334288188</v>
      </c>
      <c r="T236">
        <f t="shared" ca="1" si="204"/>
        <v>311491.45476333029</v>
      </c>
      <c r="U236">
        <f t="shared" ca="1" si="205"/>
        <v>320183.30569798092</v>
      </c>
      <c r="V236">
        <f t="shared" ca="1" si="206"/>
        <v>-8691.8509346506326</v>
      </c>
      <c r="X236" s="1">
        <f ca="1">IF(Table1[[#This Row],[gender]]="men",0,1)</f>
        <v>1</v>
      </c>
      <c r="Y236" s="13">
        <f ca="1">IF(Table1[[#This Row],[gender]]="women",0,1)</f>
        <v>0</v>
      </c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K236" s="1">
        <f t="shared" ca="1" si="207"/>
        <v>0</v>
      </c>
      <c r="AL236" s="2">
        <f t="shared" ca="1" si="208"/>
        <v>0</v>
      </c>
      <c r="AM236" s="2">
        <f t="shared" ca="1" si="209"/>
        <v>0</v>
      </c>
      <c r="AN236" s="2">
        <f t="shared" ca="1" si="210"/>
        <v>0</v>
      </c>
      <c r="AO236" s="2">
        <f t="shared" ca="1" si="211"/>
        <v>0</v>
      </c>
      <c r="AP236" s="3">
        <f t="shared" ca="1" si="212"/>
        <v>1</v>
      </c>
      <c r="AQ236" s="1"/>
      <c r="AR236" s="2"/>
      <c r="AS236" s="2"/>
      <c r="AT236" s="2"/>
      <c r="AU236" s="2"/>
      <c r="AV236" s="3"/>
      <c r="AW236" s="2"/>
      <c r="AX236" s="23">
        <f t="shared" ca="1" si="163"/>
        <v>8046.9185713330826</v>
      </c>
      <c r="AY236" s="2"/>
      <c r="AZ236" s="1">
        <f t="shared" ca="1" si="164"/>
        <v>1</v>
      </c>
      <c r="BA236" s="2"/>
      <c r="BB236" s="3"/>
      <c r="BC236" s="31">
        <f t="shared" ca="1" si="165"/>
        <v>0.35605838381855881</v>
      </c>
      <c r="BD236" s="2">
        <f t="shared" ca="1" si="166"/>
        <v>0</v>
      </c>
      <c r="BE236" s="1"/>
      <c r="BF236" s="1">
        <f t="shared" ca="1" si="167"/>
        <v>0</v>
      </c>
      <c r="BG236" s="2">
        <f t="shared" ca="1" si="168"/>
        <v>0</v>
      </c>
      <c r="BH236" s="2">
        <f t="shared" ca="1" si="169"/>
        <v>0</v>
      </c>
      <c r="BI236" s="2">
        <f t="shared" ca="1" si="170"/>
        <v>0</v>
      </c>
      <c r="BJ236" s="2">
        <f t="shared" ca="1" si="171"/>
        <v>0</v>
      </c>
      <c r="BK236" s="2">
        <f t="shared" ca="1" si="172"/>
        <v>0</v>
      </c>
      <c r="BL236" s="2">
        <f t="shared" ca="1" si="173"/>
        <v>0</v>
      </c>
      <c r="BM236" s="2">
        <f t="shared" ca="1" si="174"/>
        <v>0</v>
      </c>
      <c r="BN236" s="2">
        <f t="shared" ca="1" si="175"/>
        <v>0</v>
      </c>
      <c r="BO236" s="2">
        <f t="shared" ca="1" si="176"/>
        <v>29873</v>
      </c>
      <c r="BP236" s="3">
        <f t="shared" ca="1" si="177"/>
        <v>0</v>
      </c>
      <c r="BQ236" s="1">
        <f t="shared" ca="1" si="178"/>
        <v>0</v>
      </c>
      <c r="BR236" s="2">
        <f t="shared" ca="1" si="179"/>
        <v>0</v>
      </c>
      <c r="BS236" s="2">
        <f t="shared" ca="1" si="180"/>
        <v>0</v>
      </c>
      <c r="BT236" s="2">
        <f t="shared" ca="1" si="181"/>
        <v>0</v>
      </c>
      <c r="BU236" s="2">
        <f t="shared" ca="1" si="182"/>
        <v>29873</v>
      </c>
      <c r="BV236" s="3">
        <f t="shared" ca="1" si="183"/>
        <v>0</v>
      </c>
      <c r="BX236" s="1">
        <f t="shared" ca="1" si="184"/>
        <v>1</v>
      </c>
      <c r="BY236" s="3"/>
      <c r="BZ236" s="1">
        <f t="shared" ca="1" si="185"/>
        <v>33</v>
      </c>
      <c r="CA236" s="2"/>
      <c r="CB236" s="3"/>
    </row>
    <row r="237" spans="2:80" ht="15" thickBot="1" x14ac:dyDescent="0.35">
      <c r="B237">
        <f t="shared" ca="1" si="186"/>
        <v>2</v>
      </c>
      <c r="C237" t="str">
        <f t="shared" ca="1" si="187"/>
        <v>women</v>
      </c>
      <c r="D237">
        <f t="shared" ca="1" si="188"/>
        <v>33</v>
      </c>
      <c r="E237">
        <f t="shared" ca="1" si="189"/>
        <v>5</v>
      </c>
      <c r="F237" t="str">
        <f t="shared" ca="1" si="190"/>
        <v>general work</v>
      </c>
      <c r="G237">
        <f t="shared" ca="1" si="191"/>
        <v>4</v>
      </c>
      <c r="H237" t="str">
        <f t="shared" ca="1" si="192"/>
        <v>technical</v>
      </c>
      <c r="I237">
        <f t="shared" ca="1" si="193"/>
        <v>2</v>
      </c>
      <c r="J237">
        <f t="shared" ca="1" si="194"/>
        <v>4</v>
      </c>
      <c r="K237">
        <f t="shared" ca="1" si="195"/>
        <v>29873</v>
      </c>
      <c r="L237">
        <f t="shared" ca="1" si="196"/>
        <v>10</v>
      </c>
      <c r="M237" t="str">
        <f t="shared" ca="1" si="197"/>
        <v>chitrdurga</v>
      </c>
      <c r="N237">
        <f t="shared" ca="1" si="198"/>
        <v>149365</v>
      </c>
      <c r="O237">
        <f t="shared" ca="1" si="199"/>
        <v>53182.660499059035</v>
      </c>
      <c r="P237">
        <f t="shared" ca="1" si="200"/>
        <v>32187.67428533233</v>
      </c>
      <c r="Q237">
        <f t="shared" ca="1" si="201"/>
        <v>26437</v>
      </c>
      <c r="R237">
        <f t="shared" ca="1" si="202"/>
        <v>32794.787022190634</v>
      </c>
      <c r="S237">
        <f t="shared" ca="1" si="203"/>
        <v>25916.678439917945</v>
      </c>
      <c r="T237">
        <f t="shared" ca="1" si="204"/>
        <v>207469.35272525027</v>
      </c>
      <c r="U237">
        <f t="shared" ca="1" si="205"/>
        <v>112414.44752124968</v>
      </c>
      <c r="V237">
        <f t="shared" ca="1" si="206"/>
        <v>95054.905204000592</v>
      </c>
      <c r="X237" s="1">
        <f ca="1">IF(Table1[[#This Row],[gender]]="men",0,1)</f>
        <v>1</v>
      </c>
      <c r="Y237" s="13">
        <f ca="1">IF(Table1[[#This Row],[gender]]="women",0,1)</f>
        <v>0</v>
      </c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K237" s="1">
        <f t="shared" ca="1" si="207"/>
        <v>0</v>
      </c>
      <c r="AL237" s="2">
        <f t="shared" ca="1" si="208"/>
        <v>0</v>
      </c>
      <c r="AM237" s="2">
        <f t="shared" ca="1" si="209"/>
        <v>0</v>
      </c>
      <c r="AN237" s="2">
        <f t="shared" ca="1" si="210"/>
        <v>0</v>
      </c>
      <c r="AO237" s="2">
        <f t="shared" ca="1" si="211"/>
        <v>0</v>
      </c>
      <c r="AP237" s="3">
        <f t="shared" ca="1" si="212"/>
        <v>1</v>
      </c>
      <c r="AQ237" s="1"/>
      <c r="AR237" s="2"/>
      <c r="AS237" s="2"/>
      <c r="AT237" s="2"/>
      <c r="AU237" s="2"/>
      <c r="AV237" s="3"/>
      <c r="AW237" s="2"/>
      <c r="AX237" s="23">
        <f t="shared" ca="1" si="163"/>
        <v>40160.992180178648</v>
      </c>
      <c r="AY237" s="2"/>
      <c r="AZ237" s="1">
        <f t="shared" ca="1" si="164"/>
        <v>1</v>
      </c>
      <c r="BA237" s="2"/>
      <c r="BB237" s="3"/>
      <c r="BC237" s="31">
        <f t="shared" ca="1" si="165"/>
        <v>0.14958926743797873</v>
      </c>
      <c r="BD237" s="2">
        <f t="shared" ca="1" si="166"/>
        <v>1</v>
      </c>
      <c r="BE237" s="1"/>
      <c r="BF237" s="1">
        <f t="shared" ca="1" si="167"/>
        <v>0</v>
      </c>
      <c r="BG237" s="2">
        <f t="shared" ca="1" si="168"/>
        <v>0</v>
      </c>
      <c r="BH237" s="2">
        <f t="shared" ca="1" si="169"/>
        <v>0</v>
      </c>
      <c r="BI237" s="2">
        <f t="shared" ca="1" si="170"/>
        <v>0</v>
      </c>
      <c r="BJ237" s="2">
        <f t="shared" ca="1" si="171"/>
        <v>0</v>
      </c>
      <c r="BK237" s="2">
        <f t="shared" ca="1" si="172"/>
        <v>0</v>
      </c>
      <c r="BL237" s="2">
        <f t="shared" ca="1" si="173"/>
        <v>0</v>
      </c>
      <c r="BM237" s="2">
        <f t="shared" ca="1" si="174"/>
        <v>0</v>
      </c>
      <c r="BN237" s="2">
        <f t="shared" ca="1" si="175"/>
        <v>40588</v>
      </c>
      <c r="BO237" s="2">
        <f t="shared" ca="1" si="176"/>
        <v>0</v>
      </c>
      <c r="BP237" s="3">
        <f t="shared" ca="1" si="177"/>
        <v>0</v>
      </c>
      <c r="BQ237" s="1">
        <f t="shared" ca="1" si="178"/>
        <v>0</v>
      </c>
      <c r="BR237" s="2">
        <f t="shared" ca="1" si="179"/>
        <v>0</v>
      </c>
      <c r="BS237" s="2">
        <f t="shared" ca="1" si="180"/>
        <v>0</v>
      </c>
      <c r="BT237" s="2">
        <f t="shared" ca="1" si="181"/>
        <v>0</v>
      </c>
      <c r="BU237" s="2">
        <f t="shared" ca="1" si="182"/>
        <v>40588</v>
      </c>
      <c r="BV237" s="3">
        <f t="shared" ca="1" si="183"/>
        <v>0</v>
      </c>
      <c r="BX237" s="1">
        <f t="shared" ca="1" si="184"/>
        <v>1</v>
      </c>
      <c r="BY237" s="3"/>
      <c r="BZ237" s="1">
        <f t="shared" ca="1" si="185"/>
        <v>38</v>
      </c>
      <c r="CA237" s="2"/>
      <c r="CB237" s="3"/>
    </row>
    <row r="238" spans="2:80" ht="15" thickBot="1" x14ac:dyDescent="0.35">
      <c r="B238">
        <f t="shared" ca="1" si="186"/>
        <v>2</v>
      </c>
      <c r="C238" t="str">
        <f t="shared" ca="1" si="187"/>
        <v>women</v>
      </c>
      <c r="D238">
        <f t="shared" ca="1" si="188"/>
        <v>38</v>
      </c>
      <c r="E238">
        <f t="shared" ca="1" si="189"/>
        <v>5</v>
      </c>
      <c r="F238" t="str">
        <f t="shared" ca="1" si="190"/>
        <v>general work</v>
      </c>
      <c r="G238">
        <f t="shared" ca="1" si="191"/>
        <v>4</v>
      </c>
      <c r="H238" t="str">
        <f t="shared" ca="1" si="192"/>
        <v>technical</v>
      </c>
      <c r="I238">
        <f t="shared" ca="1" si="193"/>
        <v>4</v>
      </c>
      <c r="J238">
        <f t="shared" ca="1" si="194"/>
        <v>4</v>
      </c>
      <c r="K238">
        <f t="shared" ca="1" si="195"/>
        <v>40588</v>
      </c>
      <c r="L238">
        <f t="shared" ca="1" si="196"/>
        <v>9</v>
      </c>
      <c r="M238" t="str">
        <f t="shared" ca="1" si="197"/>
        <v>gulbarga</v>
      </c>
      <c r="N238">
        <f t="shared" ca="1" si="198"/>
        <v>243528</v>
      </c>
      <c r="O238">
        <f t="shared" ca="1" si="199"/>
        <v>36429.175120636086</v>
      </c>
      <c r="P238">
        <f t="shared" ca="1" si="200"/>
        <v>160643.96872071459</v>
      </c>
      <c r="Q238">
        <f t="shared" ca="1" si="201"/>
        <v>124614</v>
      </c>
      <c r="R238">
        <f t="shared" ca="1" si="202"/>
        <v>37101.492586154498</v>
      </c>
      <c r="S238">
        <f t="shared" ca="1" si="203"/>
        <v>31670.024768760151</v>
      </c>
      <c r="T238">
        <f t="shared" ca="1" si="204"/>
        <v>435841.9934894747</v>
      </c>
      <c r="U238">
        <f t="shared" ca="1" si="205"/>
        <v>198144.66770679058</v>
      </c>
      <c r="V238">
        <f t="shared" ca="1" si="206"/>
        <v>237697.32578268411</v>
      </c>
      <c r="X238" s="1">
        <f ca="1">IF(Table1[[#This Row],[gender]]="men",0,1)</f>
        <v>1</v>
      </c>
      <c r="Y238" s="13">
        <f ca="1">IF(Table1[[#This Row],[gender]]="women",0,1)</f>
        <v>0</v>
      </c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K238" s="1">
        <f t="shared" ca="1" si="207"/>
        <v>0</v>
      </c>
      <c r="AL238" s="2">
        <f t="shared" ca="1" si="208"/>
        <v>0</v>
      </c>
      <c r="AM238" s="2">
        <f t="shared" ca="1" si="209"/>
        <v>0</v>
      </c>
      <c r="AN238" s="2">
        <f t="shared" ca="1" si="210"/>
        <v>0</v>
      </c>
      <c r="AO238" s="2">
        <f t="shared" ca="1" si="211"/>
        <v>0</v>
      </c>
      <c r="AP238" s="3">
        <f t="shared" ca="1" si="212"/>
        <v>1</v>
      </c>
      <c r="AQ238" s="1"/>
      <c r="AR238" s="2"/>
      <c r="AS238" s="2"/>
      <c r="AT238" s="2"/>
      <c r="AU238" s="2"/>
      <c r="AV238" s="3"/>
      <c r="AW238" s="2"/>
      <c r="AX238" s="23">
        <f t="shared" ca="1" si="163"/>
        <v>30600.724226234335</v>
      </c>
      <c r="AY238" s="2"/>
      <c r="AZ238" s="1">
        <f t="shared" ca="1" si="164"/>
        <v>0</v>
      </c>
      <c r="BA238" s="2"/>
      <c r="BB238" s="3"/>
      <c r="BC238" s="31">
        <f t="shared" ca="1" si="165"/>
        <v>0.24176826201527582</v>
      </c>
      <c r="BD238" s="2">
        <f t="shared" ca="1" si="166"/>
        <v>1</v>
      </c>
      <c r="BE238" s="1"/>
      <c r="BF238" s="1">
        <f t="shared" ca="1" si="167"/>
        <v>0</v>
      </c>
      <c r="BG238" s="2">
        <f t="shared" ca="1" si="168"/>
        <v>0</v>
      </c>
      <c r="BH238" s="2">
        <f t="shared" ca="1" si="169"/>
        <v>0</v>
      </c>
      <c r="BI238" s="2">
        <f t="shared" ca="1" si="170"/>
        <v>0</v>
      </c>
      <c r="BJ238" s="2">
        <f t="shared" ca="1" si="171"/>
        <v>0</v>
      </c>
      <c r="BK238" s="2">
        <f t="shared" ca="1" si="172"/>
        <v>0</v>
      </c>
      <c r="BL238" s="2">
        <f t="shared" ca="1" si="173"/>
        <v>0</v>
      </c>
      <c r="BM238" s="2">
        <f t="shared" ca="1" si="174"/>
        <v>0</v>
      </c>
      <c r="BN238" s="2">
        <f t="shared" ca="1" si="175"/>
        <v>0</v>
      </c>
      <c r="BO238" s="2">
        <f t="shared" ca="1" si="176"/>
        <v>32867</v>
      </c>
      <c r="BP238" s="3">
        <f t="shared" ca="1" si="177"/>
        <v>0</v>
      </c>
      <c r="BQ238" s="1">
        <f t="shared" ca="1" si="178"/>
        <v>0</v>
      </c>
      <c r="BR238" s="2">
        <f t="shared" ca="1" si="179"/>
        <v>0</v>
      </c>
      <c r="BS238" s="2">
        <f t="shared" ca="1" si="180"/>
        <v>0</v>
      </c>
      <c r="BT238" s="2">
        <f t="shared" ca="1" si="181"/>
        <v>0</v>
      </c>
      <c r="BU238" s="2">
        <f t="shared" ca="1" si="182"/>
        <v>32867</v>
      </c>
      <c r="BV238" s="3">
        <f t="shared" ca="1" si="183"/>
        <v>0</v>
      </c>
      <c r="BX238" s="1">
        <f t="shared" ca="1" si="184"/>
        <v>1</v>
      </c>
      <c r="BY238" s="3"/>
      <c r="BZ238" s="1">
        <f t="shared" ca="1" si="185"/>
        <v>30</v>
      </c>
      <c r="CA238" s="2"/>
      <c r="CB238" s="3"/>
    </row>
    <row r="239" spans="2:80" ht="15" thickBot="1" x14ac:dyDescent="0.35">
      <c r="B239">
        <f t="shared" ca="1" si="186"/>
        <v>1</v>
      </c>
      <c r="C239" t="str">
        <f t="shared" ca="1" si="187"/>
        <v>men</v>
      </c>
      <c r="D239">
        <f t="shared" ca="1" si="188"/>
        <v>30</v>
      </c>
      <c r="E239">
        <f t="shared" ca="1" si="189"/>
        <v>5</v>
      </c>
      <c r="F239" t="str">
        <f t="shared" ca="1" si="190"/>
        <v>general work</v>
      </c>
      <c r="G239">
        <f t="shared" ca="1" si="191"/>
        <v>4</v>
      </c>
      <c r="H239" t="str">
        <f t="shared" ca="1" si="192"/>
        <v>technical</v>
      </c>
      <c r="I239">
        <f t="shared" ca="1" si="193"/>
        <v>1</v>
      </c>
      <c r="J239">
        <f t="shared" ca="1" si="194"/>
        <v>1</v>
      </c>
      <c r="K239">
        <f t="shared" ca="1" si="195"/>
        <v>32867</v>
      </c>
      <c r="L239">
        <f t="shared" ca="1" si="196"/>
        <v>10</v>
      </c>
      <c r="M239" t="str">
        <f t="shared" ca="1" si="197"/>
        <v>chitrdurga</v>
      </c>
      <c r="N239">
        <f t="shared" ca="1" si="198"/>
        <v>98601</v>
      </c>
      <c r="O239">
        <f t="shared" ca="1" si="199"/>
        <v>23838.59240296821</v>
      </c>
      <c r="P239">
        <f t="shared" ca="1" si="200"/>
        <v>30600.724226234335</v>
      </c>
      <c r="Q239">
        <f t="shared" ca="1" si="201"/>
        <v>17510</v>
      </c>
      <c r="R239">
        <f t="shared" ca="1" si="202"/>
        <v>53943.859413942133</v>
      </c>
      <c r="S239">
        <f t="shared" ca="1" si="203"/>
        <v>20897.949977359018</v>
      </c>
      <c r="T239">
        <f t="shared" ca="1" si="204"/>
        <v>150099.67420359334</v>
      </c>
      <c r="U239">
        <f t="shared" ca="1" si="205"/>
        <v>95292.451816910339</v>
      </c>
      <c r="V239">
        <f t="shared" ca="1" si="206"/>
        <v>54807.222386683003</v>
      </c>
      <c r="X239" s="1">
        <f ca="1">IF(Table1[[#This Row],[gender]]="men",0,1)</f>
        <v>0</v>
      </c>
      <c r="Y239" s="13">
        <f ca="1">IF(Table1[[#This Row],[gender]]="women",0,1)</f>
        <v>1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K239" s="1">
        <f t="shared" ca="1" si="207"/>
        <v>0</v>
      </c>
      <c r="AL239" s="2">
        <f t="shared" ca="1" si="208"/>
        <v>0</v>
      </c>
      <c r="AM239" s="2">
        <f t="shared" ca="1" si="209"/>
        <v>0</v>
      </c>
      <c r="AN239" s="2">
        <f t="shared" ca="1" si="210"/>
        <v>0</v>
      </c>
      <c r="AO239" s="2">
        <f t="shared" ca="1" si="211"/>
        <v>0</v>
      </c>
      <c r="AP239" s="3">
        <f t="shared" ca="1" si="212"/>
        <v>1</v>
      </c>
      <c r="AQ239" s="1"/>
      <c r="AR239" s="2"/>
      <c r="AS239" s="2"/>
      <c r="AT239" s="2"/>
      <c r="AU239" s="2"/>
      <c r="AV239" s="3"/>
      <c r="AW239" s="2"/>
      <c r="AX239" s="23">
        <f t="shared" ca="1" si="163"/>
        <v>14753.399789156072</v>
      </c>
      <c r="AY239" s="2"/>
      <c r="AZ239" s="1">
        <f t="shared" ca="1" si="164"/>
        <v>1</v>
      </c>
      <c r="BA239" s="2"/>
      <c r="BB239" s="3"/>
      <c r="BC239" s="31">
        <f t="shared" ca="1" si="165"/>
        <v>0.95063517640393391</v>
      </c>
      <c r="BD239" s="2">
        <f t="shared" ca="1" si="166"/>
        <v>0</v>
      </c>
      <c r="BE239" s="1"/>
      <c r="BF239" s="1">
        <f t="shared" ca="1" si="167"/>
        <v>0</v>
      </c>
      <c r="BG239" s="2">
        <f t="shared" ca="1" si="168"/>
        <v>0</v>
      </c>
      <c r="BH239" s="2">
        <f t="shared" ca="1" si="169"/>
        <v>0</v>
      </c>
      <c r="BI239" s="2">
        <f t="shared" ca="1" si="170"/>
        <v>0</v>
      </c>
      <c r="BJ239" s="2">
        <f t="shared" ca="1" si="171"/>
        <v>0</v>
      </c>
      <c r="BK239" s="2">
        <f t="shared" ca="1" si="172"/>
        <v>0</v>
      </c>
      <c r="BL239" s="2">
        <f t="shared" ca="1" si="173"/>
        <v>26059</v>
      </c>
      <c r="BM239" s="2">
        <f t="shared" ca="1" si="174"/>
        <v>0</v>
      </c>
      <c r="BN239" s="2">
        <f t="shared" ca="1" si="175"/>
        <v>0</v>
      </c>
      <c r="BO239" s="2">
        <f t="shared" ca="1" si="176"/>
        <v>0</v>
      </c>
      <c r="BP239" s="3">
        <f t="shared" ca="1" si="177"/>
        <v>0</v>
      </c>
      <c r="BQ239" s="1">
        <f t="shared" ca="1" si="178"/>
        <v>0</v>
      </c>
      <c r="BR239" s="2">
        <f t="shared" ca="1" si="179"/>
        <v>0</v>
      </c>
      <c r="BS239" s="2">
        <f t="shared" ca="1" si="180"/>
        <v>0</v>
      </c>
      <c r="BT239" s="2">
        <f t="shared" ca="1" si="181"/>
        <v>0</v>
      </c>
      <c r="BU239" s="2">
        <f t="shared" ca="1" si="182"/>
        <v>26059</v>
      </c>
      <c r="BV239" s="3">
        <f t="shared" ca="1" si="183"/>
        <v>0</v>
      </c>
      <c r="BX239" s="1">
        <f t="shared" ca="1" si="184"/>
        <v>1</v>
      </c>
      <c r="BY239" s="3"/>
      <c r="BZ239" s="1">
        <f t="shared" ca="1" si="185"/>
        <v>37</v>
      </c>
      <c r="CA239" s="2"/>
      <c r="CB239" s="3"/>
    </row>
    <row r="240" spans="2:80" ht="15" thickBot="1" x14ac:dyDescent="0.35">
      <c r="B240">
        <f t="shared" ca="1" si="186"/>
        <v>1</v>
      </c>
      <c r="C240" t="str">
        <f t="shared" ca="1" si="187"/>
        <v>men</v>
      </c>
      <c r="D240">
        <f t="shared" ca="1" si="188"/>
        <v>37</v>
      </c>
      <c r="E240">
        <f t="shared" ca="1" si="189"/>
        <v>5</v>
      </c>
      <c r="F240" t="str">
        <f t="shared" ca="1" si="190"/>
        <v>general work</v>
      </c>
      <c r="G240">
        <f t="shared" ca="1" si="191"/>
        <v>5</v>
      </c>
      <c r="H240" t="str">
        <f t="shared" ca="1" si="192"/>
        <v>other</v>
      </c>
      <c r="I240">
        <f t="shared" ca="1" si="193"/>
        <v>3</v>
      </c>
      <c r="J240">
        <f t="shared" ca="1" si="194"/>
        <v>4</v>
      </c>
      <c r="K240">
        <f t="shared" ca="1" si="195"/>
        <v>26059</v>
      </c>
      <c r="L240">
        <f t="shared" ca="1" si="196"/>
        <v>7</v>
      </c>
      <c r="M240" t="str">
        <f t="shared" ca="1" si="197"/>
        <v>karwar</v>
      </c>
      <c r="N240">
        <f t="shared" ca="1" si="198"/>
        <v>156354</v>
      </c>
      <c r="O240">
        <f t="shared" ca="1" si="199"/>
        <v>148635.61237146068</v>
      </c>
      <c r="P240">
        <f t="shared" ca="1" si="200"/>
        <v>59013.599156624288</v>
      </c>
      <c r="Q240">
        <f t="shared" ca="1" si="201"/>
        <v>3922</v>
      </c>
      <c r="R240">
        <f t="shared" ca="1" si="202"/>
        <v>1668.1998731486615</v>
      </c>
      <c r="S240">
        <f t="shared" ca="1" si="203"/>
        <v>28507.48758766782</v>
      </c>
      <c r="T240">
        <f t="shared" ca="1" si="204"/>
        <v>243875.08674429212</v>
      </c>
      <c r="U240">
        <f t="shared" ca="1" si="205"/>
        <v>154225.81224460935</v>
      </c>
      <c r="V240">
        <f t="shared" ca="1" si="206"/>
        <v>89649.274499682768</v>
      </c>
      <c r="X240" s="1">
        <f ca="1">IF(Table1[[#This Row],[gender]]="men",0,1)</f>
        <v>0</v>
      </c>
      <c r="Y240" s="13">
        <f ca="1">IF(Table1[[#This Row],[gender]]="women",0,1)</f>
        <v>1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K240" s="1">
        <f t="shared" ca="1" si="207"/>
        <v>0</v>
      </c>
      <c r="AL240" s="2">
        <f t="shared" ca="1" si="208"/>
        <v>1</v>
      </c>
      <c r="AM240" s="2">
        <f t="shared" ca="1" si="209"/>
        <v>0</v>
      </c>
      <c r="AN240" s="2">
        <f t="shared" ca="1" si="210"/>
        <v>0</v>
      </c>
      <c r="AO240" s="2">
        <f t="shared" ca="1" si="211"/>
        <v>0</v>
      </c>
      <c r="AP240" s="3">
        <f t="shared" ca="1" si="212"/>
        <v>0</v>
      </c>
      <c r="AQ240" s="1"/>
      <c r="AR240" s="2"/>
      <c r="AS240" s="2"/>
      <c r="AT240" s="2"/>
      <c r="AU240" s="2"/>
      <c r="AV240" s="3"/>
      <c r="AW240" s="2"/>
      <c r="AX240" s="23">
        <f t="shared" ca="1" si="163"/>
        <v>27813.303211803464</v>
      </c>
      <c r="AY240" s="2"/>
      <c r="AZ240" s="1">
        <f t="shared" ca="1" si="164"/>
        <v>1</v>
      </c>
      <c r="BA240" s="2"/>
      <c r="BB240" s="3"/>
      <c r="BC240" s="31">
        <f t="shared" ca="1" si="165"/>
        <v>0.62834506581927063</v>
      </c>
      <c r="BD240" s="2">
        <f t="shared" ca="1" si="166"/>
        <v>0</v>
      </c>
      <c r="BE240" s="1"/>
      <c r="BF240" s="1">
        <f t="shared" ca="1" si="167"/>
        <v>0</v>
      </c>
      <c r="BG240" s="2">
        <f t="shared" ca="1" si="168"/>
        <v>0</v>
      </c>
      <c r="BH240" s="2">
        <f t="shared" ca="1" si="169"/>
        <v>0</v>
      </c>
      <c r="BI240" s="2">
        <f t="shared" ca="1" si="170"/>
        <v>0</v>
      </c>
      <c r="BJ240" s="2">
        <f t="shared" ca="1" si="171"/>
        <v>0</v>
      </c>
      <c r="BK240" s="2">
        <f t="shared" ca="1" si="172"/>
        <v>0</v>
      </c>
      <c r="BL240" s="2">
        <f t="shared" ca="1" si="173"/>
        <v>0</v>
      </c>
      <c r="BM240" s="2">
        <f t="shared" ca="1" si="174"/>
        <v>0</v>
      </c>
      <c r="BN240" s="2">
        <f t="shared" ca="1" si="175"/>
        <v>0</v>
      </c>
      <c r="BO240" s="2">
        <f t="shared" ca="1" si="176"/>
        <v>0</v>
      </c>
      <c r="BP240" s="3">
        <f t="shared" ca="1" si="177"/>
        <v>81569</v>
      </c>
      <c r="BQ240" s="1">
        <f t="shared" ca="1" si="178"/>
        <v>81569</v>
      </c>
      <c r="BR240" s="2">
        <f t="shared" ca="1" si="179"/>
        <v>0</v>
      </c>
      <c r="BS240" s="2">
        <f t="shared" ca="1" si="180"/>
        <v>0</v>
      </c>
      <c r="BT240" s="2">
        <f t="shared" ca="1" si="181"/>
        <v>0</v>
      </c>
      <c r="BU240" s="2">
        <f t="shared" ca="1" si="182"/>
        <v>0</v>
      </c>
      <c r="BV240" s="3">
        <f t="shared" ca="1" si="183"/>
        <v>0</v>
      </c>
      <c r="BX240" s="1">
        <f t="shared" ca="1" si="184"/>
        <v>1</v>
      </c>
      <c r="BY240" s="3"/>
      <c r="BZ240" s="1">
        <f t="shared" ca="1" si="185"/>
        <v>0</v>
      </c>
      <c r="CA240" s="2"/>
      <c r="CB240" s="3"/>
    </row>
    <row r="241" spans="2:80" ht="15" thickBot="1" x14ac:dyDescent="0.35">
      <c r="B241">
        <f t="shared" ca="1" si="186"/>
        <v>1</v>
      </c>
      <c r="C241" t="str">
        <f t="shared" ca="1" si="187"/>
        <v>men</v>
      </c>
      <c r="D241">
        <f t="shared" ca="1" si="188"/>
        <v>30</v>
      </c>
      <c r="E241">
        <f t="shared" ca="1" si="189"/>
        <v>1</v>
      </c>
      <c r="F241" t="str">
        <f t="shared" ca="1" si="190"/>
        <v>health</v>
      </c>
      <c r="G241">
        <f t="shared" ca="1" si="191"/>
        <v>2</v>
      </c>
      <c r="H241" t="str">
        <f t="shared" ca="1" si="192"/>
        <v>college</v>
      </c>
      <c r="I241">
        <f t="shared" ca="1" si="193"/>
        <v>0</v>
      </c>
      <c r="J241">
        <f t="shared" ca="1" si="194"/>
        <v>4</v>
      </c>
      <c r="K241">
        <f t="shared" ca="1" si="195"/>
        <v>81569</v>
      </c>
      <c r="L241">
        <f t="shared" ca="1" si="196"/>
        <v>11</v>
      </c>
      <c r="M241" t="str">
        <f t="shared" ca="1" si="197"/>
        <v>kolar</v>
      </c>
      <c r="N241">
        <f t="shared" ca="1" si="198"/>
        <v>244707</v>
      </c>
      <c r="O241">
        <f t="shared" ca="1" si="199"/>
        <v>153760.43602143627</v>
      </c>
      <c r="P241">
        <f t="shared" ca="1" si="200"/>
        <v>111253.21284721386</v>
      </c>
      <c r="Q241">
        <f t="shared" ca="1" si="201"/>
        <v>94560</v>
      </c>
      <c r="R241">
        <f t="shared" ca="1" si="202"/>
        <v>141821.30999741764</v>
      </c>
      <c r="S241">
        <f t="shared" ca="1" si="203"/>
        <v>23072.94297875496</v>
      </c>
      <c r="T241">
        <f t="shared" ca="1" si="204"/>
        <v>379033.15582596883</v>
      </c>
      <c r="U241">
        <f t="shared" ca="1" si="205"/>
        <v>390141.74601885391</v>
      </c>
      <c r="V241">
        <f t="shared" ca="1" si="206"/>
        <v>-11108.59019288508</v>
      </c>
      <c r="X241" s="1">
        <f ca="1">IF(Table1[[#This Row],[gender]]="men",0,1)</f>
        <v>0</v>
      </c>
      <c r="Y241" s="13">
        <f ca="1">IF(Table1[[#This Row],[gender]]="women",0,1)</f>
        <v>1</v>
      </c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K241" s="1">
        <f t="shared" ca="1" si="207"/>
        <v>0</v>
      </c>
      <c r="AL241" s="2">
        <f t="shared" ca="1" si="208"/>
        <v>1</v>
      </c>
      <c r="AM241" s="2">
        <f t="shared" ca="1" si="209"/>
        <v>0</v>
      </c>
      <c r="AN241" s="2">
        <f t="shared" ca="1" si="210"/>
        <v>0</v>
      </c>
      <c r="AO241" s="2">
        <f t="shared" ca="1" si="211"/>
        <v>0</v>
      </c>
      <c r="AP241" s="3">
        <f t="shared" ca="1" si="212"/>
        <v>0</v>
      </c>
      <c r="AQ241" s="1"/>
      <c r="AR241" s="2"/>
      <c r="AS241" s="2"/>
      <c r="AT241" s="2"/>
      <c r="AU241" s="2"/>
      <c r="AV241" s="3"/>
      <c r="AW241" s="2"/>
      <c r="AX241" s="23">
        <f t="shared" ca="1" si="163"/>
        <v>49790.465197333688</v>
      </c>
      <c r="AY241" s="2"/>
      <c r="AZ241" s="1">
        <f t="shared" ca="1" si="164"/>
        <v>1</v>
      </c>
      <c r="BA241" s="2"/>
      <c r="BB241" s="3"/>
      <c r="BC241" s="31">
        <f t="shared" ca="1" si="165"/>
        <v>0.8117545871765921</v>
      </c>
      <c r="BD241" s="2">
        <f t="shared" ca="1" si="166"/>
        <v>0</v>
      </c>
      <c r="BE241" s="1"/>
      <c r="BF241" s="1">
        <f t="shared" ca="1" si="167"/>
        <v>51172</v>
      </c>
      <c r="BG241" s="2">
        <f t="shared" ca="1" si="168"/>
        <v>0</v>
      </c>
      <c r="BH241" s="2">
        <f t="shared" ca="1" si="169"/>
        <v>0</v>
      </c>
      <c r="BI241" s="2">
        <f t="shared" ca="1" si="170"/>
        <v>0</v>
      </c>
      <c r="BJ241" s="2">
        <f t="shared" ca="1" si="171"/>
        <v>0</v>
      </c>
      <c r="BK241" s="2">
        <f t="shared" ca="1" si="172"/>
        <v>0</v>
      </c>
      <c r="BL241" s="2">
        <f t="shared" ca="1" si="173"/>
        <v>0</v>
      </c>
      <c r="BM241" s="2">
        <f t="shared" ca="1" si="174"/>
        <v>0</v>
      </c>
      <c r="BN241" s="2">
        <f t="shared" ca="1" si="175"/>
        <v>0</v>
      </c>
      <c r="BO241" s="2">
        <f t="shared" ca="1" si="176"/>
        <v>0</v>
      </c>
      <c r="BP241" s="3">
        <f t="shared" ca="1" si="177"/>
        <v>0</v>
      </c>
      <c r="BQ241" s="1">
        <f t="shared" ca="1" si="178"/>
        <v>51172</v>
      </c>
      <c r="BR241" s="2">
        <f t="shared" ca="1" si="179"/>
        <v>0</v>
      </c>
      <c r="BS241" s="2">
        <f t="shared" ca="1" si="180"/>
        <v>0</v>
      </c>
      <c r="BT241" s="2">
        <f t="shared" ca="1" si="181"/>
        <v>0</v>
      </c>
      <c r="BU241" s="2">
        <f t="shared" ca="1" si="182"/>
        <v>0</v>
      </c>
      <c r="BV241" s="3">
        <f t="shared" ca="1" si="183"/>
        <v>0</v>
      </c>
      <c r="BX241" s="1">
        <f t="shared" ca="1" si="184"/>
        <v>1</v>
      </c>
      <c r="BY241" s="3"/>
      <c r="BZ241" s="1">
        <f t="shared" ca="1" si="185"/>
        <v>32</v>
      </c>
      <c r="CA241" s="2"/>
      <c r="CB241" s="3"/>
    </row>
    <row r="242" spans="2:80" ht="15" thickBot="1" x14ac:dyDescent="0.35">
      <c r="B242">
        <f t="shared" ca="1" si="186"/>
        <v>2</v>
      </c>
      <c r="C242" t="str">
        <f t="shared" ca="1" si="187"/>
        <v>women</v>
      </c>
      <c r="D242">
        <f t="shared" ca="1" si="188"/>
        <v>32</v>
      </c>
      <c r="E242">
        <f t="shared" ca="1" si="189"/>
        <v>1</v>
      </c>
      <c r="F242" t="str">
        <f t="shared" ca="1" si="190"/>
        <v>health</v>
      </c>
      <c r="G242">
        <f t="shared" ca="1" si="191"/>
        <v>3</v>
      </c>
      <c r="H242" t="str">
        <f t="shared" ca="1" si="192"/>
        <v>university</v>
      </c>
      <c r="I242">
        <f t="shared" ca="1" si="193"/>
        <v>4</v>
      </c>
      <c r="J242">
        <f t="shared" ca="1" si="194"/>
        <v>2</v>
      </c>
      <c r="K242">
        <f t="shared" ca="1" si="195"/>
        <v>51172</v>
      </c>
      <c r="L242">
        <f t="shared" ca="1" si="196"/>
        <v>1</v>
      </c>
      <c r="M242" t="str">
        <f t="shared" ca="1" si="197"/>
        <v>banglore</v>
      </c>
      <c r="N242">
        <f t="shared" ca="1" si="198"/>
        <v>255860</v>
      </c>
      <c r="O242">
        <f t="shared" ca="1" si="199"/>
        <v>207695.52867500286</v>
      </c>
      <c r="P242">
        <f t="shared" ca="1" si="200"/>
        <v>99580.930394667375</v>
      </c>
      <c r="Q242">
        <f t="shared" ca="1" si="201"/>
        <v>64459</v>
      </c>
      <c r="R242">
        <f t="shared" ca="1" si="202"/>
        <v>73824.972143689083</v>
      </c>
      <c r="S242">
        <f t="shared" ca="1" si="203"/>
        <v>50059.228850835265</v>
      </c>
      <c r="T242">
        <f t="shared" ca="1" si="204"/>
        <v>405500.15924550267</v>
      </c>
      <c r="U242">
        <f t="shared" ca="1" si="205"/>
        <v>345979.50081869191</v>
      </c>
      <c r="V242">
        <f t="shared" ca="1" si="206"/>
        <v>59520.658426810754</v>
      </c>
      <c r="X242" s="1">
        <f ca="1">IF(Table1[[#This Row],[gender]]="men",0,1)</f>
        <v>1</v>
      </c>
      <c r="Y242" s="13">
        <f ca="1">IF(Table1[[#This Row],[gender]]="women",0,1)</f>
        <v>0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K242" s="1">
        <f t="shared" ca="1" si="207"/>
        <v>0</v>
      </c>
      <c r="AL242" s="2">
        <f t="shared" ca="1" si="208"/>
        <v>0</v>
      </c>
      <c r="AM242" s="2">
        <f t="shared" ca="1" si="209"/>
        <v>1</v>
      </c>
      <c r="AN242" s="2">
        <f t="shared" ca="1" si="210"/>
        <v>0</v>
      </c>
      <c r="AO242" s="2">
        <f t="shared" ca="1" si="211"/>
        <v>0</v>
      </c>
      <c r="AP242" s="3">
        <f t="shared" ca="1" si="212"/>
        <v>0</v>
      </c>
      <c r="AQ242" s="1"/>
      <c r="AR242" s="2"/>
      <c r="AS242" s="2"/>
      <c r="AT242" s="2"/>
      <c r="AU242" s="2"/>
      <c r="AV242" s="3"/>
      <c r="AW242" s="2"/>
      <c r="AX242" s="23">
        <f t="shared" ca="1" si="163"/>
        <v>41913.749521188685</v>
      </c>
      <c r="AY242" s="2"/>
      <c r="AZ242" s="1">
        <f t="shared" ca="1" si="164"/>
        <v>1</v>
      </c>
      <c r="BA242" s="2"/>
      <c r="BB242" s="3"/>
      <c r="BC242" s="31">
        <f t="shared" ca="1" si="165"/>
        <v>0.37104261072799427</v>
      </c>
      <c r="BD242" s="2">
        <f t="shared" ca="1" si="166"/>
        <v>0</v>
      </c>
      <c r="BE242" s="1"/>
      <c r="BF242" s="1">
        <f t="shared" ca="1" si="167"/>
        <v>0</v>
      </c>
      <c r="BG242" s="2">
        <f t="shared" ca="1" si="168"/>
        <v>0</v>
      </c>
      <c r="BH242" s="2">
        <f t="shared" ca="1" si="169"/>
        <v>0</v>
      </c>
      <c r="BI242" s="2">
        <f t="shared" ca="1" si="170"/>
        <v>0</v>
      </c>
      <c r="BJ242" s="2">
        <f t="shared" ca="1" si="171"/>
        <v>0</v>
      </c>
      <c r="BK242" s="2">
        <f t="shared" ca="1" si="172"/>
        <v>0</v>
      </c>
      <c r="BL242" s="2">
        <f t="shared" ca="1" si="173"/>
        <v>44161</v>
      </c>
      <c r="BM242" s="2">
        <f t="shared" ca="1" si="174"/>
        <v>0</v>
      </c>
      <c r="BN242" s="2">
        <f t="shared" ca="1" si="175"/>
        <v>0</v>
      </c>
      <c r="BO242" s="2">
        <f t="shared" ca="1" si="176"/>
        <v>0</v>
      </c>
      <c r="BP242" s="3">
        <f t="shared" ca="1" si="177"/>
        <v>0</v>
      </c>
      <c r="BQ242" s="1">
        <f t="shared" ca="1" si="178"/>
        <v>0</v>
      </c>
      <c r="BR242" s="2">
        <f t="shared" ca="1" si="179"/>
        <v>0</v>
      </c>
      <c r="BS242" s="2">
        <f t="shared" ca="1" si="180"/>
        <v>0</v>
      </c>
      <c r="BT242" s="2">
        <f t="shared" ca="1" si="181"/>
        <v>0</v>
      </c>
      <c r="BU242" s="2">
        <f t="shared" ca="1" si="182"/>
        <v>0</v>
      </c>
      <c r="BV242" s="3">
        <f t="shared" ca="1" si="183"/>
        <v>44161</v>
      </c>
      <c r="BX242" s="1">
        <f t="shared" ca="1" si="184"/>
        <v>1</v>
      </c>
      <c r="BY242" s="3"/>
      <c r="BZ242" s="1">
        <f t="shared" ca="1" si="185"/>
        <v>31</v>
      </c>
      <c r="CA242" s="2"/>
      <c r="CB242" s="3"/>
    </row>
    <row r="243" spans="2:80" ht="15" thickBot="1" x14ac:dyDescent="0.35">
      <c r="B243">
        <f t="shared" ca="1" si="186"/>
        <v>1</v>
      </c>
      <c r="C243" t="str">
        <f t="shared" ca="1" si="187"/>
        <v>men</v>
      </c>
      <c r="D243">
        <f t="shared" ca="1" si="188"/>
        <v>31</v>
      </c>
      <c r="E243">
        <f t="shared" ca="1" si="189"/>
        <v>6</v>
      </c>
      <c r="F243" t="str">
        <f t="shared" ca="1" si="190"/>
        <v>agriculture</v>
      </c>
      <c r="G243">
        <f t="shared" ca="1" si="191"/>
        <v>1</v>
      </c>
      <c r="H243" t="str">
        <f t="shared" ca="1" si="192"/>
        <v>high skool</v>
      </c>
      <c r="I243">
        <f t="shared" ca="1" si="193"/>
        <v>3</v>
      </c>
      <c r="J243">
        <f t="shared" ca="1" si="194"/>
        <v>1</v>
      </c>
      <c r="K243">
        <f t="shared" ca="1" si="195"/>
        <v>44161</v>
      </c>
      <c r="L243">
        <f t="shared" ca="1" si="196"/>
        <v>7</v>
      </c>
      <c r="M243" t="str">
        <f t="shared" ca="1" si="197"/>
        <v>karwar</v>
      </c>
      <c r="N243">
        <f t="shared" ca="1" si="198"/>
        <v>132483</v>
      </c>
      <c r="O243">
        <f t="shared" ca="1" si="199"/>
        <v>49156.838197076868</v>
      </c>
      <c r="P243">
        <f t="shared" ca="1" si="200"/>
        <v>41913.749521188685</v>
      </c>
      <c r="Q243">
        <f t="shared" ca="1" si="201"/>
        <v>27687</v>
      </c>
      <c r="R243">
        <f t="shared" ca="1" si="202"/>
        <v>56526.016878126327</v>
      </c>
      <c r="S243">
        <f t="shared" ca="1" si="203"/>
        <v>10542.223689051971</v>
      </c>
      <c r="T243">
        <f t="shared" ca="1" si="204"/>
        <v>184938.97321024066</v>
      </c>
      <c r="U243">
        <f t="shared" ca="1" si="205"/>
        <v>133369.8550752032</v>
      </c>
      <c r="V243">
        <f t="shared" ca="1" si="206"/>
        <v>51569.118135037454</v>
      </c>
      <c r="X243" s="1">
        <f ca="1">IF(Table1[[#This Row],[gender]]="men",0,1)</f>
        <v>0</v>
      </c>
      <c r="Y243" s="13">
        <f ca="1">IF(Table1[[#This Row],[gender]]="women",0,1)</f>
        <v>1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K243" s="1">
        <f t="shared" ca="1" si="207"/>
        <v>0</v>
      </c>
      <c r="AL243" s="2">
        <f t="shared" ca="1" si="208"/>
        <v>0</v>
      </c>
      <c r="AM243" s="2">
        <f t="shared" ca="1" si="209"/>
        <v>0</v>
      </c>
      <c r="AN243" s="2">
        <f t="shared" ca="1" si="210"/>
        <v>0</v>
      </c>
      <c r="AO243" s="2">
        <f t="shared" ca="1" si="211"/>
        <v>1</v>
      </c>
      <c r="AP243" s="3">
        <f t="shared" ca="1" si="212"/>
        <v>0</v>
      </c>
      <c r="AQ243" s="1"/>
      <c r="AR243" s="2"/>
      <c r="AS243" s="2"/>
      <c r="AT243" s="2"/>
      <c r="AU243" s="2"/>
      <c r="AV243" s="3"/>
      <c r="AW243" s="2"/>
      <c r="AX243" s="23">
        <f t="shared" ca="1" si="163"/>
        <v>60035.219409472171</v>
      </c>
      <c r="AY243" s="2"/>
      <c r="AZ243" s="1">
        <f t="shared" ca="1" si="164"/>
        <v>1</v>
      </c>
      <c r="BA243" s="2"/>
      <c r="BB243" s="3"/>
      <c r="BC243" s="31">
        <f t="shared" ca="1" si="165"/>
        <v>0.59847764581663176</v>
      </c>
      <c r="BD243" s="2">
        <f t="shared" ca="1" si="166"/>
        <v>0</v>
      </c>
      <c r="BE243" s="1"/>
      <c r="BF243" s="1">
        <f t="shared" ca="1" si="167"/>
        <v>0</v>
      </c>
      <c r="BG243" s="2">
        <f t="shared" ca="1" si="168"/>
        <v>0</v>
      </c>
      <c r="BH243" s="2">
        <f t="shared" ca="1" si="169"/>
        <v>0</v>
      </c>
      <c r="BI243" s="2">
        <f t="shared" ca="1" si="170"/>
        <v>0</v>
      </c>
      <c r="BJ243" s="2">
        <f t="shared" ca="1" si="171"/>
        <v>0</v>
      </c>
      <c r="BK243" s="2">
        <f t="shared" ca="1" si="172"/>
        <v>0</v>
      </c>
      <c r="BL243" s="2">
        <f t="shared" ca="1" si="173"/>
        <v>0</v>
      </c>
      <c r="BM243" s="2">
        <f t="shared" ca="1" si="174"/>
        <v>0</v>
      </c>
      <c r="BN243" s="2">
        <f t="shared" ca="1" si="175"/>
        <v>0</v>
      </c>
      <c r="BO243" s="2">
        <f t="shared" ca="1" si="176"/>
        <v>0</v>
      </c>
      <c r="BP243" s="3">
        <f t="shared" ca="1" si="177"/>
        <v>63406</v>
      </c>
      <c r="BQ243" s="1">
        <f t="shared" ca="1" si="178"/>
        <v>0</v>
      </c>
      <c r="BR243" s="2">
        <f t="shared" ca="1" si="179"/>
        <v>63406</v>
      </c>
      <c r="BS243" s="2">
        <f t="shared" ca="1" si="180"/>
        <v>0</v>
      </c>
      <c r="BT243" s="2">
        <f t="shared" ca="1" si="181"/>
        <v>0</v>
      </c>
      <c r="BU243" s="2">
        <f t="shared" ca="1" si="182"/>
        <v>0</v>
      </c>
      <c r="BV243" s="3">
        <f t="shared" ca="1" si="183"/>
        <v>0</v>
      </c>
      <c r="BX243" s="1">
        <f t="shared" ca="1" si="184"/>
        <v>1</v>
      </c>
      <c r="BY243" s="3"/>
      <c r="BZ243" s="1">
        <f t="shared" ca="1" si="185"/>
        <v>27</v>
      </c>
      <c r="CA243" s="2"/>
      <c r="CB243" s="3"/>
    </row>
    <row r="244" spans="2:80" ht="15" thickBot="1" x14ac:dyDescent="0.35">
      <c r="B244">
        <f t="shared" ca="1" si="186"/>
        <v>2</v>
      </c>
      <c r="C244" t="str">
        <f t="shared" ca="1" si="187"/>
        <v>women</v>
      </c>
      <c r="D244">
        <f t="shared" ca="1" si="188"/>
        <v>27</v>
      </c>
      <c r="E244">
        <f t="shared" ca="1" si="189"/>
        <v>2</v>
      </c>
      <c r="F244" t="str">
        <f t="shared" ca="1" si="190"/>
        <v>construction</v>
      </c>
      <c r="G244">
        <f t="shared" ca="1" si="191"/>
        <v>5</v>
      </c>
      <c r="H244" t="str">
        <f t="shared" ca="1" si="192"/>
        <v>other</v>
      </c>
      <c r="I244">
        <f t="shared" ca="1" si="193"/>
        <v>4</v>
      </c>
      <c r="J244">
        <f t="shared" ca="1" si="194"/>
        <v>2</v>
      </c>
      <c r="K244">
        <f t="shared" ca="1" si="195"/>
        <v>63406</v>
      </c>
      <c r="L244">
        <f t="shared" ca="1" si="196"/>
        <v>11</v>
      </c>
      <c r="M244" t="str">
        <f t="shared" ca="1" si="197"/>
        <v>kolar</v>
      </c>
      <c r="N244">
        <f t="shared" ca="1" si="198"/>
        <v>380436</v>
      </c>
      <c r="O244">
        <f t="shared" ca="1" si="199"/>
        <v>227682.44166389611</v>
      </c>
      <c r="P244">
        <f t="shared" ca="1" si="200"/>
        <v>120070.43881894434</v>
      </c>
      <c r="Q244">
        <f t="shared" ca="1" si="201"/>
        <v>117017</v>
      </c>
      <c r="R244">
        <f t="shared" ca="1" si="202"/>
        <v>25887.132533685945</v>
      </c>
      <c r="S244">
        <f t="shared" ca="1" si="203"/>
        <v>50116.11318841076</v>
      </c>
      <c r="T244">
        <f t="shared" ca="1" si="204"/>
        <v>550622.55200735503</v>
      </c>
      <c r="U244">
        <f t="shared" ca="1" si="205"/>
        <v>370586.57419758203</v>
      </c>
      <c r="V244">
        <f t="shared" ca="1" si="206"/>
        <v>180035.977809773</v>
      </c>
      <c r="X244" s="1">
        <f ca="1">IF(Table1[[#This Row],[gender]]="men",0,1)</f>
        <v>1</v>
      </c>
      <c r="Y244" s="13">
        <f ca="1">IF(Table1[[#This Row],[gender]]="women",0,1)</f>
        <v>0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K244" s="1">
        <f t="shared" ca="1" si="207"/>
        <v>0</v>
      </c>
      <c r="AL244" s="2">
        <f t="shared" ca="1" si="208"/>
        <v>0</v>
      </c>
      <c r="AM244" s="2">
        <f t="shared" ca="1" si="209"/>
        <v>0</v>
      </c>
      <c r="AN244" s="2">
        <f t="shared" ca="1" si="210"/>
        <v>0</v>
      </c>
      <c r="AO244" s="2">
        <f t="shared" ca="1" si="211"/>
        <v>0</v>
      </c>
      <c r="AP244" s="3">
        <f t="shared" ca="1" si="212"/>
        <v>1</v>
      </c>
      <c r="AQ244" s="1"/>
      <c r="AR244" s="2"/>
      <c r="AS244" s="2"/>
      <c r="AT244" s="2"/>
      <c r="AU244" s="2"/>
      <c r="AV244" s="3"/>
      <c r="AW244" s="2"/>
      <c r="AX244" s="23">
        <f t="shared" ca="1" si="163"/>
        <v>33281.090045588964</v>
      </c>
      <c r="AY244" s="2"/>
      <c r="AZ244" s="1">
        <f t="shared" ca="1" si="164"/>
        <v>1</v>
      </c>
      <c r="BA244" s="2"/>
      <c r="BB244" s="3"/>
      <c r="BC244" s="31">
        <f t="shared" ca="1" si="165"/>
        <v>0.15522334774077418</v>
      </c>
      <c r="BD244" s="2">
        <f t="shared" ca="1" si="166"/>
        <v>1</v>
      </c>
      <c r="BE244" s="1"/>
      <c r="BF244" s="1">
        <f t="shared" ca="1" si="167"/>
        <v>0</v>
      </c>
      <c r="BG244" s="2">
        <f t="shared" ca="1" si="168"/>
        <v>0</v>
      </c>
      <c r="BH244" s="2">
        <f t="shared" ca="1" si="169"/>
        <v>0</v>
      </c>
      <c r="BI244" s="2">
        <f t="shared" ca="1" si="170"/>
        <v>0</v>
      </c>
      <c r="BJ244" s="2">
        <f t="shared" ca="1" si="171"/>
        <v>0</v>
      </c>
      <c r="BK244" s="2">
        <f t="shared" ca="1" si="172"/>
        <v>0</v>
      </c>
      <c r="BL244" s="2">
        <f t="shared" ca="1" si="173"/>
        <v>69641</v>
      </c>
      <c r="BM244" s="2">
        <f t="shared" ca="1" si="174"/>
        <v>0</v>
      </c>
      <c r="BN244" s="2">
        <f t="shared" ca="1" si="175"/>
        <v>0</v>
      </c>
      <c r="BO244" s="2">
        <f t="shared" ca="1" si="176"/>
        <v>0</v>
      </c>
      <c r="BP244" s="3">
        <f t="shared" ca="1" si="177"/>
        <v>0</v>
      </c>
      <c r="BQ244" s="1">
        <f t="shared" ca="1" si="178"/>
        <v>0</v>
      </c>
      <c r="BR244" s="2">
        <f t="shared" ca="1" si="179"/>
        <v>0</v>
      </c>
      <c r="BS244" s="2">
        <f t="shared" ca="1" si="180"/>
        <v>0</v>
      </c>
      <c r="BT244" s="2">
        <f t="shared" ca="1" si="181"/>
        <v>0</v>
      </c>
      <c r="BU244" s="2">
        <f t="shared" ca="1" si="182"/>
        <v>69641</v>
      </c>
      <c r="BV244" s="3">
        <f t="shared" ca="1" si="183"/>
        <v>0</v>
      </c>
      <c r="BX244" s="1">
        <f t="shared" ca="1" si="184"/>
        <v>1</v>
      </c>
      <c r="BY244" s="3"/>
      <c r="BZ244" s="1">
        <f t="shared" ca="1" si="185"/>
        <v>36</v>
      </c>
      <c r="CA244" s="2"/>
      <c r="CB244" s="3"/>
    </row>
    <row r="245" spans="2:80" ht="15" thickBot="1" x14ac:dyDescent="0.35">
      <c r="B245">
        <f t="shared" ca="1" si="186"/>
        <v>2</v>
      </c>
      <c r="C245" t="str">
        <f t="shared" ca="1" si="187"/>
        <v>women</v>
      </c>
      <c r="D245">
        <f t="shared" ca="1" si="188"/>
        <v>36</v>
      </c>
      <c r="E245">
        <f t="shared" ca="1" si="189"/>
        <v>5</v>
      </c>
      <c r="F245" t="str">
        <f t="shared" ca="1" si="190"/>
        <v>general work</v>
      </c>
      <c r="G245">
        <f t="shared" ca="1" si="191"/>
        <v>3</v>
      </c>
      <c r="H245" t="str">
        <f t="shared" ca="1" si="192"/>
        <v>university</v>
      </c>
      <c r="I245">
        <f t="shared" ca="1" si="193"/>
        <v>2</v>
      </c>
      <c r="J245">
        <f t="shared" ca="1" si="194"/>
        <v>2</v>
      </c>
      <c r="K245">
        <f t="shared" ca="1" si="195"/>
        <v>69641</v>
      </c>
      <c r="L245">
        <f t="shared" ca="1" si="196"/>
        <v>7</v>
      </c>
      <c r="M245" t="str">
        <f t="shared" ca="1" si="197"/>
        <v>karwar</v>
      </c>
      <c r="N245">
        <f t="shared" ca="1" si="198"/>
        <v>278564</v>
      </c>
      <c r="O245">
        <f t="shared" ca="1" si="199"/>
        <v>43239.63664006102</v>
      </c>
      <c r="P245">
        <f t="shared" ca="1" si="200"/>
        <v>66562.180091177928</v>
      </c>
      <c r="Q245">
        <f t="shared" ca="1" si="201"/>
        <v>24819</v>
      </c>
      <c r="R245">
        <f t="shared" ca="1" si="202"/>
        <v>137136.06891054113</v>
      </c>
      <c r="S245">
        <f t="shared" ca="1" si="203"/>
        <v>43944.489577713837</v>
      </c>
      <c r="T245">
        <f t="shared" ca="1" si="204"/>
        <v>389070.66966889176</v>
      </c>
      <c r="U245">
        <f t="shared" ca="1" si="205"/>
        <v>205194.70555060214</v>
      </c>
      <c r="V245">
        <f t="shared" ca="1" si="206"/>
        <v>183875.96411828962</v>
      </c>
      <c r="X245" s="1">
        <f ca="1">IF(Table1[[#This Row],[gender]]="men",0,1)</f>
        <v>1</v>
      </c>
      <c r="Y245" s="13">
        <f ca="1">IF(Table1[[#This Row],[gender]]="women",0,1)</f>
        <v>0</v>
      </c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K245" s="1">
        <f t="shared" ca="1" si="207"/>
        <v>0</v>
      </c>
      <c r="AL245" s="2">
        <f t="shared" ca="1" si="208"/>
        <v>1</v>
      </c>
      <c r="AM245" s="2">
        <f t="shared" ca="1" si="209"/>
        <v>0</v>
      </c>
      <c r="AN245" s="2">
        <f t="shared" ca="1" si="210"/>
        <v>0</v>
      </c>
      <c r="AO245" s="2">
        <f t="shared" ca="1" si="211"/>
        <v>0</v>
      </c>
      <c r="AP245" s="3">
        <f t="shared" ca="1" si="212"/>
        <v>0</v>
      </c>
      <c r="AQ245" s="1"/>
      <c r="AR245" s="2"/>
      <c r="AS245" s="2"/>
      <c r="AT245" s="2"/>
      <c r="AU245" s="2"/>
      <c r="AV245" s="3"/>
      <c r="AW245" s="2"/>
      <c r="AX245" s="23">
        <f t="shared" ca="1" si="163"/>
        <v>44514.617970608371</v>
      </c>
      <c r="AY245" s="2"/>
      <c r="AZ245" s="1">
        <f t="shared" ca="1" si="164"/>
        <v>1</v>
      </c>
      <c r="BA245" s="2"/>
      <c r="BB245" s="3"/>
      <c r="BC245" s="31">
        <f t="shared" ca="1" si="165"/>
        <v>0.11784347731885834</v>
      </c>
      <c r="BD245" s="2">
        <f t="shared" ca="1" si="166"/>
        <v>1</v>
      </c>
      <c r="BE245" s="1"/>
      <c r="BF245" s="1">
        <f t="shared" ca="1" si="167"/>
        <v>0</v>
      </c>
      <c r="BG245" s="2">
        <f t="shared" ca="1" si="168"/>
        <v>77215</v>
      </c>
      <c r="BH245" s="2">
        <f t="shared" ca="1" si="169"/>
        <v>0</v>
      </c>
      <c r="BI245" s="2">
        <f t="shared" ca="1" si="170"/>
        <v>0</v>
      </c>
      <c r="BJ245" s="2">
        <f t="shared" ca="1" si="171"/>
        <v>0</v>
      </c>
      <c r="BK245" s="2">
        <f t="shared" ca="1" si="172"/>
        <v>0</v>
      </c>
      <c r="BL245" s="2">
        <f t="shared" ca="1" si="173"/>
        <v>0</v>
      </c>
      <c r="BM245" s="2">
        <f t="shared" ca="1" si="174"/>
        <v>0</v>
      </c>
      <c r="BN245" s="2">
        <f t="shared" ca="1" si="175"/>
        <v>0</v>
      </c>
      <c r="BO245" s="2">
        <f t="shared" ca="1" si="176"/>
        <v>0</v>
      </c>
      <c r="BP245" s="3">
        <f t="shared" ca="1" si="177"/>
        <v>0</v>
      </c>
      <c r="BQ245" s="1">
        <f t="shared" ca="1" si="178"/>
        <v>77215</v>
      </c>
      <c r="BR245" s="2">
        <f t="shared" ca="1" si="179"/>
        <v>0</v>
      </c>
      <c r="BS245" s="2">
        <f t="shared" ca="1" si="180"/>
        <v>0</v>
      </c>
      <c r="BT245" s="2">
        <f t="shared" ca="1" si="181"/>
        <v>0</v>
      </c>
      <c r="BU245" s="2">
        <f t="shared" ca="1" si="182"/>
        <v>0</v>
      </c>
      <c r="BV245" s="3">
        <f t="shared" ca="1" si="183"/>
        <v>0</v>
      </c>
      <c r="BX245" s="1">
        <f t="shared" ca="1" si="184"/>
        <v>1</v>
      </c>
      <c r="BY245" s="3"/>
      <c r="BZ245" s="1">
        <f t="shared" ca="1" si="185"/>
        <v>45</v>
      </c>
      <c r="CA245" s="2"/>
      <c r="CB245" s="3"/>
    </row>
    <row r="246" spans="2:80" ht="15" thickBot="1" x14ac:dyDescent="0.35">
      <c r="B246">
        <f t="shared" ca="1" si="186"/>
        <v>1</v>
      </c>
      <c r="C246" t="str">
        <f t="shared" ca="1" si="187"/>
        <v>men</v>
      </c>
      <c r="D246">
        <f t="shared" ca="1" si="188"/>
        <v>45</v>
      </c>
      <c r="E246">
        <f t="shared" ca="1" si="189"/>
        <v>1</v>
      </c>
      <c r="F246" t="str">
        <f t="shared" ca="1" si="190"/>
        <v>health</v>
      </c>
      <c r="G246">
        <f t="shared" ca="1" si="191"/>
        <v>4</v>
      </c>
      <c r="H246" t="str">
        <f t="shared" ca="1" si="192"/>
        <v>technical</v>
      </c>
      <c r="I246">
        <f t="shared" ca="1" si="193"/>
        <v>2</v>
      </c>
      <c r="J246">
        <f t="shared" ca="1" si="194"/>
        <v>3</v>
      </c>
      <c r="K246">
        <f t="shared" ca="1" si="195"/>
        <v>77215</v>
      </c>
      <c r="L246">
        <f t="shared" ca="1" si="196"/>
        <v>2</v>
      </c>
      <c r="M246" t="str">
        <f t="shared" ca="1" si="197"/>
        <v>tumkur</v>
      </c>
      <c r="N246">
        <f t="shared" ca="1" si="198"/>
        <v>231645</v>
      </c>
      <c r="O246">
        <f t="shared" ca="1" si="199"/>
        <v>27297.852303526943</v>
      </c>
      <c r="P246">
        <f t="shared" ca="1" si="200"/>
        <v>133543.85391182511</v>
      </c>
      <c r="Q246">
        <f t="shared" ca="1" si="201"/>
        <v>80566</v>
      </c>
      <c r="R246">
        <f t="shared" ca="1" si="202"/>
        <v>131630.78968787793</v>
      </c>
      <c r="S246">
        <f t="shared" ca="1" si="203"/>
        <v>14963.68366607268</v>
      </c>
      <c r="T246">
        <f t="shared" ca="1" si="204"/>
        <v>380152.53757789778</v>
      </c>
      <c r="U246">
        <f t="shared" ca="1" si="205"/>
        <v>239494.64199140487</v>
      </c>
      <c r="V246">
        <f t="shared" ca="1" si="206"/>
        <v>140657.8955864929</v>
      </c>
      <c r="X246" s="1">
        <f ca="1">IF(Table1[[#This Row],[gender]]="men",0,1)</f>
        <v>0</v>
      </c>
      <c r="Y246" s="13">
        <f ca="1">IF(Table1[[#This Row],[gender]]="women",0,1)</f>
        <v>1</v>
      </c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K246" s="1">
        <f t="shared" ca="1" si="207"/>
        <v>0</v>
      </c>
      <c r="AL246" s="2">
        <f t="shared" ca="1" si="208"/>
        <v>0</v>
      </c>
      <c r="AM246" s="2">
        <f t="shared" ca="1" si="209"/>
        <v>0</v>
      </c>
      <c r="AN246" s="2">
        <f t="shared" ca="1" si="210"/>
        <v>0</v>
      </c>
      <c r="AO246" s="2">
        <f t="shared" ca="1" si="211"/>
        <v>0</v>
      </c>
      <c r="AP246" s="3">
        <f t="shared" ca="1" si="212"/>
        <v>1</v>
      </c>
      <c r="AQ246" s="1"/>
      <c r="AR246" s="2"/>
      <c r="AS246" s="2"/>
      <c r="AT246" s="2"/>
      <c r="AU246" s="2"/>
      <c r="AV246" s="3"/>
      <c r="AW246" s="2"/>
      <c r="AX246" s="23">
        <f t="shared" ca="1" si="163"/>
        <v>16261.614994344018</v>
      </c>
      <c r="AY246" s="2"/>
      <c r="AZ246" s="1">
        <f t="shared" ca="1" si="164"/>
        <v>1</v>
      </c>
      <c r="BA246" s="2"/>
      <c r="BB246" s="3"/>
      <c r="BC246" s="31">
        <f t="shared" ca="1" si="165"/>
        <v>0.54102108329709531</v>
      </c>
      <c r="BD246" s="2">
        <f t="shared" ca="1" si="166"/>
        <v>0</v>
      </c>
      <c r="BE246" s="1"/>
      <c r="BF246" s="1">
        <f t="shared" ca="1" si="167"/>
        <v>0</v>
      </c>
      <c r="BG246" s="2">
        <f t="shared" ca="1" si="168"/>
        <v>0</v>
      </c>
      <c r="BH246" s="2">
        <f t="shared" ca="1" si="169"/>
        <v>26198</v>
      </c>
      <c r="BI246" s="2">
        <f t="shared" ca="1" si="170"/>
        <v>0</v>
      </c>
      <c r="BJ246" s="2">
        <f t="shared" ca="1" si="171"/>
        <v>0</v>
      </c>
      <c r="BK246" s="2">
        <f t="shared" ca="1" si="172"/>
        <v>0</v>
      </c>
      <c r="BL246" s="2">
        <f t="shared" ca="1" si="173"/>
        <v>0</v>
      </c>
      <c r="BM246" s="2">
        <f t="shared" ca="1" si="174"/>
        <v>0</v>
      </c>
      <c r="BN246" s="2">
        <f t="shared" ca="1" si="175"/>
        <v>0</v>
      </c>
      <c r="BO246" s="2">
        <f t="shared" ca="1" si="176"/>
        <v>0</v>
      </c>
      <c r="BP246" s="3">
        <f t="shared" ca="1" si="177"/>
        <v>0</v>
      </c>
      <c r="BQ246" s="1">
        <f t="shared" ca="1" si="178"/>
        <v>0</v>
      </c>
      <c r="BR246" s="2">
        <f t="shared" ca="1" si="179"/>
        <v>0</v>
      </c>
      <c r="BS246" s="2">
        <f t="shared" ca="1" si="180"/>
        <v>0</v>
      </c>
      <c r="BT246" s="2">
        <f t="shared" ca="1" si="181"/>
        <v>0</v>
      </c>
      <c r="BU246" s="2">
        <f t="shared" ca="1" si="182"/>
        <v>26198</v>
      </c>
      <c r="BV246" s="3">
        <f t="shared" ca="1" si="183"/>
        <v>0</v>
      </c>
      <c r="BX246" s="1">
        <f t="shared" ca="1" si="184"/>
        <v>1</v>
      </c>
      <c r="BY246" s="3"/>
      <c r="BZ246" s="1">
        <f t="shared" ca="1" si="185"/>
        <v>0</v>
      </c>
      <c r="CA246" s="2"/>
      <c r="CB246" s="3"/>
    </row>
    <row r="247" spans="2:80" ht="15" thickBot="1" x14ac:dyDescent="0.35">
      <c r="B247">
        <f t="shared" ca="1" si="186"/>
        <v>2</v>
      </c>
      <c r="C247" t="str">
        <f t="shared" ca="1" si="187"/>
        <v>women</v>
      </c>
      <c r="D247">
        <f t="shared" ca="1" si="188"/>
        <v>41</v>
      </c>
      <c r="E247">
        <f t="shared" ca="1" si="189"/>
        <v>5</v>
      </c>
      <c r="F247" t="str">
        <f t="shared" ca="1" si="190"/>
        <v>general work</v>
      </c>
      <c r="G247">
        <f t="shared" ca="1" si="191"/>
        <v>1</v>
      </c>
      <c r="H247" t="str">
        <f t="shared" ca="1" si="192"/>
        <v>high skool</v>
      </c>
      <c r="I247">
        <f t="shared" ca="1" si="193"/>
        <v>4</v>
      </c>
      <c r="J247">
        <f t="shared" ca="1" si="194"/>
        <v>2</v>
      </c>
      <c r="K247">
        <f t="shared" ca="1" si="195"/>
        <v>26198</v>
      </c>
      <c r="L247">
        <f t="shared" ca="1" si="196"/>
        <v>3</v>
      </c>
      <c r="M247" t="str">
        <f t="shared" ca="1" si="197"/>
        <v>manglore</v>
      </c>
      <c r="N247">
        <f t="shared" ca="1" si="198"/>
        <v>157188</v>
      </c>
      <c r="O247">
        <f t="shared" ca="1" si="199"/>
        <v>85042.022041303819</v>
      </c>
      <c r="P247">
        <f t="shared" ca="1" si="200"/>
        <v>32523.229988688036</v>
      </c>
      <c r="Q247">
        <f t="shared" ca="1" si="201"/>
        <v>13479</v>
      </c>
      <c r="R247">
        <f t="shared" ca="1" si="202"/>
        <v>48757.393096905631</v>
      </c>
      <c r="S247">
        <f t="shared" ca="1" si="203"/>
        <v>358.05977038848346</v>
      </c>
      <c r="T247">
        <f t="shared" ca="1" si="204"/>
        <v>190069.28975907649</v>
      </c>
      <c r="U247">
        <f t="shared" ca="1" si="205"/>
        <v>147278.41513820944</v>
      </c>
      <c r="V247">
        <f t="shared" ca="1" si="206"/>
        <v>42790.874620867049</v>
      </c>
      <c r="X247" s="1">
        <f ca="1">IF(Table1[[#This Row],[gender]]="men",0,1)</f>
        <v>1</v>
      </c>
      <c r="Y247" s="13">
        <f ca="1">IF(Table1[[#This Row],[gender]]="women",0,1)</f>
        <v>0</v>
      </c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K247" s="1">
        <f t="shared" ca="1" si="207"/>
        <v>0</v>
      </c>
      <c r="AL247" s="2">
        <f t="shared" ca="1" si="208"/>
        <v>0</v>
      </c>
      <c r="AM247" s="2">
        <f t="shared" ca="1" si="209"/>
        <v>0</v>
      </c>
      <c r="AN247" s="2">
        <f t="shared" ca="1" si="210"/>
        <v>0</v>
      </c>
      <c r="AO247" s="2">
        <f t="shared" ca="1" si="211"/>
        <v>0</v>
      </c>
      <c r="AP247" s="3">
        <f t="shared" ca="1" si="212"/>
        <v>1</v>
      </c>
      <c r="AQ247" s="1"/>
      <c r="AR247" s="2"/>
      <c r="AS247" s="2"/>
      <c r="AT247" s="2"/>
      <c r="AU247" s="2"/>
      <c r="AV247" s="3"/>
      <c r="AW247" s="2"/>
      <c r="AX247" s="23">
        <f t="shared" ca="1" si="163"/>
        <v>67110.687902279678</v>
      </c>
      <c r="AY247" s="2"/>
      <c r="AZ247" s="1">
        <f t="shared" ca="1" si="164"/>
        <v>1</v>
      </c>
      <c r="BA247" s="2"/>
      <c r="BB247" s="3"/>
      <c r="BC247" s="31">
        <f t="shared" ca="1" si="165"/>
        <v>0.59166005820566259</v>
      </c>
      <c r="BD247" s="2">
        <f t="shared" ca="1" si="166"/>
        <v>0</v>
      </c>
      <c r="BE247" s="1"/>
      <c r="BF247" s="1">
        <f t="shared" ca="1" si="167"/>
        <v>0</v>
      </c>
      <c r="BG247" s="2">
        <f t="shared" ca="1" si="168"/>
        <v>0</v>
      </c>
      <c r="BH247" s="2">
        <f t="shared" ca="1" si="169"/>
        <v>0</v>
      </c>
      <c r="BI247" s="2">
        <f t="shared" ca="1" si="170"/>
        <v>0</v>
      </c>
      <c r="BJ247" s="2">
        <f t="shared" ca="1" si="171"/>
        <v>0</v>
      </c>
      <c r="BK247" s="2">
        <f t="shared" ca="1" si="172"/>
        <v>0</v>
      </c>
      <c r="BL247" s="2">
        <f t="shared" ca="1" si="173"/>
        <v>67622</v>
      </c>
      <c r="BM247" s="2">
        <f t="shared" ca="1" si="174"/>
        <v>0</v>
      </c>
      <c r="BN247" s="2">
        <f t="shared" ca="1" si="175"/>
        <v>0</v>
      </c>
      <c r="BO247" s="2">
        <f t="shared" ca="1" si="176"/>
        <v>0</v>
      </c>
      <c r="BP247" s="3">
        <f t="shared" ca="1" si="177"/>
        <v>0</v>
      </c>
      <c r="BQ247" s="1">
        <f t="shared" ca="1" si="178"/>
        <v>0</v>
      </c>
      <c r="BR247" s="2">
        <f t="shared" ca="1" si="179"/>
        <v>0</v>
      </c>
      <c r="BS247" s="2">
        <f t="shared" ca="1" si="180"/>
        <v>0</v>
      </c>
      <c r="BT247" s="2">
        <f t="shared" ca="1" si="181"/>
        <v>0</v>
      </c>
      <c r="BU247" s="2">
        <f t="shared" ca="1" si="182"/>
        <v>67622</v>
      </c>
      <c r="BV247" s="3">
        <f t="shared" ca="1" si="183"/>
        <v>0</v>
      </c>
      <c r="BX247" s="1">
        <f t="shared" ca="1" si="184"/>
        <v>1</v>
      </c>
      <c r="BY247" s="3"/>
      <c r="BZ247" s="1">
        <f t="shared" ca="1" si="185"/>
        <v>42</v>
      </c>
      <c r="CA247" s="2"/>
      <c r="CB247" s="3"/>
    </row>
    <row r="248" spans="2:80" ht="15" thickBot="1" x14ac:dyDescent="0.35">
      <c r="B248">
        <f t="shared" ca="1" si="186"/>
        <v>1</v>
      </c>
      <c r="C248" t="str">
        <f t="shared" ca="1" si="187"/>
        <v>men</v>
      </c>
      <c r="D248">
        <f t="shared" ca="1" si="188"/>
        <v>42</v>
      </c>
      <c r="E248">
        <f t="shared" ca="1" si="189"/>
        <v>5</v>
      </c>
      <c r="F248" t="str">
        <f t="shared" ca="1" si="190"/>
        <v>general work</v>
      </c>
      <c r="G248">
        <f t="shared" ca="1" si="191"/>
        <v>4</v>
      </c>
      <c r="H248" t="str">
        <f t="shared" ca="1" si="192"/>
        <v>technical</v>
      </c>
      <c r="I248">
        <f t="shared" ca="1" si="193"/>
        <v>1</v>
      </c>
      <c r="J248">
        <f t="shared" ca="1" si="194"/>
        <v>4</v>
      </c>
      <c r="K248">
        <f t="shared" ca="1" si="195"/>
        <v>67622</v>
      </c>
      <c r="L248">
        <f t="shared" ca="1" si="196"/>
        <v>7</v>
      </c>
      <c r="M248" t="str">
        <f t="shared" ca="1" si="197"/>
        <v>karwar</v>
      </c>
      <c r="N248">
        <f t="shared" ca="1" si="198"/>
        <v>270488</v>
      </c>
      <c r="O248">
        <f t="shared" ca="1" si="199"/>
        <v>160036.94582393326</v>
      </c>
      <c r="P248">
        <f t="shared" ca="1" si="200"/>
        <v>268442.75160911871</v>
      </c>
      <c r="Q248">
        <f t="shared" ca="1" si="201"/>
        <v>189484</v>
      </c>
      <c r="R248">
        <f t="shared" ca="1" si="202"/>
        <v>42369.357774606171</v>
      </c>
      <c r="S248">
        <f t="shared" ca="1" si="203"/>
        <v>63755.153328449167</v>
      </c>
      <c r="T248">
        <f t="shared" ca="1" si="204"/>
        <v>602685.90493756777</v>
      </c>
      <c r="U248">
        <f t="shared" ca="1" si="205"/>
        <v>391890.30359853938</v>
      </c>
      <c r="V248">
        <f t="shared" ca="1" si="206"/>
        <v>210795.60133902839</v>
      </c>
      <c r="X248" s="1">
        <f ca="1">IF(Table1[[#This Row],[gender]]="men",0,1)</f>
        <v>0</v>
      </c>
      <c r="Y248" s="13">
        <f ca="1">IF(Table1[[#This Row],[gender]]="women",0,1)</f>
        <v>1</v>
      </c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K248" s="1">
        <f t="shared" ca="1" si="207"/>
        <v>0</v>
      </c>
      <c r="AL248" s="2">
        <f t="shared" ca="1" si="208"/>
        <v>1</v>
      </c>
      <c r="AM248" s="2">
        <f t="shared" ca="1" si="209"/>
        <v>0</v>
      </c>
      <c r="AN248" s="2">
        <f t="shared" ca="1" si="210"/>
        <v>0</v>
      </c>
      <c r="AO248" s="2">
        <f t="shared" ca="1" si="211"/>
        <v>0</v>
      </c>
      <c r="AP248" s="3">
        <f t="shared" ca="1" si="212"/>
        <v>0</v>
      </c>
      <c r="AQ248" s="1"/>
      <c r="AR248" s="2"/>
      <c r="AS248" s="2"/>
      <c r="AT248" s="2"/>
      <c r="AU248" s="2"/>
      <c r="AV248" s="3"/>
      <c r="AW248" s="2"/>
      <c r="AX248" s="23">
        <f t="shared" ca="1" si="163"/>
        <v>8943.308017525922</v>
      </c>
      <c r="AY248" s="2"/>
      <c r="AZ248" s="1">
        <f t="shared" ca="1" si="164"/>
        <v>1</v>
      </c>
      <c r="BA248" s="2"/>
      <c r="BB248" s="3"/>
      <c r="BC248" s="31">
        <f t="shared" ca="1" si="165"/>
        <v>0.77857635102377387</v>
      </c>
      <c r="BD248" s="2">
        <f t="shared" ca="1" si="166"/>
        <v>0</v>
      </c>
      <c r="BE248" s="1"/>
      <c r="BF248" s="1">
        <f t="shared" ca="1" si="167"/>
        <v>0</v>
      </c>
      <c r="BG248" s="2">
        <f t="shared" ca="1" si="168"/>
        <v>0</v>
      </c>
      <c r="BH248" s="2">
        <f t="shared" ca="1" si="169"/>
        <v>0</v>
      </c>
      <c r="BI248" s="2">
        <f t="shared" ca="1" si="170"/>
        <v>0</v>
      </c>
      <c r="BJ248" s="2">
        <f t="shared" ca="1" si="171"/>
        <v>0</v>
      </c>
      <c r="BK248" s="2">
        <f t="shared" ca="1" si="172"/>
        <v>0</v>
      </c>
      <c r="BL248" s="2">
        <f t="shared" ca="1" si="173"/>
        <v>0</v>
      </c>
      <c r="BM248" s="2">
        <f t="shared" ca="1" si="174"/>
        <v>25203</v>
      </c>
      <c r="BN248" s="2">
        <f t="shared" ca="1" si="175"/>
        <v>0</v>
      </c>
      <c r="BO248" s="2">
        <f t="shared" ca="1" si="176"/>
        <v>0</v>
      </c>
      <c r="BP248" s="3">
        <f t="shared" ca="1" si="177"/>
        <v>0</v>
      </c>
      <c r="BQ248" s="1">
        <f t="shared" ca="1" si="178"/>
        <v>25203</v>
      </c>
      <c r="BR248" s="2">
        <f t="shared" ca="1" si="179"/>
        <v>0</v>
      </c>
      <c r="BS248" s="2">
        <f t="shared" ca="1" si="180"/>
        <v>0</v>
      </c>
      <c r="BT248" s="2">
        <f t="shared" ca="1" si="181"/>
        <v>0</v>
      </c>
      <c r="BU248" s="2">
        <f t="shared" ca="1" si="182"/>
        <v>0</v>
      </c>
      <c r="BV248" s="3">
        <f t="shared" ca="1" si="183"/>
        <v>0</v>
      </c>
      <c r="BX248" s="1">
        <f t="shared" ca="1" si="184"/>
        <v>1</v>
      </c>
      <c r="BY248" s="3"/>
      <c r="BZ248" s="1">
        <f t="shared" ca="1" si="185"/>
        <v>31</v>
      </c>
      <c r="CA248" s="2"/>
      <c r="CB248" s="3"/>
    </row>
    <row r="249" spans="2:80" ht="15" thickBot="1" x14ac:dyDescent="0.35">
      <c r="B249">
        <f t="shared" ca="1" si="186"/>
        <v>2</v>
      </c>
      <c r="C249" t="str">
        <f t="shared" ca="1" si="187"/>
        <v>women</v>
      </c>
      <c r="D249">
        <f t="shared" ca="1" si="188"/>
        <v>31</v>
      </c>
      <c r="E249">
        <f t="shared" ca="1" si="189"/>
        <v>1</v>
      </c>
      <c r="F249" t="str">
        <f t="shared" ca="1" si="190"/>
        <v>health</v>
      </c>
      <c r="G249">
        <f t="shared" ca="1" si="191"/>
        <v>3</v>
      </c>
      <c r="H249" t="str">
        <f t="shared" ca="1" si="192"/>
        <v>university</v>
      </c>
      <c r="I249">
        <f t="shared" ca="1" si="193"/>
        <v>1</v>
      </c>
      <c r="J249">
        <f t="shared" ca="1" si="194"/>
        <v>3</v>
      </c>
      <c r="K249">
        <f t="shared" ca="1" si="195"/>
        <v>25203</v>
      </c>
      <c r="L249">
        <f t="shared" ca="1" si="196"/>
        <v>8</v>
      </c>
      <c r="M249" t="str">
        <f t="shared" ca="1" si="197"/>
        <v>bidar</v>
      </c>
      <c r="N249">
        <f t="shared" ca="1" si="198"/>
        <v>126015</v>
      </c>
      <c r="O249">
        <f t="shared" ca="1" si="199"/>
        <v>98112.298874260858</v>
      </c>
      <c r="P249">
        <f t="shared" ca="1" si="200"/>
        <v>26829.924052577764</v>
      </c>
      <c r="Q249">
        <f t="shared" ca="1" si="201"/>
        <v>2313</v>
      </c>
      <c r="R249">
        <f t="shared" ca="1" si="202"/>
        <v>4011.2762728738107</v>
      </c>
      <c r="S249">
        <f t="shared" ca="1" si="203"/>
        <v>25970.176832945566</v>
      </c>
      <c r="T249">
        <f t="shared" ca="1" si="204"/>
        <v>178815.10088552331</v>
      </c>
      <c r="U249">
        <f t="shared" ca="1" si="205"/>
        <v>104436.57514713467</v>
      </c>
      <c r="V249">
        <f t="shared" ca="1" si="206"/>
        <v>74378.525738388635</v>
      </c>
      <c r="X249" s="1">
        <f ca="1">IF(Table1[[#This Row],[gender]]="men",0,1)</f>
        <v>1</v>
      </c>
      <c r="Y249" s="13">
        <f ca="1">IF(Table1[[#This Row],[gender]]="women",0,1)</f>
        <v>0</v>
      </c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K249" s="1">
        <f t="shared" ca="1" si="207"/>
        <v>0</v>
      </c>
      <c r="AL249" s="2">
        <f t="shared" ca="1" si="208"/>
        <v>0</v>
      </c>
      <c r="AM249" s="2">
        <f t="shared" ca="1" si="209"/>
        <v>0</v>
      </c>
      <c r="AN249" s="2">
        <f t="shared" ca="1" si="210"/>
        <v>0</v>
      </c>
      <c r="AO249" s="2">
        <f t="shared" ca="1" si="211"/>
        <v>0</v>
      </c>
      <c r="AP249" s="3">
        <f t="shared" ca="1" si="212"/>
        <v>1</v>
      </c>
      <c r="AQ249" s="1"/>
      <c r="AR249" s="2"/>
      <c r="AS249" s="2"/>
      <c r="AT249" s="2"/>
      <c r="AU249" s="2"/>
      <c r="AV249" s="3"/>
      <c r="AW249" s="2"/>
      <c r="AX249" s="23">
        <f t="shared" ca="1" si="163"/>
        <v>37340.916213601966</v>
      </c>
      <c r="AY249" s="2"/>
      <c r="AZ249" s="1">
        <f t="shared" ca="1" si="164"/>
        <v>1</v>
      </c>
      <c r="BA249" s="2"/>
      <c r="BB249" s="3"/>
      <c r="BC249" s="31">
        <f t="shared" ca="1" si="165"/>
        <v>0.38335795025293451</v>
      </c>
      <c r="BD249" s="2">
        <f t="shared" ca="1" si="166"/>
        <v>0</v>
      </c>
      <c r="BE249" s="1"/>
      <c r="BF249" s="1">
        <f t="shared" ca="1" si="167"/>
        <v>0</v>
      </c>
      <c r="BG249" s="2">
        <f t="shared" ca="1" si="168"/>
        <v>0</v>
      </c>
      <c r="BH249" s="2">
        <f t="shared" ca="1" si="169"/>
        <v>0</v>
      </c>
      <c r="BI249" s="2">
        <f t="shared" ca="1" si="170"/>
        <v>0</v>
      </c>
      <c r="BJ249" s="2">
        <f t="shared" ca="1" si="171"/>
        <v>0</v>
      </c>
      <c r="BK249" s="2">
        <f t="shared" ca="1" si="172"/>
        <v>0</v>
      </c>
      <c r="BL249" s="2">
        <f t="shared" ca="1" si="173"/>
        <v>0</v>
      </c>
      <c r="BM249" s="2">
        <f t="shared" ca="1" si="174"/>
        <v>0</v>
      </c>
      <c r="BN249" s="2">
        <f t="shared" ca="1" si="175"/>
        <v>0</v>
      </c>
      <c r="BO249" s="2">
        <f t="shared" ca="1" si="176"/>
        <v>60905</v>
      </c>
      <c r="BP249" s="3">
        <f t="shared" ca="1" si="177"/>
        <v>0</v>
      </c>
      <c r="BQ249" s="1">
        <f t="shared" ca="1" si="178"/>
        <v>0</v>
      </c>
      <c r="BR249" s="2">
        <f t="shared" ca="1" si="179"/>
        <v>0</v>
      </c>
      <c r="BS249" s="2">
        <f t="shared" ca="1" si="180"/>
        <v>0</v>
      </c>
      <c r="BT249" s="2">
        <f t="shared" ca="1" si="181"/>
        <v>0</v>
      </c>
      <c r="BU249" s="2">
        <f t="shared" ca="1" si="182"/>
        <v>60905</v>
      </c>
      <c r="BV249" s="3">
        <f t="shared" ca="1" si="183"/>
        <v>0</v>
      </c>
      <c r="BX249" s="1">
        <f t="shared" ca="1" si="184"/>
        <v>1</v>
      </c>
      <c r="BY249" s="3"/>
      <c r="BZ249" s="1">
        <f t="shared" ca="1" si="185"/>
        <v>43</v>
      </c>
      <c r="CA249" s="2"/>
      <c r="CB249" s="3"/>
    </row>
    <row r="250" spans="2:80" ht="15" thickBot="1" x14ac:dyDescent="0.35">
      <c r="B250">
        <f t="shared" ca="1" si="186"/>
        <v>2</v>
      </c>
      <c r="C250" t="str">
        <f t="shared" ca="1" si="187"/>
        <v>women</v>
      </c>
      <c r="D250">
        <f t="shared" ca="1" si="188"/>
        <v>43</v>
      </c>
      <c r="E250">
        <f t="shared" ca="1" si="189"/>
        <v>5</v>
      </c>
      <c r="F250" t="str">
        <f t="shared" ca="1" si="190"/>
        <v>general work</v>
      </c>
      <c r="G250">
        <f t="shared" ca="1" si="191"/>
        <v>4</v>
      </c>
      <c r="H250" t="str">
        <f t="shared" ca="1" si="192"/>
        <v>technical</v>
      </c>
      <c r="I250">
        <f t="shared" ca="1" si="193"/>
        <v>3</v>
      </c>
      <c r="J250">
        <f t="shared" ca="1" si="194"/>
        <v>1</v>
      </c>
      <c r="K250">
        <f t="shared" ca="1" si="195"/>
        <v>60905</v>
      </c>
      <c r="L250">
        <f t="shared" ca="1" si="196"/>
        <v>10</v>
      </c>
      <c r="M250" t="str">
        <f t="shared" ca="1" si="197"/>
        <v>chitrdurga</v>
      </c>
      <c r="N250">
        <f t="shared" ca="1" si="198"/>
        <v>182715</v>
      </c>
      <c r="O250">
        <f t="shared" ca="1" si="199"/>
        <v>70045.247880464929</v>
      </c>
      <c r="P250">
        <f t="shared" ca="1" si="200"/>
        <v>37340.916213601966</v>
      </c>
      <c r="Q250">
        <f t="shared" ca="1" si="201"/>
        <v>25343</v>
      </c>
      <c r="R250">
        <f t="shared" ca="1" si="202"/>
        <v>94041.804044774282</v>
      </c>
      <c r="S250">
        <f t="shared" ca="1" si="203"/>
        <v>78867.974685278139</v>
      </c>
      <c r="T250">
        <f t="shared" ca="1" si="204"/>
        <v>298923.89089888008</v>
      </c>
      <c r="U250">
        <f t="shared" ca="1" si="205"/>
        <v>189430.05192523921</v>
      </c>
      <c r="V250">
        <f t="shared" ca="1" si="206"/>
        <v>109493.83897364087</v>
      </c>
      <c r="X250" s="1">
        <f ca="1">IF(Table1[[#This Row],[gender]]="men",0,1)</f>
        <v>1</v>
      </c>
      <c r="Y250" s="13">
        <f ca="1">IF(Table1[[#This Row],[gender]]="women",0,1)</f>
        <v>0</v>
      </c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K250" s="1">
        <f t="shared" ca="1" si="207"/>
        <v>0</v>
      </c>
      <c r="AL250" s="2">
        <f t="shared" ca="1" si="208"/>
        <v>0</v>
      </c>
      <c r="AM250" s="2">
        <f t="shared" ca="1" si="209"/>
        <v>0</v>
      </c>
      <c r="AN250" s="2">
        <f t="shared" ca="1" si="210"/>
        <v>0</v>
      </c>
      <c r="AO250" s="2">
        <f t="shared" ca="1" si="211"/>
        <v>0</v>
      </c>
      <c r="AP250" s="3">
        <f t="shared" ca="1" si="212"/>
        <v>1</v>
      </c>
      <c r="AQ250" s="1"/>
      <c r="AR250" s="2"/>
      <c r="AS250" s="2"/>
      <c r="AT250" s="2"/>
      <c r="AU250" s="2"/>
      <c r="AV250" s="3"/>
      <c r="AW250" s="2"/>
      <c r="AX250" s="23">
        <f t="shared" ca="1" si="163"/>
        <v>43008.368938456115</v>
      </c>
      <c r="AY250" s="2"/>
      <c r="AZ250" s="1">
        <f t="shared" ca="1" si="164"/>
        <v>1</v>
      </c>
      <c r="BA250" s="2"/>
      <c r="BB250" s="3"/>
      <c r="BC250" s="31">
        <f t="shared" ca="1" si="165"/>
        <v>0.61020019792826286</v>
      </c>
      <c r="BD250" s="2">
        <f t="shared" ca="1" si="166"/>
        <v>0</v>
      </c>
      <c r="BE250" s="1"/>
      <c r="BF250" s="1">
        <f t="shared" ca="1" si="167"/>
        <v>0</v>
      </c>
      <c r="BG250" s="2">
        <f t="shared" ca="1" si="168"/>
        <v>0</v>
      </c>
      <c r="BH250" s="2">
        <f t="shared" ca="1" si="169"/>
        <v>0</v>
      </c>
      <c r="BI250" s="2">
        <f t="shared" ca="1" si="170"/>
        <v>0</v>
      </c>
      <c r="BJ250" s="2">
        <f t="shared" ca="1" si="171"/>
        <v>0</v>
      </c>
      <c r="BK250" s="2">
        <f t="shared" ca="1" si="172"/>
        <v>63734</v>
      </c>
      <c r="BL250" s="2">
        <f t="shared" ca="1" si="173"/>
        <v>0</v>
      </c>
      <c r="BM250" s="2">
        <f t="shared" ca="1" si="174"/>
        <v>0</v>
      </c>
      <c r="BN250" s="2">
        <f t="shared" ca="1" si="175"/>
        <v>0</v>
      </c>
      <c r="BO250" s="2">
        <f t="shared" ca="1" si="176"/>
        <v>0</v>
      </c>
      <c r="BP250" s="3">
        <f t="shared" ca="1" si="177"/>
        <v>0</v>
      </c>
      <c r="BQ250" s="1">
        <f t="shared" ca="1" si="178"/>
        <v>0</v>
      </c>
      <c r="BR250" s="2">
        <f t="shared" ca="1" si="179"/>
        <v>0</v>
      </c>
      <c r="BS250" s="2">
        <f t="shared" ca="1" si="180"/>
        <v>0</v>
      </c>
      <c r="BT250" s="2">
        <f t="shared" ca="1" si="181"/>
        <v>0</v>
      </c>
      <c r="BU250" s="2">
        <f t="shared" ca="1" si="182"/>
        <v>63734</v>
      </c>
      <c r="BV250" s="3">
        <f t="shared" ca="1" si="183"/>
        <v>0</v>
      </c>
      <c r="BX250" s="1">
        <f t="shared" ca="1" si="184"/>
        <v>1</v>
      </c>
      <c r="BY250" s="3"/>
      <c r="BZ250" s="1">
        <f t="shared" ca="1" si="185"/>
        <v>0</v>
      </c>
      <c r="CA250" s="2"/>
      <c r="CB250" s="3"/>
    </row>
    <row r="251" spans="2:80" ht="15" thickBot="1" x14ac:dyDescent="0.35">
      <c r="B251">
        <f t="shared" ca="1" si="186"/>
        <v>2</v>
      </c>
      <c r="C251" t="str">
        <f t="shared" ca="1" si="187"/>
        <v>women</v>
      </c>
      <c r="D251">
        <f t="shared" ca="1" si="188"/>
        <v>45</v>
      </c>
      <c r="E251">
        <f t="shared" ca="1" si="189"/>
        <v>5</v>
      </c>
      <c r="F251" t="str">
        <f t="shared" ca="1" si="190"/>
        <v>general work</v>
      </c>
      <c r="G251">
        <f t="shared" ca="1" si="191"/>
        <v>5</v>
      </c>
      <c r="H251" t="str">
        <f t="shared" ca="1" si="192"/>
        <v>other</v>
      </c>
      <c r="I251">
        <f t="shared" ca="1" si="193"/>
        <v>4</v>
      </c>
      <c r="J251">
        <f t="shared" ca="1" si="194"/>
        <v>2</v>
      </c>
      <c r="K251">
        <f t="shared" ca="1" si="195"/>
        <v>63734</v>
      </c>
      <c r="L251">
        <f t="shared" ca="1" si="196"/>
        <v>6</v>
      </c>
      <c r="M251" t="str">
        <f t="shared" ca="1" si="197"/>
        <v>bellari</v>
      </c>
      <c r="N251">
        <f t="shared" ca="1" si="198"/>
        <v>191202</v>
      </c>
      <c r="O251">
        <f t="shared" ca="1" si="199"/>
        <v>116671.49824427972</v>
      </c>
      <c r="P251">
        <f t="shared" ca="1" si="200"/>
        <v>86016.73787691223</v>
      </c>
      <c r="Q251">
        <f t="shared" ca="1" si="201"/>
        <v>79658</v>
      </c>
      <c r="R251">
        <f t="shared" ca="1" si="202"/>
        <v>120220.91725936148</v>
      </c>
      <c r="S251">
        <f t="shared" ca="1" si="203"/>
        <v>17869.736922700591</v>
      </c>
      <c r="T251">
        <f t="shared" ca="1" si="204"/>
        <v>295088.47479961283</v>
      </c>
      <c r="U251">
        <f t="shared" ca="1" si="205"/>
        <v>316550.41550364118</v>
      </c>
      <c r="V251">
        <f t="shared" ca="1" si="206"/>
        <v>-21461.940704028355</v>
      </c>
      <c r="X251" s="1">
        <f ca="1">IF(Table1[[#This Row],[gender]]="men",0,1)</f>
        <v>1</v>
      </c>
      <c r="Y251" s="13">
        <f ca="1">IF(Table1[[#This Row],[gender]]="women",0,1)</f>
        <v>0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K251" s="1">
        <f t="shared" ca="1" si="207"/>
        <v>0</v>
      </c>
      <c r="AL251" s="2">
        <f t="shared" ca="1" si="208"/>
        <v>0</v>
      </c>
      <c r="AM251" s="2">
        <f t="shared" ca="1" si="209"/>
        <v>0</v>
      </c>
      <c r="AN251" s="2">
        <f t="shared" ca="1" si="210"/>
        <v>0</v>
      </c>
      <c r="AO251" s="2">
        <f t="shared" ca="1" si="211"/>
        <v>0</v>
      </c>
      <c r="AP251" s="3">
        <f t="shared" ca="1" si="212"/>
        <v>1</v>
      </c>
      <c r="AQ251" s="1"/>
      <c r="AR251" s="2"/>
      <c r="AS251" s="2"/>
      <c r="AT251" s="2"/>
      <c r="AU251" s="2"/>
      <c r="AV251" s="3"/>
      <c r="AW251" s="2"/>
      <c r="AX251" s="23">
        <f t="shared" ca="1" si="163"/>
        <v>69850.781848129089</v>
      </c>
      <c r="AY251" s="2"/>
      <c r="AZ251" s="1">
        <f t="shared" ca="1" si="164"/>
        <v>0</v>
      </c>
      <c r="BA251" s="2"/>
      <c r="BB251" s="3"/>
      <c r="BC251" s="31">
        <f t="shared" ca="1" si="165"/>
        <v>9.9572615085394816E-3</v>
      </c>
      <c r="BD251" s="2">
        <f t="shared" ca="1" si="166"/>
        <v>1</v>
      </c>
      <c r="BE251" s="1"/>
      <c r="BF251" s="1">
        <f t="shared" ca="1" si="167"/>
        <v>0</v>
      </c>
      <c r="BG251" s="2">
        <f t="shared" ca="1" si="168"/>
        <v>0</v>
      </c>
      <c r="BH251" s="2">
        <f t="shared" ca="1" si="169"/>
        <v>0</v>
      </c>
      <c r="BI251" s="2">
        <f t="shared" ca="1" si="170"/>
        <v>0</v>
      </c>
      <c r="BJ251" s="2">
        <f t="shared" ca="1" si="171"/>
        <v>0</v>
      </c>
      <c r="BK251" s="2">
        <f t="shared" ca="1" si="172"/>
        <v>0</v>
      </c>
      <c r="BL251" s="2">
        <f t="shared" ca="1" si="173"/>
        <v>0</v>
      </c>
      <c r="BM251" s="2">
        <f t="shared" ca="1" si="174"/>
        <v>72254</v>
      </c>
      <c r="BN251" s="2">
        <f t="shared" ca="1" si="175"/>
        <v>0</v>
      </c>
      <c r="BO251" s="2">
        <f t="shared" ca="1" si="176"/>
        <v>0</v>
      </c>
      <c r="BP251" s="3">
        <f t="shared" ca="1" si="177"/>
        <v>0</v>
      </c>
      <c r="BQ251" s="1">
        <f t="shared" ca="1" si="178"/>
        <v>0</v>
      </c>
      <c r="BR251" s="2">
        <f t="shared" ca="1" si="179"/>
        <v>0</v>
      </c>
      <c r="BS251" s="2">
        <f t="shared" ca="1" si="180"/>
        <v>0</v>
      </c>
      <c r="BT251" s="2">
        <f t="shared" ca="1" si="181"/>
        <v>0</v>
      </c>
      <c r="BU251" s="2">
        <f t="shared" ca="1" si="182"/>
        <v>72254</v>
      </c>
      <c r="BV251" s="3">
        <f t="shared" ca="1" si="183"/>
        <v>0</v>
      </c>
      <c r="BX251" s="1">
        <f t="shared" ca="1" si="184"/>
        <v>0</v>
      </c>
      <c r="BY251" s="3"/>
      <c r="BZ251" s="1">
        <f t="shared" ca="1" si="185"/>
        <v>31</v>
      </c>
      <c r="CA251" s="2"/>
      <c r="CB251" s="3"/>
    </row>
    <row r="252" spans="2:80" ht="15" thickBot="1" x14ac:dyDescent="0.35">
      <c r="B252">
        <f t="shared" ca="1" si="186"/>
        <v>1</v>
      </c>
      <c r="C252" t="str">
        <f t="shared" ca="1" si="187"/>
        <v>men</v>
      </c>
      <c r="D252">
        <f t="shared" ca="1" si="188"/>
        <v>31</v>
      </c>
      <c r="E252">
        <f t="shared" ca="1" si="189"/>
        <v>5</v>
      </c>
      <c r="F252" t="str">
        <f t="shared" ca="1" si="190"/>
        <v>general work</v>
      </c>
      <c r="G252">
        <f t="shared" ca="1" si="191"/>
        <v>3</v>
      </c>
      <c r="H252" t="str">
        <f t="shared" ca="1" si="192"/>
        <v>university</v>
      </c>
      <c r="I252">
        <f t="shared" ca="1" si="193"/>
        <v>1</v>
      </c>
      <c r="J252">
        <f t="shared" ca="1" si="194"/>
        <v>1</v>
      </c>
      <c r="K252">
        <f t="shared" ca="1" si="195"/>
        <v>72254</v>
      </c>
      <c r="L252">
        <f t="shared" ca="1" si="196"/>
        <v>8</v>
      </c>
      <c r="M252" t="str">
        <f t="shared" ca="1" si="197"/>
        <v>bidar</v>
      </c>
      <c r="N252">
        <f t="shared" ca="1" si="198"/>
        <v>216762</v>
      </c>
      <c r="O252">
        <f t="shared" ca="1" si="199"/>
        <v>2158.3559191140353</v>
      </c>
      <c r="P252">
        <f t="shared" ca="1" si="200"/>
        <v>69850.781848129089</v>
      </c>
      <c r="Q252">
        <f t="shared" ca="1" si="201"/>
        <v>3964</v>
      </c>
      <c r="R252">
        <f t="shared" ca="1" si="202"/>
        <v>56904.345459783835</v>
      </c>
      <c r="S252">
        <f t="shared" ca="1" si="203"/>
        <v>41347.910819457298</v>
      </c>
      <c r="T252">
        <f t="shared" ca="1" si="204"/>
        <v>327960.69266758644</v>
      </c>
      <c r="U252">
        <f t="shared" ca="1" si="205"/>
        <v>63026.701378897873</v>
      </c>
      <c r="V252">
        <f t="shared" ca="1" si="206"/>
        <v>264933.99128868856</v>
      </c>
      <c r="X252" s="1">
        <f ca="1">IF(Table1[[#This Row],[gender]]="men",0,1)</f>
        <v>0</v>
      </c>
      <c r="Y252" s="13">
        <f ca="1">IF(Table1[[#This Row],[gender]]="women",0,1)</f>
        <v>1</v>
      </c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K252" s="1">
        <f t="shared" ca="1" si="207"/>
        <v>1</v>
      </c>
      <c r="AL252" s="2">
        <f t="shared" ca="1" si="208"/>
        <v>0</v>
      </c>
      <c r="AM252" s="2">
        <f t="shared" ca="1" si="209"/>
        <v>0</v>
      </c>
      <c r="AN252" s="2">
        <f t="shared" ca="1" si="210"/>
        <v>0</v>
      </c>
      <c r="AO252" s="2">
        <f t="shared" ca="1" si="211"/>
        <v>0</v>
      </c>
      <c r="AP252" s="3">
        <f t="shared" ca="1" si="212"/>
        <v>0</v>
      </c>
      <c r="AQ252" s="1"/>
      <c r="AR252" s="2"/>
      <c r="AS252" s="2"/>
      <c r="AT252" s="2"/>
      <c r="AU252" s="2"/>
      <c r="AV252" s="3"/>
      <c r="AW252" s="2"/>
      <c r="AX252" s="23">
        <f t="shared" ca="1" si="163"/>
        <v>27109.132187614712</v>
      </c>
      <c r="AY252" s="2"/>
      <c r="AZ252" s="1">
        <f t="shared" ca="1" si="164"/>
        <v>1</v>
      </c>
      <c r="BA252" s="2"/>
      <c r="BB252" s="3"/>
      <c r="BC252" s="31">
        <f t="shared" ca="1" si="165"/>
        <v>0.48968033774429781</v>
      </c>
      <c r="BD252" s="2">
        <f t="shared" ca="1" si="166"/>
        <v>0</v>
      </c>
      <c r="BE252" s="1"/>
      <c r="BF252" s="1">
        <f t="shared" ca="1" si="167"/>
        <v>0</v>
      </c>
      <c r="BG252" s="2">
        <f t="shared" ca="1" si="168"/>
        <v>0</v>
      </c>
      <c r="BH252" s="2">
        <f t="shared" ca="1" si="169"/>
        <v>0</v>
      </c>
      <c r="BI252" s="2">
        <f t="shared" ca="1" si="170"/>
        <v>0</v>
      </c>
      <c r="BJ252" s="2">
        <f t="shared" ca="1" si="171"/>
        <v>0</v>
      </c>
      <c r="BK252" s="2">
        <f t="shared" ca="1" si="172"/>
        <v>0</v>
      </c>
      <c r="BL252" s="2">
        <f t="shared" ca="1" si="173"/>
        <v>0</v>
      </c>
      <c r="BM252" s="2">
        <f t="shared" ca="1" si="174"/>
        <v>0</v>
      </c>
      <c r="BN252" s="2">
        <f t="shared" ca="1" si="175"/>
        <v>55734</v>
      </c>
      <c r="BO252" s="2">
        <f t="shared" ca="1" si="176"/>
        <v>0</v>
      </c>
      <c r="BP252" s="3">
        <f t="shared" ca="1" si="177"/>
        <v>0</v>
      </c>
      <c r="BQ252" s="1">
        <f t="shared" ca="1" si="178"/>
        <v>0</v>
      </c>
      <c r="BR252" s="2">
        <f t="shared" ca="1" si="179"/>
        <v>0</v>
      </c>
      <c r="BS252" s="2">
        <f t="shared" ca="1" si="180"/>
        <v>55734</v>
      </c>
      <c r="BT252" s="2">
        <f t="shared" ca="1" si="181"/>
        <v>0</v>
      </c>
      <c r="BU252" s="2">
        <f t="shared" ca="1" si="182"/>
        <v>0</v>
      </c>
      <c r="BV252" s="3">
        <f t="shared" ca="1" si="183"/>
        <v>0</v>
      </c>
      <c r="BX252" s="1">
        <f t="shared" ca="1" si="184"/>
        <v>1</v>
      </c>
      <c r="BY252" s="3"/>
      <c r="BZ252" s="1">
        <f t="shared" ca="1" si="185"/>
        <v>45</v>
      </c>
      <c r="CA252" s="2"/>
      <c r="CB252" s="3"/>
    </row>
    <row r="253" spans="2:80" ht="15" thickBot="1" x14ac:dyDescent="0.35">
      <c r="B253">
        <f t="shared" ca="1" si="186"/>
        <v>2</v>
      </c>
      <c r="C253" t="str">
        <f t="shared" ca="1" si="187"/>
        <v>women</v>
      </c>
      <c r="D253">
        <f t="shared" ca="1" si="188"/>
        <v>45</v>
      </c>
      <c r="E253">
        <f t="shared" ca="1" si="189"/>
        <v>3</v>
      </c>
      <c r="F253" t="str">
        <f t="shared" ca="1" si="190"/>
        <v>teaching</v>
      </c>
      <c r="G253">
        <f t="shared" ca="1" si="191"/>
        <v>4</v>
      </c>
      <c r="H253" t="str">
        <f t="shared" ca="1" si="192"/>
        <v>technical</v>
      </c>
      <c r="I253">
        <f t="shared" ca="1" si="193"/>
        <v>1</v>
      </c>
      <c r="J253">
        <f t="shared" ca="1" si="194"/>
        <v>2</v>
      </c>
      <c r="K253">
        <f t="shared" ca="1" si="195"/>
        <v>55734</v>
      </c>
      <c r="L253">
        <f t="shared" ca="1" si="196"/>
        <v>9</v>
      </c>
      <c r="M253" t="str">
        <f t="shared" ca="1" si="197"/>
        <v>gulbarga</v>
      </c>
      <c r="N253">
        <f t="shared" ca="1" si="198"/>
        <v>167202</v>
      </c>
      <c r="O253">
        <f t="shared" ca="1" si="199"/>
        <v>81875.531831522079</v>
      </c>
      <c r="P253">
        <f t="shared" ca="1" si="200"/>
        <v>54218.264375229424</v>
      </c>
      <c r="Q253">
        <f t="shared" ca="1" si="201"/>
        <v>3539</v>
      </c>
      <c r="R253">
        <f t="shared" ca="1" si="202"/>
        <v>102581.08428237142</v>
      </c>
      <c r="S253">
        <f t="shared" ca="1" si="203"/>
        <v>44456.955252990811</v>
      </c>
      <c r="T253">
        <f t="shared" ca="1" si="204"/>
        <v>265877.21962822025</v>
      </c>
      <c r="U253">
        <f t="shared" ca="1" si="205"/>
        <v>187995.61611389351</v>
      </c>
      <c r="V253">
        <f t="shared" ca="1" si="206"/>
        <v>77881.603514326736</v>
      </c>
      <c r="X253" s="1">
        <f ca="1">IF(Table1[[#This Row],[gender]]="men",0,1)</f>
        <v>1</v>
      </c>
      <c r="Y253" s="13">
        <f ca="1">IF(Table1[[#This Row],[gender]]="women",0,1)</f>
        <v>0</v>
      </c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K253" s="1">
        <f t="shared" ca="1" si="207"/>
        <v>0</v>
      </c>
      <c r="AL253" s="2">
        <f t="shared" ca="1" si="208"/>
        <v>0</v>
      </c>
      <c r="AM253" s="2">
        <f t="shared" ca="1" si="209"/>
        <v>1</v>
      </c>
      <c r="AN253" s="2">
        <f t="shared" ca="1" si="210"/>
        <v>0</v>
      </c>
      <c r="AO253" s="2">
        <f t="shared" ca="1" si="211"/>
        <v>0</v>
      </c>
      <c r="AP253" s="3">
        <f t="shared" ca="1" si="212"/>
        <v>0</v>
      </c>
      <c r="AQ253" s="1"/>
      <c r="AR253" s="2"/>
      <c r="AS253" s="2"/>
      <c r="AT253" s="2"/>
      <c r="AU253" s="2"/>
      <c r="AV253" s="3"/>
      <c r="AW253" s="2"/>
      <c r="AX253" s="23">
        <f t="shared" ca="1" si="163"/>
        <v>19970.124175832152</v>
      </c>
      <c r="AY253" s="2"/>
      <c r="AZ253" s="1">
        <f t="shared" ca="1" si="164"/>
        <v>1</v>
      </c>
      <c r="BA253" s="2"/>
      <c r="BB253" s="3"/>
      <c r="BC253" s="31">
        <f t="shared" ca="1" si="165"/>
        <v>0.56164120344900659</v>
      </c>
      <c r="BD253" s="2">
        <f t="shared" ca="1" si="166"/>
        <v>0</v>
      </c>
      <c r="BE253" s="1"/>
      <c r="BF253" s="1">
        <f t="shared" ca="1" si="167"/>
        <v>0</v>
      </c>
      <c r="BG253" s="2">
        <f t="shared" ca="1" si="168"/>
        <v>0</v>
      </c>
      <c r="BH253" s="2">
        <f t="shared" ca="1" si="169"/>
        <v>0</v>
      </c>
      <c r="BI253" s="2">
        <f t="shared" ca="1" si="170"/>
        <v>0</v>
      </c>
      <c r="BJ253" s="2">
        <f t="shared" ca="1" si="171"/>
        <v>0</v>
      </c>
      <c r="BK253" s="2">
        <f t="shared" ca="1" si="172"/>
        <v>0</v>
      </c>
      <c r="BL253" s="2">
        <f t="shared" ca="1" si="173"/>
        <v>0</v>
      </c>
      <c r="BM253" s="2">
        <f t="shared" ca="1" si="174"/>
        <v>0</v>
      </c>
      <c r="BN253" s="2">
        <f t="shared" ca="1" si="175"/>
        <v>29171</v>
      </c>
      <c r="BO253" s="2">
        <f t="shared" ca="1" si="176"/>
        <v>0</v>
      </c>
      <c r="BP253" s="3">
        <f t="shared" ca="1" si="177"/>
        <v>0</v>
      </c>
      <c r="BQ253" s="1">
        <f t="shared" ca="1" si="178"/>
        <v>0</v>
      </c>
      <c r="BR253" s="2">
        <f t="shared" ca="1" si="179"/>
        <v>0</v>
      </c>
      <c r="BS253" s="2">
        <f t="shared" ca="1" si="180"/>
        <v>0</v>
      </c>
      <c r="BT253" s="2">
        <f t="shared" ca="1" si="181"/>
        <v>0</v>
      </c>
      <c r="BU253" s="2">
        <f t="shared" ca="1" si="182"/>
        <v>0</v>
      </c>
      <c r="BV253" s="3">
        <f t="shared" ca="1" si="183"/>
        <v>29171</v>
      </c>
      <c r="BX253" s="1">
        <f t="shared" ca="1" si="184"/>
        <v>1</v>
      </c>
      <c r="BY253" s="3"/>
      <c r="BZ253" s="1">
        <f t="shared" ca="1" si="185"/>
        <v>31</v>
      </c>
      <c r="CA253" s="2"/>
      <c r="CB253" s="3"/>
    </row>
    <row r="254" spans="2:80" ht="15" thickBot="1" x14ac:dyDescent="0.35">
      <c r="B254">
        <f t="shared" ca="1" si="186"/>
        <v>2</v>
      </c>
      <c r="C254" t="str">
        <f t="shared" ca="1" si="187"/>
        <v>women</v>
      </c>
      <c r="D254">
        <f t="shared" ca="1" si="188"/>
        <v>31</v>
      </c>
      <c r="E254">
        <f t="shared" ca="1" si="189"/>
        <v>6</v>
      </c>
      <c r="F254" t="str">
        <f t="shared" ca="1" si="190"/>
        <v>agriculture</v>
      </c>
      <c r="G254">
        <f t="shared" ca="1" si="191"/>
        <v>4</v>
      </c>
      <c r="H254" t="str">
        <f t="shared" ca="1" si="192"/>
        <v>technical</v>
      </c>
      <c r="I254">
        <f t="shared" ca="1" si="193"/>
        <v>4</v>
      </c>
      <c r="J254">
        <f t="shared" ca="1" si="194"/>
        <v>4</v>
      </c>
      <c r="K254">
        <f t="shared" ca="1" si="195"/>
        <v>29171</v>
      </c>
      <c r="L254">
        <f t="shared" ca="1" si="196"/>
        <v>9</v>
      </c>
      <c r="M254" t="str">
        <f t="shared" ca="1" si="197"/>
        <v>gulbarga</v>
      </c>
      <c r="N254">
        <f t="shared" ca="1" si="198"/>
        <v>87513</v>
      </c>
      <c r="O254">
        <f t="shared" ca="1" si="199"/>
        <v>49150.906637432912</v>
      </c>
      <c r="P254">
        <f t="shared" ca="1" si="200"/>
        <v>79880.496703328608</v>
      </c>
      <c r="Q254">
        <f t="shared" ca="1" si="201"/>
        <v>45281</v>
      </c>
      <c r="R254">
        <f t="shared" ca="1" si="202"/>
        <v>45970.649465139395</v>
      </c>
      <c r="S254">
        <f t="shared" ca="1" si="203"/>
        <v>38015.946104899122</v>
      </c>
      <c r="T254">
        <f t="shared" ca="1" si="204"/>
        <v>205409.44280822773</v>
      </c>
      <c r="U254">
        <f t="shared" ca="1" si="205"/>
        <v>140402.5561025723</v>
      </c>
      <c r="V254">
        <f t="shared" ca="1" si="206"/>
        <v>65006.88670565543</v>
      </c>
      <c r="X254" s="1">
        <f ca="1">IF(Table1[[#This Row],[gender]]="men",0,1)</f>
        <v>1</v>
      </c>
      <c r="Y254" s="13">
        <f ca="1">IF(Table1[[#This Row],[gender]]="women",0,1)</f>
        <v>0</v>
      </c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K254" s="1">
        <f t="shared" ca="1" si="207"/>
        <v>0</v>
      </c>
      <c r="AL254" s="2">
        <f t="shared" ca="1" si="208"/>
        <v>0</v>
      </c>
      <c r="AM254" s="2">
        <f t="shared" ca="1" si="209"/>
        <v>1</v>
      </c>
      <c r="AN254" s="2">
        <f t="shared" ca="1" si="210"/>
        <v>0</v>
      </c>
      <c r="AO254" s="2">
        <f t="shared" ca="1" si="211"/>
        <v>0</v>
      </c>
      <c r="AP254" s="3">
        <f t="shared" ca="1" si="212"/>
        <v>0</v>
      </c>
      <c r="AQ254" s="1"/>
      <c r="AR254" s="2"/>
      <c r="AS254" s="2"/>
      <c r="AT254" s="2"/>
      <c r="AU254" s="2"/>
      <c r="AV254" s="3"/>
      <c r="AW254" s="2"/>
      <c r="AX254" s="23">
        <f t="shared" ca="1" si="163"/>
        <v>25603.050376853327</v>
      </c>
      <c r="AY254" s="2"/>
      <c r="AZ254" s="1">
        <f t="shared" ca="1" si="164"/>
        <v>1</v>
      </c>
      <c r="BA254" s="2"/>
      <c r="BB254" s="3"/>
      <c r="BC254" s="31">
        <f t="shared" ca="1" si="165"/>
        <v>0.18238094302107533</v>
      </c>
      <c r="BD254" s="2">
        <f t="shared" ca="1" si="166"/>
        <v>1</v>
      </c>
      <c r="BE254" s="1"/>
      <c r="BF254" s="1">
        <f t="shared" ca="1" si="167"/>
        <v>0</v>
      </c>
      <c r="BG254" s="2">
        <f t="shared" ca="1" si="168"/>
        <v>0</v>
      </c>
      <c r="BH254" s="2">
        <f t="shared" ca="1" si="169"/>
        <v>0</v>
      </c>
      <c r="BI254" s="2">
        <f t="shared" ca="1" si="170"/>
        <v>0</v>
      </c>
      <c r="BJ254" s="2">
        <f t="shared" ca="1" si="171"/>
        <v>0</v>
      </c>
      <c r="BK254" s="2">
        <f t="shared" ca="1" si="172"/>
        <v>72912</v>
      </c>
      <c r="BL254" s="2">
        <f t="shared" ca="1" si="173"/>
        <v>0</v>
      </c>
      <c r="BM254" s="2">
        <f t="shared" ca="1" si="174"/>
        <v>0</v>
      </c>
      <c r="BN254" s="2">
        <f t="shared" ca="1" si="175"/>
        <v>0</v>
      </c>
      <c r="BO254" s="2">
        <f t="shared" ca="1" si="176"/>
        <v>0</v>
      </c>
      <c r="BP254" s="3">
        <f t="shared" ca="1" si="177"/>
        <v>0</v>
      </c>
      <c r="BQ254" s="1">
        <f t="shared" ca="1" si="178"/>
        <v>0</v>
      </c>
      <c r="BR254" s="2">
        <f t="shared" ca="1" si="179"/>
        <v>0</v>
      </c>
      <c r="BS254" s="2">
        <f t="shared" ca="1" si="180"/>
        <v>0</v>
      </c>
      <c r="BT254" s="2">
        <f t="shared" ca="1" si="181"/>
        <v>0</v>
      </c>
      <c r="BU254" s="2">
        <f t="shared" ca="1" si="182"/>
        <v>0</v>
      </c>
      <c r="BV254" s="3">
        <f t="shared" ca="1" si="183"/>
        <v>72912</v>
      </c>
      <c r="BX254" s="1">
        <f t="shared" ca="1" si="184"/>
        <v>1</v>
      </c>
      <c r="BY254" s="3"/>
      <c r="BZ254" s="1">
        <f t="shared" ca="1" si="185"/>
        <v>34</v>
      </c>
      <c r="CA254" s="2"/>
      <c r="CB254" s="3"/>
    </row>
    <row r="255" spans="2:80" ht="15" thickBot="1" x14ac:dyDescent="0.35">
      <c r="B255">
        <f t="shared" ca="1" si="186"/>
        <v>1</v>
      </c>
      <c r="C255" t="str">
        <f t="shared" ca="1" si="187"/>
        <v>men</v>
      </c>
      <c r="D255">
        <f t="shared" ca="1" si="188"/>
        <v>34</v>
      </c>
      <c r="E255">
        <f t="shared" ca="1" si="189"/>
        <v>6</v>
      </c>
      <c r="F255" t="str">
        <f t="shared" ca="1" si="190"/>
        <v>agriculture</v>
      </c>
      <c r="G255">
        <f t="shared" ca="1" si="191"/>
        <v>4</v>
      </c>
      <c r="H255" t="str">
        <f t="shared" ca="1" si="192"/>
        <v>technical</v>
      </c>
      <c r="I255">
        <f t="shared" ca="1" si="193"/>
        <v>4</v>
      </c>
      <c r="J255">
        <f t="shared" ca="1" si="194"/>
        <v>3</v>
      </c>
      <c r="K255">
        <f t="shared" ca="1" si="195"/>
        <v>72912</v>
      </c>
      <c r="L255">
        <f t="shared" ca="1" si="196"/>
        <v>6</v>
      </c>
      <c r="M255" t="str">
        <f t="shared" ca="1" si="197"/>
        <v>bellari</v>
      </c>
      <c r="N255">
        <f t="shared" ca="1" si="198"/>
        <v>291648</v>
      </c>
      <c r="O255">
        <f t="shared" ca="1" si="199"/>
        <v>53191.037270210574</v>
      </c>
      <c r="P255">
        <f t="shared" ca="1" si="200"/>
        <v>76809.151130559985</v>
      </c>
      <c r="Q255">
        <f t="shared" ca="1" si="201"/>
        <v>8875</v>
      </c>
      <c r="R255">
        <f t="shared" ca="1" si="202"/>
        <v>137964.9237958164</v>
      </c>
      <c r="S255">
        <f t="shared" ca="1" si="203"/>
        <v>85375.034438592091</v>
      </c>
      <c r="T255">
        <f t="shared" ca="1" si="204"/>
        <v>453832.18556915206</v>
      </c>
      <c r="U255">
        <f t="shared" ca="1" si="205"/>
        <v>200030.96106602697</v>
      </c>
      <c r="V255">
        <f t="shared" ca="1" si="206"/>
        <v>253801.22450312509</v>
      </c>
      <c r="X255" s="1">
        <f ca="1">IF(Table1[[#This Row],[gender]]="men",0,1)</f>
        <v>0</v>
      </c>
      <c r="Y255" s="13">
        <f ca="1">IF(Table1[[#This Row],[gender]]="women",0,1)</f>
        <v>1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K255" s="1">
        <f t="shared" ca="1" si="207"/>
        <v>0</v>
      </c>
      <c r="AL255" s="2">
        <f t="shared" ca="1" si="208"/>
        <v>0</v>
      </c>
      <c r="AM255" s="2">
        <f t="shared" ca="1" si="209"/>
        <v>0</v>
      </c>
      <c r="AN255" s="2">
        <f t="shared" ca="1" si="210"/>
        <v>1</v>
      </c>
      <c r="AO255" s="2">
        <f t="shared" ca="1" si="211"/>
        <v>0</v>
      </c>
      <c r="AP255" s="3">
        <f t="shared" ca="1" si="212"/>
        <v>0</v>
      </c>
      <c r="AQ255" s="1"/>
      <c r="AR255" s="2"/>
      <c r="AS255" s="2"/>
      <c r="AT255" s="2"/>
      <c r="AU255" s="2"/>
      <c r="AV255" s="3"/>
      <c r="AW255" s="2"/>
      <c r="AX255" s="23">
        <f t="shared" ca="1" si="163"/>
        <v>20930.263894175205</v>
      </c>
      <c r="AY255" s="2"/>
      <c r="AZ255" s="1">
        <f t="shared" ca="1" si="164"/>
        <v>0</v>
      </c>
      <c r="BA255" s="2"/>
      <c r="BB255" s="3"/>
      <c r="BC255" s="31">
        <f t="shared" ca="1" si="165"/>
        <v>7.3288112391969196E-2</v>
      </c>
      <c r="BD255" s="2">
        <f t="shared" ca="1" si="166"/>
        <v>1</v>
      </c>
      <c r="BE255" s="1"/>
      <c r="BF255" s="1">
        <f t="shared" ca="1" si="167"/>
        <v>0</v>
      </c>
      <c r="BG255" s="2">
        <f t="shared" ca="1" si="168"/>
        <v>0</v>
      </c>
      <c r="BH255" s="2">
        <f t="shared" ca="1" si="169"/>
        <v>0</v>
      </c>
      <c r="BI255" s="2">
        <f t="shared" ca="1" si="170"/>
        <v>0</v>
      </c>
      <c r="BJ255" s="2">
        <f t="shared" ca="1" si="171"/>
        <v>88287</v>
      </c>
      <c r="BK255" s="2">
        <f t="shared" ca="1" si="172"/>
        <v>0</v>
      </c>
      <c r="BL255" s="2">
        <f t="shared" ca="1" si="173"/>
        <v>0</v>
      </c>
      <c r="BM255" s="2">
        <f t="shared" ca="1" si="174"/>
        <v>0</v>
      </c>
      <c r="BN255" s="2">
        <f t="shared" ca="1" si="175"/>
        <v>0</v>
      </c>
      <c r="BO255" s="2">
        <f t="shared" ca="1" si="176"/>
        <v>0</v>
      </c>
      <c r="BP255" s="3">
        <f t="shared" ca="1" si="177"/>
        <v>0</v>
      </c>
      <c r="BQ255" s="1">
        <f t="shared" ca="1" si="178"/>
        <v>0</v>
      </c>
      <c r="BR255" s="2">
        <f t="shared" ca="1" si="179"/>
        <v>0</v>
      </c>
      <c r="BS255" s="2">
        <f t="shared" ca="1" si="180"/>
        <v>0</v>
      </c>
      <c r="BT255" s="2">
        <f t="shared" ca="1" si="181"/>
        <v>88287</v>
      </c>
      <c r="BU255" s="2">
        <f t="shared" ca="1" si="182"/>
        <v>0</v>
      </c>
      <c r="BV255" s="3">
        <f t="shared" ca="1" si="183"/>
        <v>0</v>
      </c>
      <c r="BX255" s="1">
        <f t="shared" ca="1" si="184"/>
        <v>0</v>
      </c>
      <c r="BY255" s="3"/>
      <c r="BZ255" s="1">
        <f t="shared" ca="1" si="185"/>
        <v>39</v>
      </c>
      <c r="CA255" s="2"/>
      <c r="CB255" s="3"/>
    </row>
    <row r="256" spans="2:80" ht="15" thickBot="1" x14ac:dyDescent="0.35">
      <c r="B256">
        <f t="shared" ca="1" si="186"/>
        <v>2</v>
      </c>
      <c r="C256" t="str">
        <f t="shared" ca="1" si="187"/>
        <v>women</v>
      </c>
      <c r="D256">
        <f t="shared" ca="1" si="188"/>
        <v>39</v>
      </c>
      <c r="E256">
        <f t="shared" ca="1" si="189"/>
        <v>4</v>
      </c>
      <c r="F256" t="str">
        <f t="shared" ca="1" si="190"/>
        <v>IT</v>
      </c>
      <c r="G256">
        <f t="shared" ca="1" si="191"/>
        <v>3</v>
      </c>
      <c r="H256" t="str">
        <f t="shared" ca="1" si="192"/>
        <v>university</v>
      </c>
      <c r="I256">
        <f t="shared" ca="1" si="193"/>
        <v>2</v>
      </c>
      <c r="J256">
        <f t="shared" ca="1" si="194"/>
        <v>2</v>
      </c>
      <c r="K256">
        <f t="shared" ca="1" si="195"/>
        <v>88287</v>
      </c>
      <c r="L256">
        <f t="shared" ca="1" si="196"/>
        <v>5</v>
      </c>
      <c r="M256" t="str">
        <f t="shared" ca="1" si="197"/>
        <v>UK</v>
      </c>
      <c r="N256">
        <f t="shared" ca="1" si="198"/>
        <v>353148</v>
      </c>
      <c r="O256">
        <f t="shared" ca="1" si="199"/>
        <v>25881.550314999138</v>
      </c>
      <c r="P256">
        <f t="shared" ca="1" si="200"/>
        <v>41860.52778835041</v>
      </c>
      <c r="Q256">
        <f t="shared" ca="1" si="201"/>
        <v>9074</v>
      </c>
      <c r="R256">
        <f t="shared" ca="1" si="202"/>
        <v>52376.03346383926</v>
      </c>
      <c r="S256">
        <f t="shared" ca="1" si="203"/>
        <v>70839.339507580095</v>
      </c>
      <c r="T256">
        <f t="shared" ca="1" si="204"/>
        <v>465847.86729593051</v>
      </c>
      <c r="U256">
        <f t="shared" ca="1" si="205"/>
        <v>87331.583778838394</v>
      </c>
      <c r="V256">
        <f t="shared" ca="1" si="206"/>
        <v>378516.28351709212</v>
      </c>
      <c r="X256" s="1">
        <f ca="1">IF(Table1[[#This Row],[gender]]="men",0,1)</f>
        <v>1</v>
      </c>
      <c r="Y256" s="13">
        <f ca="1">IF(Table1[[#This Row],[gender]]="women",0,1)</f>
        <v>0</v>
      </c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K256" s="1">
        <f t="shared" ca="1" si="207"/>
        <v>0</v>
      </c>
      <c r="AL256" s="2">
        <f t="shared" ca="1" si="208"/>
        <v>0</v>
      </c>
      <c r="AM256" s="2">
        <f t="shared" ca="1" si="209"/>
        <v>0</v>
      </c>
      <c r="AN256" s="2">
        <f t="shared" ca="1" si="210"/>
        <v>0</v>
      </c>
      <c r="AO256" s="2">
        <f t="shared" ca="1" si="211"/>
        <v>0</v>
      </c>
      <c r="AP256" s="3">
        <f t="shared" ca="1" si="212"/>
        <v>1</v>
      </c>
      <c r="AQ256" s="1"/>
      <c r="AR256" s="2"/>
      <c r="AS256" s="2"/>
      <c r="AT256" s="2"/>
      <c r="AU256" s="2"/>
      <c r="AV256" s="3"/>
      <c r="AW256" s="2"/>
      <c r="AX256" s="23">
        <f t="shared" ca="1" si="163"/>
        <v>14931.719347611455</v>
      </c>
      <c r="AY256" s="2"/>
      <c r="AZ256" s="1">
        <f t="shared" ca="1" si="164"/>
        <v>1</v>
      </c>
      <c r="BA256" s="2"/>
      <c r="BB256" s="3"/>
      <c r="BC256" s="31">
        <f t="shared" ca="1" si="165"/>
        <v>0.4854253186673021</v>
      </c>
      <c r="BD256" s="2">
        <f t="shared" ca="1" si="166"/>
        <v>0</v>
      </c>
      <c r="BE256" s="1"/>
      <c r="BF256" s="1">
        <f t="shared" ca="1" si="167"/>
        <v>0</v>
      </c>
      <c r="BG256" s="2">
        <f t="shared" ca="1" si="168"/>
        <v>0</v>
      </c>
      <c r="BH256" s="2">
        <f t="shared" ca="1" si="169"/>
        <v>0</v>
      </c>
      <c r="BI256" s="2">
        <f t="shared" ca="1" si="170"/>
        <v>0</v>
      </c>
      <c r="BJ256" s="2">
        <f t="shared" ca="1" si="171"/>
        <v>0</v>
      </c>
      <c r="BK256" s="2">
        <f t="shared" ca="1" si="172"/>
        <v>0</v>
      </c>
      <c r="BL256" s="2">
        <f t="shared" ca="1" si="173"/>
        <v>78636</v>
      </c>
      <c r="BM256" s="2">
        <f t="shared" ca="1" si="174"/>
        <v>0</v>
      </c>
      <c r="BN256" s="2">
        <f t="shared" ca="1" si="175"/>
        <v>0</v>
      </c>
      <c r="BO256" s="2">
        <f t="shared" ca="1" si="176"/>
        <v>0</v>
      </c>
      <c r="BP256" s="3">
        <f t="shared" ca="1" si="177"/>
        <v>0</v>
      </c>
      <c r="BQ256" s="1">
        <f t="shared" ca="1" si="178"/>
        <v>0</v>
      </c>
      <c r="BR256" s="2">
        <f t="shared" ca="1" si="179"/>
        <v>0</v>
      </c>
      <c r="BS256" s="2">
        <f t="shared" ca="1" si="180"/>
        <v>0</v>
      </c>
      <c r="BT256" s="2">
        <f t="shared" ca="1" si="181"/>
        <v>0</v>
      </c>
      <c r="BU256" s="2">
        <f t="shared" ca="1" si="182"/>
        <v>78636</v>
      </c>
      <c r="BV256" s="3">
        <f t="shared" ca="1" si="183"/>
        <v>0</v>
      </c>
      <c r="BX256" s="1">
        <f t="shared" ca="1" si="184"/>
        <v>1</v>
      </c>
      <c r="BY256" s="3"/>
      <c r="BZ256" s="1">
        <f t="shared" ca="1" si="185"/>
        <v>37</v>
      </c>
      <c r="CA256" s="2"/>
      <c r="CB256" s="3"/>
    </row>
    <row r="257" spans="2:80" ht="15" thickBot="1" x14ac:dyDescent="0.35">
      <c r="B257">
        <f t="shared" ca="1" si="186"/>
        <v>2</v>
      </c>
      <c r="C257" t="str">
        <f t="shared" ca="1" si="187"/>
        <v>women</v>
      </c>
      <c r="D257">
        <f t="shared" ca="1" si="188"/>
        <v>37</v>
      </c>
      <c r="E257">
        <f t="shared" ca="1" si="189"/>
        <v>5</v>
      </c>
      <c r="F257" t="str">
        <f t="shared" ca="1" si="190"/>
        <v>general work</v>
      </c>
      <c r="G257">
        <f t="shared" ca="1" si="191"/>
        <v>3</v>
      </c>
      <c r="H257" t="str">
        <f t="shared" ca="1" si="192"/>
        <v>university</v>
      </c>
      <c r="I257">
        <f t="shared" ca="1" si="193"/>
        <v>4</v>
      </c>
      <c r="J257">
        <f t="shared" ca="1" si="194"/>
        <v>4</v>
      </c>
      <c r="K257">
        <f t="shared" ca="1" si="195"/>
        <v>78636</v>
      </c>
      <c r="L257">
        <f t="shared" ca="1" si="196"/>
        <v>7</v>
      </c>
      <c r="M257" t="str">
        <f t="shared" ca="1" si="197"/>
        <v>karwar</v>
      </c>
      <c r="N257">
        <f t="shared" ca="1" si="198"/>
        <v>314544</v>
      </c>
      <c r="O257">
        <f t="shared" ca="1" si="199"/>
        <v>152687.62143488787</v>
      </c>
      <c r="P257">
        <f t="shared" ca="1" si="200"/>
        <v>59726.877390445821</v>
      </c>
      <c r="Q257">
        <f t="shared" ca="1" si="201"/>
        <v>36342</v>
      </c>
      <c r="R257">
        <f t="shared" ca="1" si="202"/>
        <v>145782.40482365843</v>
      </c>
      <c r="S257">
        <f t="shared" ca="1" si="203"/>
        <v>110416.99908751456</v>
      </c>
      <c r="T257">
        <f t="shared" ca="1" si="204"/>
        <v>484687.87647796038</v>
      </c>
      <c r="U257">
        <f t="shared" ca="1" si="205"/>
        <v>334812.02625854628</v>
      </c>
      <c r="V257">
        <f t="shared" ca="1" si="206"/>
        <v>149875.8502194141</v>
      </c>
      <c r="X257" s="1">
        <f ca="1">IF(Table1[[#This Row],[gender]]="men",0,1)</f>
        <v>1</v>
      </c>
      <c r="Y257" s="13">
        <f ca="1">IF(Table1[[#This Row],[gender]]="women",0,1)</f>
        <v>0</v>
      </c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K257" s="1">
        <f t="shared" ca="1" si="207"/>
        <v>0</v>
      </c>
      <c r="AL257" s="2">
        <f t="shared" ca="1" si="208"/>
        <v>0</v>
      </c>
      <c r="AM257" s="2">
        <f t="shared" ca="1" si="209"/>
        <v>1</v>
      </c>
      <c r="AN257" s="2">
        <f t="shared" ca="1" si="210"/>
        <v>0</v>
      </c>
      <c r="AO257" s="2">
        <f t="shared" ca="1" si="211"/>
        <v>0</v>
      </c>
      <c r="AP257" s="3">
        <f t="shared" ca="1" si="212"/>
        <v>0</v>
      </c>
      <c r="AQ257" s="1"/>
      <c r="AR257" s="2"/>
      <c r="AS257" s="2"/>
      <c r="AT257" s="2"/>
      <c r="AU257" s="2"/>
      <c r="AV257" s="3"/>
      <c r="AW257" s="2"/>
      <c r="AX257" s="23">
        <f t="shared" ca="1" si="163"/>
        <v>23322.463664626619</v>
      </c>
      <c r="AY257" s="2"/>
      <c r="AZ257" s="1">
        <f t="shared" ca="1" si="164"/>
        <v>1</v>
      </c>
      <c r="BA257" s="2"/>
      <c r="BB257" s="3"/>
      <c r="BC257" s="31">
        <f t="shared" ca="1" si="165"/>
        <v>0.64291192984734902</v>
      </c>
      <c r="BD257" s="2">
        <f t="shared" ca="1" si="166"/>
        <v>0</v>
      </c>
      <c r="BE257" s="1"/>
      <c r="BF257" s="1">
        <f t="shared" ca="1" si="167"/>
        <v>0</v>
      </c>
      <c r="BG257" s="2">
        <f t="shared" ca="1" si="168"/>
        <v>0</v>
      </c>
      <c r="BH257" s="2">
        <f t="shared" ca="1" si="169"/>
        <v>0</v>
      </c>
      <c r="BI257" s="2">
        <f t="shared" ca="1" si="170"/>
        <v>0</v>
      </c>
      <c r="BJ257" s="2">
        <f t="shared" ca="1" si="171"/>
        <v>0</v>
      </c>
      <c r="BK257" s="2">
        <f t="shared" ca="1" si="172"/>
        <v>0</v>
      </c>
      <c r="BL257" s="2">
        <f t="shared" ca="1" si="173"/>
        <v>0</v>
      </c>
      <c r="BM257" s="2">
        <f t="shared" ca="1" si="174"/>
        <v>0</v>
      </c>
      <c r="BN257" s="2">
        <f t="shared" ca="1" si="175"/>
        <v>41500</v>
      </c>
      <c r="BO257" s="2">
        <f t="shared" ca="1" si="176"/>
        <v>0</v>
      </c>
      <c r="BP257" s="3">
        <f t="shared" ca="1" si="177"/>
        <v>0</v>
      </c>
      <c r="BQ257" s="1">
        <f t="shared" ca="1" si="178"/>
        <v>0</v>
      </c>
      <c r="BR257" s="2">
        <f t="shared" ca="1" si="179"/>
        <v>0</v>
      </c>
      <c r="BS257" s="2">
        <f t="shared" ca="1" si="180"/>
        <v>0</v>
      </c>
      <c r="BT257" s="2">
        <f t="shared" ca="1" si="181"/>
        <v>0</v>
      </c>
      <c r="BU257" s="2">
        <f t="shared" ca="1" si="182"/>
        <v>0</v>
      </c>
      <c r="BV257" s="3">
        <f t="shared" ca="1" si="183"/>
        <v>41500</v>
      </c>
      <c r="BX257" s="1">
        <f t="shared" ca="1" si="184"/>
        <v>1</v>
      </c>
      <c r="BY257" s="3"/>
      <c r="BZ257" s="1">
        <f t="shared" ca="1" si="185"/>
        <v>0</v>
      </c>
      <c r="CA257" s="2"/>
      <c r="CB257" s="3"/>
    </row>
    <row r="258" spans="2:80" ht="15" thickBot="1" x14ac:dyDescent="0.35">
      <c r="B258">
        <f t="shared" ca="1" si="186"/>
        <v>1</v>
      </c>
      <c r="C258" t="str">
        <f t="shared" ca="1" si="187"/>
        <v>men</v>
      </c>
      <c r="D258">
        <f t="shared" ca="1" si="188"/>
        <v>25</v>
      </c>
      <c r="E258">
        <f t="shared" ca="1" si="189"/>
        <v>6</v>
      </c>
      <c r="F258" t="str">
        <f t="shared" ca="1" si="190"/>
        <v>agriculture</v>
      </c>
      <c r="G258">
        <f t="shared" ca="1" si="191"/>
        <v>2</v>
      </c>
      <c r="H258" t="str">
        <f t="shared" ca="1" si="192"/>
        <v>college</v>
      </c>
      <c r="I258">
        <f t="shared" ca="1" si="193"/>
        <v>4</v>
      </c>
      <c r="J258">
        <f t="shared" ca="1" si="194"/>
        <v>3</v>
      </c>
      <c r="K258">
        <f t="shared" ca="1" si="195"/>
        <v>41500</v>
      </c>
      <c r="L258">
        <f t="shared" ca="1" si="196"/>
        <v>9</v>
      </c>
      <c r="M258" t="str">
        <f t="shared" ca="1" si="197"/>
        <v>gulbarga</v>
      </c>
      <c r="N258">
        <f t="shared" ca="1" si="198"/>
        <v>124500</v>
      </c>
      <c r="O258">
        <f t="shared" ca="1" si="199"/>
        <v>80042.535265994957</v>
      </c>
      <c r="P258">
        <f t="shared" ca="1" si="200"/>
        <v>69967.390993879861</v>
      </c>
      <c r="Q258">
        <f t="shared" ca="1" si="201"/>
        <v>65120</v>
      </c>
      <c r="R258">
        <f t="shared" ca="1" si="202"/>
        <v>73361.62629578785</v>
      </c>
      <c r="S258">
        <f t="shared" ca="1" si="203"/>
        <v>43971.32336212229</v>
      </c>
      <c r="T258">
        <f t="shared" ca="1" si="204"/>
        <v>238438.71435600217</v>
      </c>
      <c r="U258">
        <f t="shared" ca="1" si="205"/>
        <v>218524.16156178282</v>
      </c>
      <c r="V258">
        <f t="shared" ca="1" si="206"/>
        <v>19914.552794219344</v>
      </c>
      <c r="X258" s="1">
        <f ca="1">IF(Table1[[#This Row],[gender]]="men",0,1)</f>
        <v>0</v>
      </c>
      <c r="Y258" s="13">
        <f ca="1">IF(Table1[[#This Row],[gender]]="women",0,1)</f>
        <v>1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K258" s="1">
        <f t="shared" ca="1" si="207"/>
        <v>1</v>
      </c>
      <c r="AL258" s="2">
        <f t="shared" ca="1" si="208"/>
        <v>0</v>
      </c>
      <c r="AM258" s="2">
        <f t="shared" ca="1" si="209"/>
        <v>0</v>
      </c>
      <c r="AN258" s="2">
        <f t="shared" ca="1" si="210"/>
        <v>0</v>
      </c>
      <c r="AO258" s="2">
        <f t="shared" ca="1" si="211"/>
        <v>0</v>
      </c>
      <c r="AP258" s="3">
        <f t="shared" ca="1" si="212"/>
        <v>0</v>
      </c>
      <c r="AQ258" s="1"/>
      <c r="AR258" s="2"/>
      <c r="AS258" s="2"/>
      <c r="AT258" s="2"/>
      <c r="AU258" s="2"/>
      <c r="AV258" s="3"/>
      <c r="AW258" s="2"/>
      <c r="AX258" s="23">
        <f t="shared" ca="1" si="163"/>
        <v>35002.249921199756</v>
      </c>
      <c r="AY258" s="2"/>
      <c r="AZ258" s="1">
        <f t="shared" ca="1" si="164"/>
        <v>1</v>
      </c>
      <c r="BA258" s="2"/>
      <c r="BB258" s="3"/>
      <c r="BC258" s="31">
        <f t="shared" ca="1" si="165"/>
        <v>6.765346292134522E-2</v>
      </c>
      <c r="BD258" s="2">
        <f t="shared" ca="1" si="166"/>
        <v>1</v>
      </c>
      <c r="BE258" s="1"/>
      <c r="BF258" s="1">
        <f t="shared" ca="1" si="167"/>
        <v>0</v>
      </c>
      <c r="BG258" s="2">
        <f t="shared" ca="1" si="168"/>
        <v>41135</v>
      </c>
      <c r="BH258" s="2">
        <f t="shared" ca="1" si="169"/>
        <v>0</v>
      </c>
      <c r="BI258" s="2">
        <f t="shared" ca="1" si="170"/>
        <v>0</v>
      </c>
      <c r="BJ258" s="2">
        <f t="shared" ca="1" si="171"/>
        <v>0</v>
      </c>
      <c r="BK258" s="2">
        <f t="shared" ca="1" si="172"/>
        <v>0</v>
      </c>
      <c r="BL258" s="2">
        <f t="shared" ca="1" si="173"/>
        <v>0</v>
      </c>
      <c r="BM258" s="2">
        <f t="shared" ca="1" si="174"/>
        <v>0</v>
      </c>
      <c r="BN258" s="2">
        <f t="shared" ca="1" si="175"/>
        <v>0</v>
      </c>
      <c r="BO258" s="2">
        <f t="shared" ca="1" si="176"/>
        <v>0</v>
      </c>
      <c r="BP258" s="3">
        <f t="shared" ca="1" si="177"/>
        <v>0</v>
      </c>
      <c r="BQ258" s="1">
        <f t="shared" ca="1" si="178"/>
        <v>0</v>
      </c>
      <c r="BR258" s="2">
        <f t="shared" ca="1" si="179"/>
        <v>0</v>
      </c>
      <c r="BS258" s="2">
        <f t="shared" ca="1" si="180"/>
        <v>41135</v>
      </c>
      <c r="BT258" s="2">
        <f t="shared" ca="1" si="181"/>
        <v>0</v>
      </c>
      <c r="BU258" s="2">
        <f t="shared" ca="1" si="182"/>
        <v>0</v>
      </c>
      <c r="BV258" s="3">
        <f t="shared" ca="1" si="183"/>
        <v>0</v>
      </c>
      <c r="BX258" s="1">
        <f t="shared" ca="1" si="184"/>
        <v>1</v>
      </c>
      <c r="BY258" s="3"/>
      <c r="BZ258" s="1">
        <f t="shared" ca="1" si="185"/>
        <v>40</v>
      </c>
      <c r="CA258" s="2"/>
      <c r="CB258" s="3"/>
    </row>
    <row r="259" spans="2:80" ht="15" thickBot="1" x14ac:dyDescent="0.35">
      <c r="B259">
        <f t="shared" ca="1" si="186"/>
        <v>2</v>
      </c>
      <c r="C259" t="str">
        <f t="shared" ca="1" si="187"/>
        <v>women</v>
      </c>
      <c r="D259">
        <f t="shared" ca="1" si="188"/>
        <v>40</v>
      </c>
      <c r="E259">
        <f t="shared" ca="1" si="189"/>
        <v>3</v>
      </c>
      <c r="F259" t="str">
        <f t="shared" ca="1" si="190"/>
        <v>teaching</v>
      </c>
      <c r="G259">
        <f t="shared" ca="1" si="191"/>
        <v>4</v>
      </c>
      <c r="H259" t="str">
        <f t="shared" ca="1" si="192"/>
        <v>technical</v>
      </c>
      <c r="I259">
        <f t="shared" ca="1" si="193"/>
        <v>3</v>
      </c>
      <c r="J259">
        <f t="shared" ca="1" si="194"/>
        <v>1</v>
      </c>
      <c r="K259">
        <f t="shared" ca="1" si="195"/>
        <v>41135</v>
      </c>
      <c r="L259">
        <f t="shared" ca="1" si="196"/>
        <v>2</v>
      </c>
      <c r="M259" t="str">
        <f t="shared" ca="1" si="197"/>
        <v>tumkur</v>
      </c>
      <c r="N259">
        <f t="shared" ca="1" si="198"/>
        <v>123405</v>
      </c>
      <c r="O259">
        <f t="shared" ca="1" si="199"/>
        <v>8348.7755918086077</v>
      </c>
      <c r="P259">
        <f t="shared" ca="1" si="200"/>
        <v>35002.249921199756</v>
      </c>
      <c r="Q259">
        <f t="shared" ca="1" si="201"/>
        <v>20687</v>
      </c>
      <c r="R259">
        <f t="shared" ca="1" si="202"/>
        <v>81608.162286669991</v>
      </c>
      <c r="S259">
        <f t="shared" ca="1" si="203"/>
        <v>44423.835618045588</v>
      </c>
      <c r="T259">
        <f t="shared" ca="1" si="204"/>
        <v>202831.08553924534</v>
      </c>
      <c r="U259">
        <f t="shared" ca="1" si="205"/>
        <v>110643.93787847859</v>
      </c>
      <c r="V259">
        <f t="shared" ca="1" si="206"/>
        <v>92187.147660766743</v>
      </c>
      <c r="X259" s="1">
        <f ca="1">IF(Table1[[#This Row],[gender]]="men",0,1)</f>
        <v>1</v>
      </c>
      <c r="Y259" s="13">
        <f ca="1">IF(Table1[[#This Row],[gender]]="women",0,1)</f>
        <v>0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K259" s="1">
        <f t="shared" ca="1" si="207"/>
        <v>0</v>
      </c>
      <c r="AL259" s="2">
        <f t="shared" ca="1" si="208"/>
        <v>0</v>
      </c>
      <c r="AM259" s="2">
        <f t="shared" ca="1" si="209"/>
        <v>0</v>
      </c>
      <c r="AN259" s="2">
        <f t="shared" ca="1" si="210"/>
        <v>1</v>
      </c>
      <c r="AO259" s="2">
        <f t="shared" ca="1" si="211"/>
        <v>0</v>
      </c>
      <c r="AP259" s="3">
        <f t="shared" ca="1" si="212"/>
        <v>0</v>
      </c>
      <c r="AQ259" s="1"/>
      <c r="AR259" s="2"/>
      <c r="AS259" s="2"/>
      <c r="AT259" s="2"/>
      <c r="AU259" s="2"/>
      <c r="AV259" s="3"/>
      <c r="AW259" s="2"/>
      <c r="AX259" s="23">
        <f t="shared" ca="1" si="163"/>
        <v>34959.145757212289</v>
      </c>
      <c r="AY259" s="2"/>
      <c r="AZ259" s="1">
        <f t="shared" ca="1" si="164"/>
        <v>1</v>
      </c>
      <c r="BA259" s="2"/>
      <c r="BB259" s="3"/>
      <c r="BC259" s="31">
        <f t="shared" ca="1" si="165"/>
        <v>0.29613154689307175</v>
      </c>
      <c r="BD259" s="2">
        <f t="shared" ca="1" si="166"/>
        <v>1</v>
      </c>
      <c r="BE259" s="1"/>
      <c r="BF259" s="1">
        <f t="shared" ca="1" si="167"/>
        <v>0</v>
      </c>
      <c r="BG259" s="2">
        <f t="shared" ca="1" si="168"/>
        <v>0</v>
      </c>
      <c r="BH259" s="2">
        <f t="shared" ca="1" si="169"/>
        <v>65243</v>
      </c>
      <c r="BI259" s="2">
        <f t="shared" ca="1" si="170"/>
        <v>0</v>
      </c>
      <c r="BJ259" s="2">
        <f t="shared" ca="1" si="171"/>
        <v>0</v>
      </c>
      <c r="BK259" s="2">
        <f t="shared" ca="1" si="172"/>
        <v>0</v>
      </c>
      <c r="BL259" s="2">
        <f t="shared" ca="1" si="173"/>
        <v>0</v>
      </c>
      <c r="BM259" s="2">
        <f t="shared" ca="1" si="174"/>
        <v>0</v>
      </c>
      <c r="BN259" s="2">
        <f t="shared" ca="1" si="175"/>
        <v>0</v>
      </c>
      <c r="BO259" s="2">
        <f t="shared" ca="1" si="176"/>
        <v>0</v>
      </c>
      <c r="BP259" s="3">
        <f t="shared" ca="1" si="177"/>
        <v>0</v>
      </c>
      <c r="BQ259" s="1">
        <f t="shared" ca="1" si="178"/>
        <v>0</v>
      </c>
      <c r="BR259" s="2">
        <f t="shared" ca="1" si="179"/>
        <v>0</v>
      </c>
      <c r="BS259" s="2">
        <f t="shared" ca="1" si="180"/>
        <v>0</v>
      </c>
      <c r="BT259" s="2">
        <f t="shared" ca="1" si="181"/>
        <v>65243</v>
      </c>
      <c r="BU259" s="2">
        <f t="shared" ca="1" si="182"/>
        <v>0</v>
      </c>
      <c r="BV259" s="3">
        <f t="shared" ca="1" si="183"/>
        <v>0</v>
      </c>
      <c r="BX259" s="1">
        <f t="shared" ca="1" si="184"/>
        <v>1</v>
      </c>
      <c r="BY259" s="3"/>
      <c r="BZ259" s="1">
        <f t="shared" ca="1" si="185"/>
        <v>35</v>
      </c>
      <c r="CA259" s="2"/>
      <c r="CB259" s="3"/>
    </row>
    <row r="260" spans="2:80" ht="15" thickBot="1" x14ac:dyDescent="0.35">
      <c r="B260">
        <f t="shared" ca="1" si="186"/>
        <v>1</v>
      </c>
      <c r="C260" t="str">
        <f t="shared" ca="1" si="187"/>
        <v>men</v>
      </c>
      <c r="D260">
        <f t="shared" ca="1" si="188"/>
        <v>35</v>
      </c>
      <c r="E260">
        <f t="shared" ca="1" si="189"/>
        <v>4</v>
      </c>
      <c r="F260" t="str">
        <f t="shared" ca="1" si="190"/>
        <v>IT</v>
      </c>
      <c r="G260">
        <f t="shared" ca="1" si="191"/>
        <v>3</v>
      </c>
      <c r="H260" t="str">
        <f t="shared" ca="1" si="192"/>
        <v>university</v>
      </c>
      <c r="I260">
        <f t="shared" ca="1" si="193"/>
        <v>0</v>
      </c>
      <c r="J260">
        <f t="shared" ca="1" si="194"/>
        <v>4</v>
      </c>
      <c r="K260">
        <f t="shared" ca="1" si="195"/>
        <v>65243</v>
      </c>
      <c r="L260">
        <f t="shared" ca="1" si="196"/>
        <v>3</v>
      </c>
      <c r="M260" t="str">
        <f t="shared" ca="1" si="197"/>
        <v>manglore</v>
      </c>
      <c r="N260">
        <f t="shared" ca="1" si="198"/>
        <v>326215</v>
      </c>
      <c r="O260">
        <f t="shared" ca="1" si="199"/>
        <v>96602.552569723397</v>
      </c>
      <c r="P260">
        <f t="shared" ca="1" si="200"/>
        <v>139836.58302884916</v>
      </c>
      <c r="Q260">
        <f t="shared" ca="1" si="201"/>
        <v>25596</v>
      </c>
      <c r="R260">
        <f t="shared" ca="1" si="202"/>
        <v>5342.2534243688297</v>
      </c>
      <c r="S260">
        <f t="shared" ca="1" si="203"/>
        <v>57852.862608900119</v>
      </c>
      <c r="T260">
        <f t="shared" ca="1" si="204"/>
        <v>523904.44563774928</v>
      </c>
      <c r="U260">
        <f t="shared" ca="1" si="205"/>
        <v>127540.80599409222</v>
      </c>
      <c r="V260">
        <f t="shared" ca="1" si="206"/>
        <v>396363.63964365702</v>
      </c>
      <c r="X260" s="1">
        <f ca="1">IF(Table1[[#This Row],[gender]]="men",0,1)</f>
        <v>0</v>
      </c>
      <c r="Y260" s="13">
        <f ca="1">IF(Table1[[#This Row],[gender]]="women",0,1)</f>
        <v>1</v>
      </c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K260" s="1">
        <f t="shared" ca="1" si="207"/>
        <v>0</v>
      </c>
      <c r="AL260" s="2">
        <f t="shared" ca="1" si="208"/>
        <v>0</v>
      </c>
      <c r="AM260" s="2">
        <f t="shared" ca="1" si="209"/>
        <v>1</v>
      </c>
      <c r="AN260" s="2">
        <f t="shared" ca="1" si="210"/>
        <v>0</v>
      </c>
      <c r="AO260" s="2">
        <f t="shared" ca="1" si="211"/>
        <v>0</v>
      </c>
      <c r="AP260" s="3">
        <f t="shared" ca="1" si="212"/>
        <v>0</v>
      </c>
      <c r="AQ260" s="1"/>
      <c r="AR260" s="2"/>
      <c r="AS260" s="2"/>
      <c r="AT260" s="2"/>
      <c r="AU260" s="2"/>
      <c r="AV260" s="3"/>
      <c r="AW260" s="2"/>
      <c r="AX260" s="23">
        <f t="shared" ca="1" si="163"/>
        <v>53630.315278298687</v>
      </c>
      <c r="AY260" s="2"/>
      <c r="AZ260" s="1">
        <f t="shared" ca="1" si="164"/>
        <v>1</v>
      </c>
      <c r="BA260" s="2"/>
      <c r="BB260" s="3"/>
      <c r="BC260" s="31">
        <f t="shared" ca="1" si="165"/>
        <v>0.34874186029336107</v>
      </c>
      <c r="BD260" s="2">
        <f t="shared" ca="1" si="166"/>
        <v>0</v>
      </c>
      <c r="BE260" s="1"/>
      <c r="BF260" s="1">
        <f t="shared" ca="1" si="167"/>
        <v>0</v>
      </c>
      <c r="BG260" s="2">
        <f t="shared" ca="1" si="168"/>
        <v>0</v>
      </c>
      <c r="BH260" s="2">
        <f t="shared" ca="1" si="169"/>
        <v>54280</v>
      </c>
      <c r="BI260" s="2">
        <f t="shared" ca="1" si="170"/>
        <v>0</v>
      </c>
      <c r="BJ260" s="2">
        <f t="shared" ca="1" si="171"/>
        <v>0</v>
      </c>
      <c r="BK260" s="2">
        <f t="shared" ca="1" si="172"/>
        <v>0</v>
      </c>
      <c r="BL260" s="2">
        <f t="shared" ca="1" si="173"/>
        <v>0</v>
      </c>
      <c r="BM260" s="2">
        <f t="shared" ca="1" si="174"/>
        <v>0</v>
      </c>
      <c r="BN260" s="2">
        <f t="shared" ca="1" si="175"/>
        <v>0</v>
      </c>
      <c r="BO260" s="2">
        <f t="shared" ca="1" si="176"/>
        <v>0</v>
      </c>
      <c r="BP260" s="3">
        <f t="shared" ca="1" si="177"/>
        <v>0</v>
      </c>
      <c r="BQ260" s="1">
        <f t="shared" ca="1" si="178"/>
        <v>0</v>
      </c>
      <c r="BR260" s="2">
        <f t="shared" ca="1" si="179"/>
        <v>0</v>
      </c>
      <c r="BS260" s="2">
        <f t="shared" ca="1" si="180"/>
        <v>0</v>
      </c>
      <c r="BT260" s="2">
        <f t="shared" ca="1" si="181"/>
        <v>0</v>
      </c>
      <c r="BU260" s="2">
        <f t="shared" ca="1" si="182"/>
        <v>0</v>
      </c>
      <c r="BV260" s="3">
        <f t="shared" ca="1" si="183"/>
        <v>54280</v>
      </c>
      <c r="BX260" s="1">
        <f t="shared" ca="1" si="184"/>
        <v>1</v>
      </c>
      <c r="BY260" s="3"/>
      <c r="BZ260" s="1">
        <f t="shared" ca="1" si="185"/>
        <v>30</v>
      </c>
      <c r="CA260" s="2"/>
      <c r="CB260" s="3"/>
    </row>
    <row r="261" spans="2:80" ht="15" thickBot="1" x14ac:dyDescent="0.35">
      <c r="B261">
        <f t="shared" ca="1" si="186"/>
        <v>2</v>
      </c>
      <c r="C261" t="str">
        <f t="shared" ca="1" si="187"/>
        <v>women</v>
      </c>
      <c r="D261">
        <f t="shared" ca="1" si="188"/>
        <v>30</v>
      </c>
      <c r="E261">
        <f t="shared" ca="1" si="189"/>
        <v>6</v>
      </c>
      <c r="F261" t="str">
        <f t="shared" ca="1" si="190"/>
        <v>agriculture</v>
      </c>
      <c r="G261">
        <f t="shared" ca="1" si="191"/>
        <v>4</v>
      </c>
      <c r="H261" t="str">
        <f t="shared" ca="1" si="192"/>
        <v>technical</v>
      </c>
      <c r="I261">
        <f t="shared" ca="1" si="193"/>
        <v>1</v>
      </c>
      <c r="J261">
        <f t="shared" ca="1" si="194"/>
        <v>4</v>
      </c>
      <c r="K261">
        <f t="shared" ca="1" si="195"/>
        <v>54280</v>
      </c>
      <c r="L261">
        <f t="shared" ca="1" si="196"/>
        <v>3</v>
      </c>
      <c r="M261" t="str">
        <f t="shared" ca="1" si="197"/>
        <v>manglore</v>
      </c>
      <c r="N261">
        <f t="shared" ca="1" si="198"/>
        <v>217120</v>
      </c>
      <c r="O261">
        <f t="shared" ca="1" si="199"/>
        <v>75718.832706894551</v>
      </c>
      <c r="P261">
        <f t="shared" ca="1" si="200"/>
        <v>214521.26111319475</v>
      </c>
      <c r="Q261">
        <f t="shared" ca="1" si="201"/>
        <v>80430</v>
      </c>
      <c r="R261">
        <f t="shared" ca="1" si="202"/>
        <v>10819.888693283863</v>
      </c>
      <c r="S261">
        <f t="shared" ca="1" si="203"/>
        <v>71146.63947920443</v>
      </c>
      <c r="T261">
        <f t="shared" ca="1" si="204"/>
        <v>502787.90059239918</v>
      </c>
      <c r="U261">
        <f t="shared" ca="1" si="205"/>
        <v>166968.72140017842</v>
      </c>
      <c r="V261">
        <f t="shared" ca="1" si="206"/>
        <v>335819.17919222079</v>
      </c>
      <c r="X261" s="1">
        <f ca="1">IF(Table1[[#This Row],[gender]]="men",0,1)</f>
        <v>1</v>
      </c>
      <c r="Y261" s="13">
        <f ca="1">IF(Table1[[#This Row],[gender]]="women",0,1)</f>
        <v>0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K261" s="1">
        <f t="shared" ca="1" si="207"/>
        <v>0</v>
      </c>
      <c r="AL261" s="2">
        <f t="shared" ca="1" si="208"/>
        <v>1</v>
      </c>
      <c r="AM261" s="2">
        <f t="shared" ca="1" si="209"/>
        <v>0</v>
      </c>
      <c r="AN261" s="2">
        <f t="shared" ca="1" si="210"/>
        <v>0</v>
      </c>
      <c r="AO261" s="2">
        <f t="shared" ca="1" si="211"/>
        <v>0</v>
      </c>
      <c r="AP261" s="3">
        <f t="shared" ca="1" si="212"/>
        <v>0</v>
      </c>
      <c r="AQ261" s="1"/>
      <c r="AR261" s="2"/>
      <c r="AS261" s="2"/>
      <c r="AT261" s="2"/>
      <c r="AU261" s="2"/>
      <c r="AV261" s="3"/>
      <c r="AW261" s="2"/>
      <c r="AX261" s="23">
        <f t="shared" ca="1" si="163"/>
        <v>23194.655932785859</v>
      </c>
      <c r="AY261" s="2"/>
      <c r="AZ261" s="1">
        <f t="shared" ca="1" si="164"/>
        <v>0</v>
      </c>
      <c r="BA261" s="2"/>
      <c r="BB261" s="3"/>
      <c r="BC261" s="31">
        <f t="shared" ca="1" si="165"/>
        <v>0.35031795523586567</v>
      </c>
      <c r="BD261" s="2">
        <f t="shared" ca="1" si="166"/>
        <v>0</v>
      </c>
      <c r="BE261" s="1"/>
      <c r="BF261" s="1">
        <f t="shared" ca="1" si="167"/>
        <v>0</v>
      </c>
      <c r="BG261" s="2">
        <f t="shared" ca="1" si="168"/>
        <v>0</v>
      </c>
      <c r="BH261" s="2">
        <f t="shared" ca="1" si="169"/>
        <v>0</v>
      </c>
      <c r="BI261" s="2">
        <f t="shared" ca="1" si="170"/>
        <v>0</v>
      </c>
      <c r="BJ261" s="2">
        <f t="shared" ca="1" si="171"/>
        <v>0</v>
      </c>
      <c r="BK261" s="2">
        <f t="shared" ca="1" si="172"/>
        <v>0</v>
      </c>
      <c r="BL261" s="2">
        <f t="shared" ca="1" si="173"/>
        <v>37439</v>
      </c>
      <c r="BM261" s="2">
        <f t="shared" ca="1" si="174"/>
        <v>0</v>
      </c>
      <c r="BN261" s="2">
        <f t="shared" ca="1" si="175"/>
        <v>0</v>
      </c>
      <c r="BO261" s="2">
        <f t="shared" ca="1" si="176"/>
        <v>0</v>
      </c>
      <c r="BP261" s="3">
        <f t="shared" ca="1" si="177"/>
        <v>0</v>
      </c>
      <c r="BQ261" s="1">
        <f t="shared" ca="1" si="178"/>
        <v>37439</v>
      </c>
      <c r="BR261" s="2">
        <f t="shared" ca="1" si="179"/>
        <v>0</v>
      </c>
      <c r="BS261" s="2">
        <f t="shared" ca="1" si="180"/>
        <v>0</v>
      </c>
      <c r="BT261" s="2">
        <f t="shared" ca="1" si="181"/>
        <v>0</v>
      </c>
      <c r="BU261" s="2">
        <f t="shared" ca="1" si="182"/>
        <v>0</v>
      </c>
      <c r="BV261" s="3">
        <f t="shared" ca="1" si="183"/>
        <v>0</v>
      </c>
      <c r="BX261" s="1">
        <f t="shared" ca="1" si="184"/>
        <v>1</v>
      </c>
      <c r="BY261" s="3"/>
      <c r="BZ261" s="1">
        <f t="shared" ca="1" si="185"/>
        <v>34</v>
      </c>
      <c r="CA261" s="2"/>
      <c r="CB261" s="3"/>
    </row>
    <row r="262" spans="2:80" ht="15" thickBot="1" x14ac:dyDescent="0.35">
      <c r="B262">
        <f t="shared" ca="1" si="186"/>
        <v>2</v>
      </c>
      <c r="C262" t="str">
        <f t="shared" ca="1" si="187"/>
        <v>women</v>
      </c>
      <c r="D262">
        <f t="shared" ca="1" si="188"/>
        <v>34</v>
      </c>
      <c r="E262">
        <f t="shared" ca="1" si="189"/>
        <v>1</v>
      </c>
      <c r="F262" t="str">
        <f t="shared" ca="1" si="190"/>
        <v>health</v>
      </c>
      <c r="G262">
        <f t="shared" ca="1" si="191"/>
        <v>2</v>
      </c>
      <c r="H262" t="str">
        <f t="shared" ca="1" si="192"/>
        <v>college</v>
      </c>
      <c r="I262">
        <f t="shared" ca="1" si="193"/>
        <v>0</v>
      </c>
      <c r="J262">
        <f t="shared" ca="1" si="194"/>
        <v>4</v>
      </c>
      <c r="K262">
        <f t="shared" ca="1" si="195"/>
        <v>37439</v>
      </c>
      <c r="L262">
        <f t="shared" ca="1" si="196"/>
        <v>7</v>
      </c>
      <c r="M262" t="str">
        <f t="shared" ca="1" si="197"/>
        <v>karwar</v>
      </c>
      <c r="N262">
        <f t="shared" ca="1" si="198"/>
        <v>112317</v>
      </c>
      <c r="O262">
        <f t="shared" ca="1" si="199"/>
        <v>39346.661778226728</v>
      </c>
      <c r="P262">
        <f t="shared" ca="1" si="200"/>
        <v>92778.623731143438</v>
      </c>
      <c r="Q262">
        <f t="shared" ca="1" si="201"/>
        <v>17809</v>
      </c>
      <c r="R262">
        <f t="shared" ca="1" si="202"/>
        <v>5408.2978732391457</v>
      </c>
      <c r="S262">
        <f t="shared" ca="1" si="203"/>
        <v>45934.112782992321</v>
      </c>
      <c r="T262">
        <f t="shared" ca="1" si="204"/>
        <v>251029.73651413573</v>
      </c>
      <c r="U262">
        <f t="shared" ca="1" si="205"/>
        <v>62563.959651465877</v>
      </c>
      <c r="V262">
        <f t="shared" ca="1" si="206"/>
        <v>188465.77686266985</v>
      </c>
      <c r="X262" s="1">
        <f ca="1">IF(Table1[[#This Row],[gender]]="men",0,1)</f>
        <v>1</v>
      </c>
      <c r="Y262" s="13">
        <f ca="1">IF(Table1[[#This Row],[gender]]="women",0,1)</f>
        <v>0</v>
      </c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K262" s="1">
        <f t="shared" ca="1" si="207"/>
        <v>0</v>
      </c>
      <c r="AL262" s="2">
        <f t="shared" ca="1" si="208"/>
        <v>1</v>
      </c>
      <c r="AM262" s="2">
        <f t="shared" ca="1" si="209"/>
        <v>0</v>
      </c>
      <c r="AN262" s="2">
        <f t="shared" ca="1" si="210"/>
        <v>0</v>
      </c>
      <c r="AO262" s="2">
        <f t="shared" ca="1" si="211"/>
        <v>0</v>
      </c>
      <c r="AP262" s="3">
        <f t="shared" ca="1" si="212"/>
        <v>0</v>
      </c>
      <c r="AQ262" s="1"/>
      <c r="AR262" s="2"/>
      <c r="AS262" s="2"/>
      <c r="AT262" s="2"/>
      <c r="AU262" s="2"/>
      <c r="AV262" s="3"/>
      <c r="AW262" s="2"/>
      <c r="AX262" s="23">
        <f t="shared" ca="1" si="163"/>
        <v>45904.5897720469</v>
      </c>
      <c r="AY262" s="2"/>
      <c r="AZ262" s="1">
        <f t="shared" ca="1" si="164"/>
        <v>1</v>
      </c>
      <c r="BA262" s="2"/>
      <c r="BB262" s="3"/>
      <c r="BC262" s="31">
        <f t="shared" ca="1" si="165"/>
        <v>0.35837689641063625</v>
      </c>
      <c r="BD262" s="2">
        <f t="shared" ca="1" si="166"/>
        <v>0</v>
      </c>
      <c r="BE262" s="1"/>
      <c r="BF262" s="1">
        <f t="shared" ca="1" si="167"/>
        <v>0</v>
      </c>
      <c r="BG262" s="2">
        <f t="shared" ca="1" si="168"/>
        <v>0</v>
      </c>
      <c r="BH262" s="2">
        <f t="shared" ca="1" si="169"/>
        <v>0</v>
      </c>
      <c r="BI262" s="2">
        <f t="shared" ca="1" si="170"/>
        <v>0</v>
      </c>
      <c r="BJ262" s="2">
        <f t="shared" ca="1" si="171"/>
        <v>0</v>
      </c>
      <c r="BK262" s="2">
        <f t="shared" ca="1" si="172"/>
        <v>0</v>
      </c>
      <c r="BL262" s="2">
        <f t="shared" ca="1" si="173"/>
        <v>0</v>
      </c>
      <c r="BM262" s="2">
        <f t="shared" ca="1" si="174"/>
        <v>51182</v>
      </c>
      <c r="BN262" s="2">
        <f t="shared" ca="1" si="175"/>
        <v>0</v>
      </c>
      <c r="BO262" s="2">
        <f t="shared" ca="1" si="176"/>
        <v>0</v>
      </c>
      <c r="BP262" s="3">
        <f t="shared" ca="1" si="177"/>
        <v>0</v>
      </c>
      <c r="BQ262" s="1">
        <f t="shared" ca="1" si="178"/>
        <v>51182</v>
      </c>
      <c r="BR262" s="2">
        <f t="shared" ca="1" si="179"/>
        <v>0</v>
      </c>
      <c r="BS262" s="2">
        <f t="shared" ca="1" si="180"/>
        <v>0</v>
      </c>
      <c r="BT262" s="2">
        <f t="shared" ca="1" si="181"/>
        <v>0</v>
      </c>
      <c r="BU262" s="2">
        <f t="shared" ca="1" si="182"/>
        <v>0</v>
      </c>
      <c r="BV262" s="3">
        <f t="shared" ca="1" si="183"/>
        <v>0</v>
      </c>
      <c r="BX262" s="1">
        <f t="shared" ca="1" si="184"/>
        <v>1</v>
      </c>
      <c r="BY262" s="3"/>
      <c r="BZ262" s="1">
        <f t="shared" ca="1" si="185"/>
        <v>28</v>
      </c>
      <c r="CA262" s="2"/>
      <c r="CB262" s="3"/>
    </row>
    <row r="263" spans="2:80" ht="15" thickBot="1" x14ac:dyDescent="0.35">
      <c r="B263">
        <f t="shared" ca="1" si="186"/>
        <v>2</v>
      </c>
      <c r="C263" t="str">
        <f t="shared" ca="1" si="187"/>
        <v>women</v>
      </c>
      <c r="D263">
        <f t="shared" ca="1" si="188"/>
        <v>28</v>
      </c>
      <c r="E263">
        <f t="shared" ca="1" si="189"/>
        <v>1</v>
      </c>
      <c r="F263" t="str">
        <f t="shared" ca="1" si="190"/>
        <v>health</v>
      </c>
      <c r="G263">
        <f t="shared" ca="1" si="191"/>
        <v>3</v>
      </c>
      <c r="H263" t="str">
        <f t="shared" ca="1" si="192"/>
        <v>university</v>
      </c>
      <c r="I263">
        <f t="shared" ca="1" si="193"/>
        <v>1</v>
      </c>
      <c r="J263">
        <f t="shared" ca="1" si="194"/>
        <v>2</v>
      </c>
      <c r="K263">
        <f t="shared" ca="1" si="195"/>
        <v>51182</v>
      </c>
      <c r="L263">
        <f t="shared" ca="1" si="196"/>
        <v>8</v>
      </c>
      <c r="M263" t="str">
        <f t="shared" ca="1" si="197"/>
        <v>bidar</v>
      </c>
      <c r="N263">
        <f t="shared" ca="1" si="198"/>
        <v>255910</v>
      </c>
      <c r="O263">
        <f t="shared" ca="1" si="199"/>
        <v>91712.231560445929</v>
      </c>
      <c r="P263">
        <f t="shared" ca="1" si="200"/>
        <v>91809.1795440938</v>
      </c>
      <c r="Q263">
        <f t="shared" ca="1" si="201"/>
        <v>49995</v>
      </c>
      <c r="R263">
        <f t="shared" ca="1" si="202"/>
        <v>966.16900702118471</v>
      </c>
      <c r="S263">
        <f t="shared" ca="1" si="203"/>
        <v>54064.550745898043</v>
      </c>
      <c r="T263">
        <f t="shared" ca="1" si="204"/>
        <v>401783.73028999183</v>
      </c>
      <c r="U263">
        <f t="shared" ca="1" si="205"/>
        <v>142673.40056746709</v>
      </c>
      <c r="V263">
        <f t="shared" ca="1" si="206"/>
        <v>259110.32972252474</v>
      </c>
      <c r="X263" s="1">
        <f ca="1">IF(Table1[[#This Row],[gender]]="men",0,1)</f>
        <v>1</v>
      </c>
      <c r="Y263" s="13">
        <f ca="1">IF(Table1[[#This Row],[gender]]="women",0,1)</f>
        <v>0</v>
      </c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K263" s="1">
        <f t="shared" ca="1" si="207"/>
        <v>0</v>
      </c>
      <c r="AL263" s="2">
        <f t="shared" ca="1" si="208"/>
        <v>0</v>
      </c>
      <c r="AM263" s="2">
        <f t="shared" ca="1" si="209"/>
        <v>0</v>
      </c>
      <c r="AN263" s="2">
        <f t="shared" ca="1" si="210"/>
        <v>1</v>
      </c>
      <c r="AO263" s="2">
        <f t="shared" ca="1" si="211"/>
        <v>0</v>
      </c>
      <c r="AP263" s="3">
        <f t="shared" ca="1" si="212"/>
        <v>0</v>
      </c>
      <c r="AQ263" s="1"/>
      <c r="AR263" s="2"/>
      <c r="AS263" s="2"/>
      <c r="AT263" s="2"/>
      <c r="AU263" s="2"/>
      <c r="AV263" s="3"/>
      <c r="AW263" s="2"/>
      <c r="AX263" s="23">
        <f t="shared" ca="1" si="163"/>
        <v>60319.406870068175</v>
      </c>
      <c r="AY263" s="2"/>
      <c r="AZ263" s="1">
        <f t="shared" ca="1" si="164"/>
        <v>1</v>
      </c>
      <c r="BA263" s="2"/>
      <c r="BB263" s="3"/>
      <c r="BC263" s="31">
        <f t="shared" ca="1" si="165"/>
        <v>0.32171283429458497</v>
      </c>
      <c r="BD263" s="2">
        <f t="shared" ca="1" si="166"/>
        <v>0</v>
      </c>
      <c r="BE263" s="1"/>
      <c r="BF263" s="1">
        <f t="shared" ca="1" si="167"/>
        <v>0</v>
      </c>
      <c r="BG263" s="2">
        <f t="shared" ca="1" si="168"/>
        <v>0</v>
      </c>
      <c r="BH263" s="2">
        <f t="shared" ca="1" si="169"/>
        <v>67272</v>
      </c>
      <c r="BI263" s="2">
        <f t="shared" ca="1" si="170"/>
        <v>0</v>
      </c>
      <c r="BJ263" s="2">
        <f t="shared" ca="1" si="171"/>
        <v>0</v>
      </c>
      <c r="BK263" s="2">
        <f t="shared" ca="1" si="172"/>
        <v>0</v>
      </c>
      <c r="BL263" s="2">
        <f t="shared" ca="1" si="173"/>
        <v>0</v>
      </c>
      <c r="BM263" s="2">
        <f t="shared" ca="1" si="174"/>
        <v>0</v>
      </c>
      <c r="BN263" s="2">
        <f t="shared" ca="1" si="175"/>
        <v>0</v>
      </c>
      <c r="BO263" s="2">
        <f t="shared" ca="1" si="176"/>
        <v>0</v>
      </c>
      <c r="BP263" s="3">
        <f t="shared" ca="1" si="177"/>
        <v>0</v>
      </c>
      <c r="BQ263" s="1">
        <f t="shared" ca="1" si="178"/>
        <v>0</v>
      </c>
      <c r="BR263" s="2">
        <f t="shared" ca="1" si="179"/>
        <v>0</v>
      </c>
      <c r="BS263" s="2">
        <f t="shared" ca="1" si="180"/>
        <v>0</v>
      </c>
      <c r="BT263" s="2">
        <f t="shared" ca="1" si="181"/>
        <v>67272</v>
      </c>
      <c r="BU263" s="2">
        <f t="shared" ca="1" si="182"/>
        <v>0</v>
      </c>
      <c r="BV263" s="3">
        <f t="shared" ca="1" si="183"/>
        <v>0</v>
      </c>
      <c r="BX263" s="1">
        <f t="shared" ca="1" si="184"/>
        <v>1</v>
      </c>
      <c r="BY263" s="3"/>
      <c r="BZ263" s="1">
        <f t="shared" ca="1" si="185"/>
        <v>28</v>
      </c>
      <c r="CA263" s="2"/>
      <c r="CB263" s="3"/>
    </row>
    <row r="264" spans="2:80" ht="15" thickBot="1" x14ac:dyDescent="0.35">
      <c r="B264">
        <f t="shared" ca="1" si="186"/>
        <v>2</v>
      </c>
      <c r="C264" t="str">
        <f t="shared" ca="1" si="187"/>
        <v>women</v>
      </c>
      <c r="D264">
        <f t="shared" ca="1" si="188"/>
        <v>28</v>
      </c>
      <c r="E264">
        <f t="shared" ca="1" si="189"/>
        <v>4</v>
      </c>
      <c r="F264" t="str">
        <f t="shared" ca="1" si="190"/>
        <v>IT</v>
      </c>
      <c r="G264">
        <f t="shared" ca="1" si="191"/>
        <v>3</v>
      </c>
      <c r="H264" t="str">
        <f t="shared" ca="1" si="192"/>
        <v>university</v>
      </c>
      <c r="I264">
        <f t="shared" ca="1" si="193"/>
        <v>1</v>
      </c>
      <c r="J264">
        <f t="shared" ca="1" si="194"/>
        <v>2</v>
      </c>
      <c r="K264">
        <f t="shared" ca="1" si="195"/>
        <v>67272</v>
      </c>
      <c r="L264">
        <f t="shared" ca="1" si="196"/>
        <v>3</v>
      </c>
      <c r="M264" t="str">
        <f t="shared" ca="1" si="197"/>
        <v>manglore</v>
      </c>
      <c r="N264">
        <f t="shared" ca="1" si="198"/>
        <v>201816</v>
      </c>
      <c r="O264">
        <f t="shared" ca="1" si="199"/>
        <v>64926.797365995961</v>
      </c>
      <c r="P264">
        <f t="shared" ca="1" si="200"/>
        <v>120638.81374013635</v>
      </c>
      <c r="Q264">
        <f t="shared" ca="1" si="201"/>
        <v>41519</v>
      </c>
      <c r="R264">
        <f t="shared" ca="1" si="202"/>
        <v>94272.451393647134</v>
      </c>
      <c r="S264">
        <f t="shared" ca="1" si="203"/>
        <v>35560.201912223813</v>
      </c>
      <c r="T264">
        <f t="shared" ca="1" si="204"/>
        <v>358015.01565236016</v>
      </c>
      <c r="U264">
        <f t="shared" ca="1" si="205"/>
        <v>200718.24875964312</v>
      </c>
      <c r="V264">
        <f t="shared" ca="1" si="206"/>
        <v>157296.76689271705</v>
      </c>
      <c r="X264" s="1">
        <f ca="1">IF(Table1[[#This Row],[gender]]="men",0,1)</f>
        <v>1</v>
      </c>
      <c r="Y264" s="13">
        <f ca="1">IF(Table1[[#This Row],[gender]]="women",0,1)</f>
        <v>0</v>
      </c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K264" s="1">
        <f t="shared" ca="1" si="207"/>
        <v>0</v>
      </c>
      <c r="AL264" s="2">
        <f t="shared" ca="1" si="208"/>
        <v>0</v>
      </c>
      <c r="AM264" s="2">
        <f t="shared" ca="1" si="209"/>
        <v>0</v>
      </c>
      <c r="AN264" s="2">
        <f t="shared" ca="1" si="210"/>
        <v>1</v>
      </c>
      <c r="AO264" s="2">
        <f t="shared" ca="1" si="211"/>
        <v>0</v>
      </c>
      <c r="AP264" s="3">
        <f t="shared" ca="1" si="212"/>
        <v>0</v>
      </c>
      <c r="AQ264" s="1"/>
      <c r="AR264" s="2"/>
      <c r="AS264" s="2"/>
      <c r="AT264" s="2"/>
      <c r="AU264" s="2"/>
      <c r="AV264" s="3"/>
      <c r="AW264" s="2"/>
      <c r="AX264" s="23">
        <f t="shared" ca="1" si="163"/>
        <v>8427.0027164484818</v>
      </c>
      <c r="AY264" s="2"/>
      <c r="AZ264" s="1">
        <f t="shared" ca="1" si="164"/>
        <v>1</v>
      </c>
      <c r="BA264" s="2"/>
      <c r="BB264" s="3"/>
      <c r="BC264" s="31">
        <f t="shared" ca="1" si="165"/>
        <v>0.79367474597849841</v>
      </c>
      <c r="BD264" s="2">
        <f t="shared" ca="1" si="166"/>
        <v>0</v>
      </c>
      <c r="BE264" s="1"/>
      <c r="BF264" s="1">
        <f t="shared" ca="1" si="167"/>
        <v>0</v>
      </c>
      <c r="BG264" s="2">
        <f t="shared" ca="1" si="168"/>
        <v>0</v>
      </c>
      <c r="BH264" s="2">
        <f t="shared" ca="1" si="169"/>
        <v>0</v>
      </c>
      <c r="BI264" s="2">
        <f t="shared" ca="1" si="170"/>
        <v>41964</v>
      </c>
      <c r="BJ264" s="2">
        <f t="shared" ca="1" si="171"/>
        <v>0</v>
      </c>
      <c r="BK264" s="2">
        <f t="shared" ca="1" si="172"/>
        <v>0</v>
      </c>
      <c r="BL264" s="2">
        <f t="shared" ca="1" si="173"/>
        <v>0</v>
      </c>
      <c r="BM264" s="2">
        <f t="shared" ca="1" si="174"/>
        <v>0</v>
      </c>
      <c r="BN264" s="2">
        <f t="shared" ca="1" si="175"/>
        <v>0</v>
      </c>
      <c r="BO264" s="2">
        <f t="shared" ca="1" si="176"/>
        <v>0</v>
      </c>
      <c r="BP264" s="3">
        <f t="shared" ca="1" si="177"/>
        <v>0</v>
      </c>
      <c r="BQ264" s="1">
        <f t="shared" ca="1" si="178"/>
        <v>0</v>
      </c>
      <c r="BR264" s="2">
        <f t="shared" ca="1" si="179"/>
        <v>0</v>
      </c>
      <c r="BS264" s="2">
        <f t="shared" ca="1" si="180"/>
        <v>0</v>
      </c>
      <c r="BT264" s="2">
        <f t="shared" ca="1" si="181"/>
        <v>41964</v>
      </c>
      <c r="BU264" s="2">
        <f t="shared" ca="1" si="182"/>
        <v>0</v>
      </c>
      <c r="BV264" s="3">
        <f t="shared" ca="1" si="183"/>
        <v>0</v>
      </c>
      <c r="BX264" s="1">
        <f t="shared" ca="1" si="184"/>
        <v>1</v>
      </c>
      <c r="BY264" s="3"/>
      <c r="BZ264" s="1">
        <f t="shared" ca="1" si="185"/>
        <v>0</v>
      </c>
      <c r="CA264" s="2"/>
      <c r="CB264" s="3"/>
    </row>
    <row r="265" spans="2:80" ht="15" thickBot="1" x14ac:dyDescent="0.35">
      <c r="B265">
        <f t="shared" ca="1" si="186"/>
        <v>2</v>
      </c>
      <c r="C265" t="str">
        <f t="shared" ca="1" si="187"/>
        <v>women</v>
      </c>
      <c r="D265">
        <f t="shared" ca="1" si="188"/>
        <v>43</v>
      </c>
      <c r="E265">
        <f t="shared" ca="1" si="189"/>
        <v>4</v>
      </c>
      <c r="F265" t="str">
        <f t="shared" ca="1" si="190"/>
        <v>IT</v>
      </c>
      <c r="G265">
        <f t="shared" ca="1" si="191"/>
        <v>4</v>
      </c>
      <c r="H265" t="str">
        <f t="shared" ca="1" si="192"/>
        <v>technical</v>
      </c>
      <c r="I265">
        <f t="shared" ca="1" si="193"/>
        <v>0</v>
      </c>
      <c r="J265">
        <f t="shared" ca="1" si="194"/>
        <v>4</v>
      </c>
      <c r="K265">
        <f t="shared" ca="1" si="195"/>
        <v>41964</v>
      </c>
      <c r="L265">
        <f t="shared" ca="1" si="196"/>
        <v>4</v>
      </c>
      <c r="M265" t="str">
        <f t="shared" ca="1" si="197"/>
        <v>mysore</v>
      </c>
      <c r="N265">
        <f t="shared" ca="1" si="198"/>
        <v>251784</v>
      </c>
      <c r="O265">
        <f t="shared" ca="1" si="199"/>
        <v>199834.60224145025</v>
      </c>
      <c r="P265">
        <f t="shared" ca="1" si="200"/>
        <v>33708.010865793927</v>
      </c>
      <c r="Q265">
        <f t="shared" ca="1" si="201"/>
        <v>22064</v>
      </c>
      <c r="R265">
        <f t="shared" ca="1" si="202"/>
        <v>59745.431581714947</v>
      </c>
      <c r="S265">
        <f t="shared" ca="1" si="203"/>
        <v>6058.0717950124217</v>
      </c>
      <c r="T265">
        <f t="shared" ca="1" si="204"/>
        <v>291550.08266080631</v>
      </c>
      <c r="U265">
        <f t="shared" ca="1" si="205"/>
        <v>281644.03382316523</v>
      </c>
      <c r="V265">
        <f t="shared" ca="1" si="206"/>
        <v>9906.0488376410794</v>
      </c>
      <c r="X265" s="1">
        <f ca="1">IF(Table1[[#This Row],[gender]]="men",0,1)</f>
        <v>1</v>
      </c>
      <c r="Y265" s="13">
        <f ca="1">IF(Table1[[#This Row],[gender]]="women",0,1)</f>
        <v>0</v>
      </c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K265" s="1">
        <f t="shared" ca="1" si="207"/>
        <v>0</v>
      </c>
      <c r="AL265" s="2">
        <f t="shared" ca="1" si="208"/>
        <v>0</v>
      </c>
      <c r="AM265" s="2">
        <f t="shared" ca="1" si="209"/>
        <v>0</v>
      </c>
      <c r="AN265" s="2">
        <f t="shared" ca="1" si="210"/>
        <v>1</v>
      </c>
      <c r="AO265" s="2">
        <f t="shared" ca="1" si="211"/>
        <v>0</v>
      </c>
      <c r="AP265" s="3">
        <f t="shared" ca="1" si="212"/>
        <v>0</v>
      </c>
      <c r="AQ265" s="1"/>
      <c r="AR265" s="2"/>
      <c r="AS265" s="2"/>
      <c r="AT265" s="2"/>
      <c r="AU265" s="2"/>
      <c r="AV265" s="3"/>
      <c r="AW265" s="2"/>
      <c r="AX265" s="23">
        <f t="shared" ca="1" si="163"/>
        <v>61746.38585657232</v>
      </c>
      <c r="AY265" s="2"/>
      <c r="AZ265" s="1">
        <f t="shared" ca="1" si="164"/>
        <v>1</v>
      </c>
      <c r="BA265" s="2"/>
      <c r="BB265" s="3"/>
      <c r="BC265" s="31">
        <f t="shared" ca="1" si="165"/>
        <v>0.90520561766479235</v>
      </c>
      <c r="BD265" s="2">
        <f t="shared" ca="1" si="166"/>
        <v>0</v>
      </c>
      <c r="BE265" s="1"/>
      <c r="BF265" s="1">
        <f t="shared" ca="1" si="167"/>
        <v>0</v>
      </c>
      <c r="BG265" s="2">
        <f t="shared" ca="1" si="168"/>
        <v>0</v>
      </c>
      <c r="BH265" s="2">
        <f t="shared" ca="1" si="169"/>
        <v>75341</v>
      </c>
      <c r="BI265" s="2">
        <f t="shared" ca="1" si="170"/>
        <v>0</v>
      </c>
      <c r="BJ265" s="2">
        <f t="shared" ca="1" si="171"/>
        <v>0</v>
      </c>
      <c r="BK265" s="2">
        <f t="shared" ca="1" si="172"/>
        <v>0</v>
      </c>
      <c r="BL265" s="2">
        <f t="shared" ca="1" si="173"/>
        <v>0</v>
      </c>
      <c r="BM265" s="2">
        <f t="shared" ca="1" si="174"/>
        <v>0</v>
      </c>
      <c r="BN265" s="2">
        <f t="shared" ca="1" si="175"/>
        <v>0</v>
      </c>
      <c r="BO265" s="2">
        <f t="shared" ca="1" si="176"/>
        <v>0</v>
      </c>
      <c r="BP265" s="3">
        <f t="shared" ca="1" si="177"/>
        <v>0</v>
      </c>
      <c r="BQ265" s="1">
        <f t="shared" ca="1" si="178"/>
        <v>0</v>
      </c>
      <c r="BR265" s="2">
        <f t="shared" ca="1" si="179"/>
        <v>0</v>
      </c>
      <c r="BS265" s="2">
        <f t="shared" ca="1" si="180"/>
        <v>0</v>
      </c>
      <c r="BT265" s="2">
        <f t="shared" ca="1" si="181"/>
        <v>75341</v>
      </c>
      <c r="BU265" s="2">
        <f t="shared" ca="1" si="182"/>
        <v>0</v>
      </c>
      <c r="BV265" s="3">
        <f t="shared" ca="1" si="183"/>
        <v>0</v>
      </c>
      <c r="BX265" s="1">
        <f t="shared" ca="1" si="184"/>
        <v>1</v>
      </c>
      <c r="BY265" s="3"/>
      <c r="BZ265" s="1">
        <f t="shared" ca="1" si="185"/>
        <v>45</v>
      </c>
      <c r="CA265" s="2"/>
      <c r="CB265" s="3"/>
    </row>
    <row r="266" spans="2:80" ht="15" thickBot="1" x14ac:dyDescent="0.35">
      <c r="B266">
        <f t="shared" ca="1" si="186"/>
        <v>2</v>
      </c>
      <c r="C266" t="str">
        <f t="shared" ca="1" si="187"/>
        <v>women</v>
      </c>
      <c r="D266">
        <f t="shared" ca="1" si="188"/>
        <v>45</v>
      </c>
      <c r="E266">
        <f t="shared" ca="1" si="189"/>
        <v>4</v>
      </c>
      <c r="F266" t="str">
        <f t="shared" ca="1" si="190"/>
        <v>IT</v>
      </c>
      <c r="G266">
        <f t="shared" ca="1" si="191"/>
        <v>4</v>
      </c>
      <c r="H266" t="str">
        <f t="shared" ca="1" si="192"/>
        <v>technical</v>
      </c>
      <c r="I266">
        <f t="shared" ca="1" si="193"/>
        <v>3</v>
      </c>
      <c r="J266">
        <f t="shared" ca="1" si="194"/>
        <v>2</v>
      </c>
      <c r="K266">
        <f t="shared" ca="1" si="195"/>
        <v>75341</v>
      </c>
      <c r="L266">
        <f t="shared" ca="1" si="196"/>
        <v>3</v>
      </c>
      <c r="M266" t="str">
        <f t="shared" ca="1" si="197"/>
        <v>manglore</v>
      </c>
      <c r="N266">
        <f t="shared" ca="1" si="198"/>
        <v>301364</v>
      </c>
      <c r="O266">
        <f t="shared" ca="1" si="199"/>
        <v>272796.38576193247</v>
      </c>
      <c r="P266">
        <f t="shared" ca="1" si="200"/>
        <v>123492.77171314464</v>
      </c>
      <c r="Q266">
        <f t="shared" ca="1" si="201"/>
        <v>41273</v>
      </c>
      <c r="R266">
        <f t="shared" ca="1" si="202"/>
        <v>25015.86928529583</v>
      </c>
      <c r="S266">
        <f t="shared" ca="1" si="203"/>
        <v>64197.145309267231</v>
      </c>
      <c r="T266">
        <f t="shared" ca="1" si="204"/>
        <v>489053.91702241183</v>
      </c>
      <c r="U266">
        <f t="shared" ca="1" si="205"/>
        <v>339085.2550472283</v>
      </c>
      <c r="V266">
        <f t="shared" ca="1" si="206"/>
        <v>149968.66197518352</v>
      </c>
      <c r="X266" s="1">
        <f ca="1">IF(Table1[[#This Row],[gender]]="men",0,1)</f>
        <v>1</v>
      </c>
      <c r="Y266" s="13">
        <f ca="1">IF(Table1[[#This Row],[gender]]="women",0,1)</f>
        <v>0</v>
      </c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K266" s="1">
        <f t="shared" ca="1" si="207"/>
        <v>0</v>
      </c>
      <c r="AL266" s="2">
        <f t="shared" ca="1" si="208"/>
        <v>0</v>
      </c>
      <c r="AM266" s="2">
        <f t="shared" ca="1" si="209"/>
        <v>0</v>
      </c>
      <c r="AN266" s="2">
        <f t="shared" ca="1" si="210"/>
        <v>0</v>
      </c>
      <c r="AO266" s="2">
        <f t="shared" ca="1" si="211"/>
        <v>1</v>
      </c>
      <c r="AP266" s="3">
        <f t="shared" ca="1" si="212"/>
        <v>0</v>
      </c>
      <c r="AQ266" s="1"/>
      <c r="AR266" s="2"/>
      <c r="AS266" s="2"/>
      <c r="AT266" s="2"/>
      <c r="AU266" s="2"/>
      <c r="AV266" s="3"/>
      <c r="AW266" s="2"/>
      <c r="AX266" s="23">
        <f t="shared" ref="AX266:AX329" ca="1" si="213">P267/J267</f>
        <v>9175.2444242231468</v>
      </c>
      <c r="AY266" s="2"/>
      <c r="AZ266" s="1">
        <f t="shared" ref="AZ266:AZ329" ca="1" si="214">IF(U267&gt;$BA$7,1,0)</f>
        <v>1</v>
      </c>
      <c r="BA266" s="2"/>
      <c r="BB266" s="3"/>
      <c r="BC266" s="31">
        <f t="shared" ref="BC266:BC329" ca="1" si="215">O267/N267</f>
        <v>0.59176603135949024</v>
      </c>
      <c r="BD266" s="2">
        <f t="shared" ref="BD266:BD329" ca="1" si="216">IF(BC266&lt;$BD$7,1,0)</f>
        <v>0</v>
      </c>
      <c r="BE266" s="1"/>
      <c r="BF266" s="1">
        <f t="shared" ref="BF266:BF329" ca="1" si="217">IF(M267="banglore",K267,0)</f>
        <v>0</v>
      </c>
      <c r="BG266" s="2">
        <f t="shared" ref="BG266:BG329" ca="1" si="218">IF(M267="tumkur",K267,0)</f>
        <v>0</v>
      </c>
      <c r="BH266" s="2">
        <f t="shared" ref="BH266:BH329" ca="1" si="219">IF(M267="manglore",K267,0)</f>
        <v>0</v>
      </c>
      <c r="BI266" s="2">
        <f t="shared" ref="BI266:BI329" ca="1" si="220">IF(M267="mysore",K267,0)</f>
        <v>0</v>
      </c>
      <c r="BJ266" s="2">
        <f t="shared" ref="BJ266:BJ329" ca="1" si="221">IF(M267="UK",K267,0)</f>
        <v>0</v>
      </c>
      <c r="BK266" s="2">
        <f t="shared" ref="BK266:BK329" ca="1" si="222">IF(M267="bellari",K267,0)</f>
        <v>0</v>
      </c>
      <c r="BL266" s="2">
        <f t="shared" ref="BL266:BL329" ca="1" si="223">IF(M267="karwar",K267,0)</f>
        <v>0</v>
      </c>
      <c r="BM266" s="2">
        <f t="shared" ref="BM266:BM329" ca="1" si="224">IF(M267="bidar",K267,0)</f>
        <v>0</v>
      </c>
      <c r="BN266" s="2">
        <f t="shared" ref="BN266:BN329" ca="1" si="225">IF(M267="gulbarga",K267,0)</f>
        <v>33716</v>
      </c>
      <c r="BO266" s="2">
        <f t="shared" ref="BO266:BO329" ca="1" si="226">IF(M267="chitrdurga",K267,0)</f>
        <v>0</v>
      </c>
      <c r="BP266" s="3">
        <f t="shared" ref="BP266:BP329" ca="1" si="227">IF(M267="kolar",K267,0)</f>
        <v>0</v>
      </c>
      <c r="BQ266" s="1">
        <f t="shared" ref="BQ266:BQ329" ca="1" si="228">IF(F267="health",K267,0)</f>
        <v>0</v>
      </c>
      <c r="BR266" s="2">
        <f t="shared" ref="BR266:BR329" ca="1" si="229">IF(F267="construction",K267,0)</f>
        <v>33716</v>
      </c>
      <c r="BS266" s="2">
        <f t="shared" ref="BS266:BS329" ca="1" si="230">IF(F267="teaching",K267,0)</f>
        <v>0</v>
      </c>
      <c r="BT266" s="2">
        <f t="shared" ref="BT266:BT329" ca="1" si="231">IF(F267="IT",K267,0)</f>
        <v>0</v>
      </c>
      <c r="BU266" s="2">
        <f t="shared" ref="BU266:BU329" ca="1" si="232">IF(F267="general work",K267,0)</f>
        <v>0</v>
      </c>
      <c r="BV266" s="3">
        <f t="shared" ref="BV266:BV329" ca="1" si="233">IF(F267="agriculture",K267,0)</f>
        <v>0</v>
      </c>
      <c r="BX266" s="1">
        <f t="shared" ref="BX266:BX329" ca="1" si="234">IF(U267&gt;K267,1,0)</f>
        <v>1</v>
      </c>
      <c r="BY266" s="3"/>
      <c r="BZ266" s="1">
        <f t="shared" ref="BZ266:BZ329" ca="1" si="235">IF(V267&gt;$CC$7,D267,0)</f>
        <v>0</v>
      </c>
      <c r="CA266" s="2"/>
      <c r="CB266" s="3"/>
    </row>
    <row r="267" spans="2:80" ht="15" thickBot="1" x14ac:dyDescent="0.35">
      <c r="B267">
        <f t="shared" ref="B267:B330" ca="1" si="236">RANDBETWEEN(1,2)</f>
        <v>1</v>
      </c>
      <c r="C267" t="str">
        <f t="shared" ref="C267:C330" ca="1" si="237">IF(B267=1,"men","women")</f>
        <v>men</v>
      </c>
      <c r="D267">
        <f t="shared" ref="D267:D330" ca="1" si="238">RANDBETWEEN(25,45)</f>
        <v>27</v>
      </c>
      <c r="E267">
        <f t="shared" ref="E267:E330" ca="1" si="239">RANDBETWEEN(1,6)</f>
        <v>2</v>
      </c>
      <c r="F267" t="str">
        <f t="shared" ref="F267:F330" ca="1" si="240">VLOOKUP(E267,$Z$10:$AA$16,2)</f>
        <v>construction</v>
      </c>
      <c r="G267">
        <f t="shared" ref="G267:G330" ca="1" si="241">RANDBETWEEN(1,5)</f>
        <v>1</v>
      </c>
      <c r="H267" t="str">
        <f t="shared" ref="H267:H330" ca="1" si="242">VLOOKUP(G267,$AB$10:$AC$14,2)</f>
        <v>high skool</v>
      </c>
      <c r="I267">
        <f t="shared" ref="I267:I330" ca="1" si="243">RANDBETWEEN(0,4)</f>
        <v>0</v>
      </c>
      <c r="J267">
        <f t="shared" ref="J267:J330" ca="1" si="244">RANDBETWEEN(1,4)</f>
        <v>1</v>
      </c>
      <c r="K267">
        <f t="shared" ref="K267:K330" ca="1" si="245">RANDBETWEEN(25000,90000)</f>
        <v>33716</v>
      </c>
      <c r="L267">
        <f t="shared" ref="L267:L330" ca="1" si="246">RANDBETWEEN(1,11)</f>
        <v>9</v>
      </c>
      <c r="M267" t="str">
        <f t="shared" ref="M267:M330" ca="1" si="247">VLOOKUP(L267,$AE$9:$AF$20,2)</f>
        <v>gulbarga</v>
      </c>
      <c r="N267">
        <f t="shared" ref="N267:N330" ca="1" si="248">K267*RANDBETWEEN(3,6)</f>
        <v>101148</v>
      </c>
      <c r="O267">
        <f t="shared" ref="O267:O330" ca="1" si="249">RAND()*N267</f>
        <v>59855.950539949721</v>
      </c>
      <c r="P267">
        <f t="shared" ref="P267:P330" ca="1" si="250">J267*RAND()*K267</f>
        <v>9175.2444242231468</v>
      </c>
      <c r="Q267">
        <f t="shared" ref="Q267:Q330" ca="1" si="251">RANDBETWEEN(0,P267)</f>
        <v>8571</v>
      </c>
      <c r="R267">
        <f t="shared" ref="R267:R330" ca="1" si="252">RAND()*K267*2</f>
        <v>44930.508391831514</v>
      </c>
      <c r="S267">
        <f t="shared" ref="S267:S330" ca="1" si="253">RAND()*K267*1.5</f>
        <v>48194.740443750008</v>
      </c>
      <c r="T267">
        <f t="shared" ref="T267:T330" ca="1" si="254">N267+P267+S267</f>
        <v>158517.98486797314</v>
      </c>
      <c r="U267">
        <f t="shared" ref="U267:U330" ca="1" si="255">O267+Q267+R267</f>
        <v>113357.45893178124</v>
      </c>
      <c r="V267">
        <f t="shared" ref="V267:V330" ca="1" si="256">T267-U267</f>
        <v>45160.525936191902</v>
      </c>
      <c r="X267" s="1">
        <f ca="1">IF(Table1[[#This Row],[gender]]="men",0,1)</f>
        <v>0</v>
      </c>
      <c r="Y267" s="13">
        <f ca="1">IF(Table1[[#This Row],[gender]]="women",0,1)</f>
        <v>1</v>
      </c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K267" s="1">
        <f t="shared" ca="1" si="207"/>
        <v>0</v>
      </c>
      <c r="AL267" s="2">
        <f t="shared" ca="1" si="208"/>
        <v>0</v>
      </c>
      <c r="AM267" s="2">
        <f t="shared" ca="1" si="209"/>
        <v>0</v>
      </c>
      <c r="AN267" s="2">
        <f t="shared" ca="1" si="210"/>
        <v>1</v>
      </c>
      <c r="AO267" s="2">
        <f t="shared" ca="1" si="211"/>
        <v>0</v>
      </c>
      <c r="AP267" s="3">
        <f t="shared" ca="1" si="212"/>
        <v>0</v>
      </c>
      <c r="AQ267" s="1"/>
      <c r="AR267" s="2"/>
      <c r="AS267" s="2"/>
      <c r="AT267" s="2"/>
      <c r="AU267" s="2"/>
      <c r="AV267" s="3"/>
      <c r="AW267" s="2"/>
      <c r="AX267" s="23">
        <f t="shared" ca="1" si="213"/>
        <v>21987.174461182996</v>
      </c>
      <c r="AY267" s="2"/>
      <c r="AZ267" s="1">
        <f t="shared" ca="1" si="214"/>
        <v>0</v>
      </c>
      <c r="BA267" s="2"/>
      <c r="BB267" s="3"/>
      <c r="BC267" s="31">
        <f t="shared" ca="1" si="215"/>
        <v>2.1704393795100474E-2</v>
      </c>
      <c r="BD267" s="2">
        <f t="shared" ca="1" si="216"/>
        <v>1</v>
      </c>
      <c r="BE267" s="1"/>
      <c r="BF267" s="1">
        <f t="shared" ca="1" si="217"/>
        <v>0</v>
      </c>
      <c r="BG267" s="2">
        <f t="shared" ca="1" si="218"/>
        <v>0</v>
      </c>
      <c r="BH267" s="2">
        <f t="shared" ca="1" si="219"/>
        <v>0</v>
      </c>
      <c r="BI267" s="2">
        <f t="shared" ca="1" si="220"/>
        <v>0</v>
      </c>
      <c r="BJ267" s="2">
        <f t="shared" ca="1" si="221"/>
        <v>28829</v>
      </c>
      <c r="BK267" s="2">
        <f t="shared" ca="1" si="222"/>
        <v>0</v>
      </c>
      <c r="BL267" s="2">
        <f t="shared" ca="1" si="223"/>
        <v>0</v>
      </c>
      <c r="BM267" s="2">
        <f t="shared" ca="1" si="224"/>
        <v>0</v>
      </c>
      <c r="BN267" s="2">
        <f t="shared" ca="1" si="225"/>
        <v>0</v>
      </c>
      <c r="BO267" s="2">
        <f t="shared" ca="1" si="226"/>
        <v>0</v>
      </c>
      <c r="BP267" s="3">
        <f t="shared" ca="1" si="227"/>
        <v>0</v>
      </c>
      <c r="BQ267" s="1">
        <f t="shared" ca="1" si="228"/>
        <v>0</v>
      </c>
      <c r="BR267" s="2">
        <f t="shared" ca="1" si="229"/>
        <v>0</v>
      </c>
      <c r="BS267" s="2">
        <f t="shared" ca="1" si="230"/>
        <v>0</v>
      </c>
      <c r="BT267" s="2">
        <f t="shared" ca="1" si="231"/>
        <v>28829</v>
      </c>
      <c r="BU267" s="2">
        <f t="shared" ca="1" si="232"/>
        <v>0</v>
      </c>
      <c r="BV267" s="3">
        <f t="shared" ca="1" si="233"/>
        <v>0</v>
      </c>
      <c r="BX267" s="1">
        <f t="shared" ca="1" si="234"/>
        <v>1</v>
      </c>
      <c r="BY267" s="3"/>
      <c r="BZ267" s="1">
        <f t="shared" ca="1" si="235"/>
        <v>29</v>
      </c>
      <c r="CA267" s="2"/>
      <c r="CB267" s="3"/>
    </row>
    <row r="268" spans="2:80" ht="15" thickBot="1" x14ac:dyDescent="0.35">
      <c r="B268">
        <f t="shared" ca="1" si="236"/>
        <v>2</v>
      </c>
      <c r="C268" t="str">
        <f t="shared" ca="1" si="237"/>
        <v>women</v>
      </c>
      <c r="D268">
        <f t="shared" ca="1" si="238"/>
        <v>29</v>
      </c>
      <c r="E268">
        <f t="shared" ca="1" si="239"/>
        <v>4</v>
      </c>
      <c r="F268" t="str">
        <f t="shared" ca="1" si="240"/>
        <v>IT</v>
      </c>
      <c r="G268">
        <f t="shared" ca="1" si="241"/>
        <v>5</v>
      </c>
      <c r="H268" t="str">
        <f t="shared" ca="1" si="242"/>
        <v>other</v>
      </c>
      <c r="I268">
        <f t="shared" ca="1" si="243"/>
        <v>4</v>
      </c>
      <c r="J268">
        <f t="shared" ca="1" si="244"/>
        <v>4</v>
      </c>
      <c r="K268">
        <f t="shared" ca="1" si="245"/>
        <v>28829</v>
      </c>
      <c r="L268">
        <f t="shared" ca="1" si="246"/>
        <v>5</v>
      </c>
      <c r="M268" t="str">
        <f t="shared" ca="1" si="247"/>
        <v>UK</v>
      </c>
      <c r="N268">
        <f t="shared" ca="1" si="248"/>
        <v>86487</v>
      </c>
      <c r="O268">
        <f t="shared" ca="1" si="249"/>
        <v>1877.1479061568548</v>
      </c>
      <c r="P268">
        <f t="shared" ca="1" si="250"/>
        <v>87948.697844731985</v>
      </c>
      <c r="Q268">
        <f t="shared" ca="1" si="251"/>
        <v>77332</v>
      </c>
      <c r="R268">
        <f t="shared" ca="1" si="252"/>
        <v>20531.583445645654</v>
      </c>
      <c r="S268">
        <f t="shared" ca="1" si="253"/>
        <v>40068.125259221044</v>
      </c>
      <c r="T268">
        <f t="shared" ca="1" si="254"/>
        <v>214503.82310395301</v>
      </c>
      <c r="U268">
        <f t="shared" ca="1" si="255"/>
        <v>99740.731351802504</v>
      </c>
      <c r="V268">
        <f t="shared" ca="1" si="256"/>
        <v>114763.0917521505</v>
      </c>
      <c r="X268" s="1">
        <f ca="1">IF(Table1[[#This Row],[gender]]="men",0,1)</f>
        <v>1</v>
      </c>
      <c r="Y268" s="13">
        <f ca="1">IF(Table1[[#This Row],[gender]]="women",0,1)</f>
        <v>0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K268" s="1">
        <f t="shared" ca="1" si="207"/>
        <v>0</v>
      </c>
      <c r="AL268" s="2">
        <f t="shared" ca="1" si="208"/>
        <v>0</v>
      </c>
      <c r="AM268" s="2">
        <f t="shared" ca="1" si="209"/>
        <v>0</v>
      </c>
      <c r="AN268" s="2">
        <f t="shared" ca="1" si="210"/>
        <v>0</v>
      </c>
      <c r="AO268" s="2">
        <f t="shared" ca="1" si="211"/>
        <v>1</v>
      </c>
      <c r="AP268" s="3">
        <f t="shared" ca="1" si="212"/>
        <v>0</v>
      </c>
      <c r="AQ268" s="1"/>
      <c r="AR268" s="2"/>
      <c r="AS268" s="2"/>
      <c r="AT268" s="2"/>
      <c r="AU268" s="2"/>
      <c r="AV268" s="3"/>
      <c r="AW268" s="2"/>
      <c r="AX268" s="23">
        <f t="shared" ca="1" si="213"/>
        <v>13311.423546496573</v>
      </c>
      <c r="AY268" s="2"/>
      <c r="AZ268" s="1">
        <f t="shared" ca="1" si="214"/>
        <v>1</v>
      </c>
      <c r="BA268" s="2"/>
      <c r="BB268" s="3"/>
      <c r="BC268" s="31">
        <f t="shared" ca="1" si="215"/>
        <v>0.8168221876612507</v>
      </c>
      <c r="BD268" s="2">
        <f t="shared" ca="1" si="216"/>
        <v>0</v>
      </c>
      <c r="BE268" s="1"/>
      <c r="BF268" s="1">
        <f t="shared" ca="1" si="217"/>
        <v>64467</v>
      </c>
      <c r="BG268" s="2">
        <f t="shared" ca="1" si="218"/>
        <v>0</v>
      </c>
      <c r="BH268" s="2">
        <f t="shared" ca="1" si="219"/>
        <v>0</v>
      </c>
      <c r="BI268" s="2">
        <f t="shared" ca="1" si="220"/>
        <v>0</v>
      </c>
      <c r="BJ268" s="2">
        <f t="shared" ca="1" si="221"/>
        <v>0</v>
      </c>
      <c r="BK268" s="2">
        <f t="shared" ca="1" si="222"/>
        <v>0</v>
      </c>
      <c r="BL268" s="2">
        <f t="shared" ca="1" si="223"/>
        <v>0</v>
      </c>
      <c r="BM268" s="2">
        <f t="shared" ca="1" si="224"/>
        <v>0</v>
      </c>
      <c r="BN268" s="2">
        <f t="shared" ca="1" si="225"/>
        <v>0</v>
      </c>
      <c r="BO268" s="2">
        <f t="shared" ca="1" si="226"/>
        <v>0</v>
      </c>
      <c r="BP268" s="3">
        <f t="shared" ca="1" si="227"/>
        <v>0</v>
      </c>
      <c r="BQ268" s="1">
        <f t="shared" ca="1" si="228"/>
        <v>0</v>
      </c>
      <c r="BR268" s="2">
        <f t="shared" ca="1" si="229"/>
        <v>64467</v>
      </c>
      <c r="BS268" s="2">
        <f t="shared" ca="1" si="230"/>
        <v>0</v>
      </c>
      <c r="BT268" s="2">
        <f t="shared" ca="1" si="231"/>
        <v>0</v>
      </c>
      <c r="BU268" s="2">
        <f t="shared" ca="1" si="232"/>
        <v>0</v>
      </c>
      <c r="BV268" s="3">
        <f t="shared" ca="1" si="233"/>
        <v>0</v>
      </c>
      <c r="BX268" s="1">
        <f t="shared" ca="1" si="234"/>
        <v>1</v>
      </c>
      <c r="BY268" s="3"/>
      <c r="BZ268" s="1">
        <f t="shared" ca="1" si="235"/>
        <v>37</v>
      </c>
      <c r="CA268" s="2"/>
      <c r="CB268" s="3"/>
    </row>
    <row r="269" spans="2:80" ht="15" thickBot="1" x14ac:dyDescent="0.35">
      <c r="B269">
        <f t="shared" ca="1" si="236"/>
        <v>2</v>
      </c>
      <c r="C269" t="str">
        <f t="shared" ca="1" si="237"/>
        <v>women</v>
      </c>
      <c r="D269">
        <f t="shared" ca="1" si="238"/>
        <v>37</v>
      </c>
      <c r="E269">
        <f t="shared" ca="1" si="239"/>
        <v>2</v>
      </c>
      <c r="F269" t="str">
        <f t="shared" ca="1" si="240"/>
        <v>construction</v>
      </c>
      <c r="G269">
        <f t="shared" ca="1" si="241"/>
        <v>3</v>
      </c>
      <c r="H269" t="str">
        <f t="shared" ca="1" si="242"/>
        <v>university</v>
      </c>
      <c r="I269">
        <f t="shared" ca="1" si="243"/>
        <v>0</v>
      </c>
      <c r="J269">
        <f t="shared" ca="1" si="244"/>
        <v>2</v>
      </c>
      <c r="K269">
        <f t="shared" ca="1" si="245"/>
        <v>64467</v>
      </c>
      <c r="L269">
        <f t="shared" ca="1" si="246"/>
        <v>1</v>
      </c>
      <c r="M269" t="str">
        <f t="shared" ca="1" si="247"/>
        <v>banglore</v>
      </c>
      <c r="N269">
        <f t="shared" ca="1" si="248"/>
        <v>193401</v>
      </c>
      <c r="O269">
        <f t="shared" ca="1" si="249"/>
        <v>157974.22791587355</v>
      </c>
      <c r="P269">
        <f t="shared" ca="1" si="250"/>
        <v>26622.847092993146</v>
      </c>
      <c r="Q269">
        <f t="shared" ca="1" si="251"/>
        <v>5850</v>
      </c>
      <c r="R269">
        <f t="shared" ca="1" si="252"/>
        <v>4971.3553231415917</v>
      </c>
      <c r="S269">
        <f t="shared" ca="1" si="253"/>
        <v>93969.559625719819</v>
      </c>
      <c r="T269">
        <f t="shared" ca="1" si="254"/>
        <v>313993.406718713</v>
      </c>
      <c r="U269">
        <f t="shared" ca="1" si="255"/>
        <v>168795.58323901513</v>
      </c>
      <c r="V269">
        <f t="shared" ca="1" si="256"/>
        <v>145197.82347969786</v>
      </c>
      <c r="X269" s="1">
        <f ca="1">IF(Table1[[#This Row],[gender]]="men",0,1)</f>
        <v>1</v>
      </c>
      <c r="Y269" s="13">
        <f ca="1">IF(Table1[[#This Row],[gender]]="women",0,1)</f>
        <v>0</v>
      </c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K269" s="1">
        <f t="shared" ca="1" si="207"/>
        <v>0</v>
      </c>
      <c r="AL269" s="2">
        <f t="shared" ca="1" si="208"/>
        <v>0</v>
      </c>
      <c r="AM269" s="2">
        <f t="shared" ca="1" si="209"/>
        <v>0</v>
      </c>
      <c r="AN269" s="2">
        <f t="shared" ca="1" si="210"/>
        <v>0</v>
      </c>
      <c r="AO269" s="2">
        <f t="shared" ca="1" si="211"/>
        <v>1</v>
      </c>
      <c r="AP269" s="3">
        <f t="shared" ca="1" si="212"/>
        <v>0</v>
      </c>
      <c r="AQ269" s="1"/>
      <c r="AR269" s="2"/>
      <c r="AS269" s="2"/>
      <c r="AT269" s="2"/>
      <c r="AU269" s="2"/>
      <c r="AV269" s="3"/>
      <c r="AW269" s="2"/>
      <c r="AX269" s="23">
        <f t="shared" ca="1" si="213"/>
        <v>4621.6315540040832</v>
      </c>
      <c r="AY269" s="2"/>
      <c r="AZ269" s="1">
        <f t="shared" ca="1" si="214"/>
        <v>1</v>
      </c>
      <c r="BA269" s="2"/>
      <c r="BB269" s="3"/>
      <c r="BC269" s="31">
        <f t="shared" ca="1" si="215"/>
        <v>0.59268917584668157</v>
      </c>
      <c r="BD269" s="2">
        <f t="shared" ca="1" si="216"/>
        <v>0</v>
      </c>
      <c r="BE269" s="1"/>
      <c r="BF269" s="1">
        <f t="shared" ca="1" si="217"/>
        <v>0</v>
      </c>
      <c r="BG269" s="2">
        <f t="shared" ca="1" si="218"/>
        <v>0</v>
      </c>
      <c r="BH269" s="2">
        <f t="shared" ca="1" si="219"/>
        <v>68828</v>
      </c>
      <c r="BI269" s="2">
        <f t="shared" ca="1" si="220"/>
        <v>0</v>
      </c>
      <c r="BJ269" s="2">
        <f t="shared" ca="1" si="221"/>
        <v>0</v>
      </c>
      <c r="BK269" s="2">
        <f t="shared" ca="1" si="222"/>
        <v>0</v>
      </c>
      <c r="BL269" s="2">
        <f t="shared" ca="1" si="223"/>
        <v>0</v>
      </c>
      <c r="BM269" s="2">
        <f t="shared" ca="1" si="224"/>
        <v>0</v>
      </c>
      <c r="BN269" s="2">
        <f t="shared" ca="1" si="225"/>
        <v>0</v>
      </c>
      <c r="BO269" s="2">
        <f t="shared" ca="1" si="226"/>
        <v>0</v>
      </c>
      <c r="BP269" s="3">
        <f t="shared" ca="1" si="227"/>
        <v>0</v>
      </c>
      <c r="BQ269" s="1">
        <f t="shared" ca="1" si="228"/>
        <v>0</v>
      </c>
      <c r="BR269" s="2">
        <f t="shared" ca="1" si="229"/>
        <v>68828</v>
      </c>
      <c r="BS269" s="2">
        <f t="shared" ca="1" si="230"/>
        <v>0</v>
      </c>
      <c r="BT269" s="2">
        <f t="shared" ca="1" si="231"/>
        <v>0</v>
      </c>
      <c r="BU269" s="2">
        <f t="shared" ca="1" si="232"/>
        <v>0</v>
      </c>
      <c r="BV269" s="3">
        <f t="shared" ca="1" si="233"/>
        <v>0</v>
      </c>
      <c r="BX269" s="1">
        <f t="shared" ca="1" si="234"/>
        <v>1</v>
      </c>
      <c r="BY269" s="3"/>
      <c r="BZ269" s="1">
        <f t="shared" ca="1" si="235"/>
        <v>29</v>
      </c>
      <c r="CA269" s="2"/>
      <c r="CB269" s="3"/>
    </row>
    <row r="270" spans="2:80" ht="15" thickBot="1" x14ac:dyDescent="0.35">
      <c r="B270">
        <f t="shared" ca="1" si="236"/>
        <v>2</v>
      </c>
      <c r="C270" t="str">
        <f t="shared" ca="1" si="237"/>
        <v>women</v>
      </c>
      <c r="D270">
        <f t="shared" ca="1" si="238"/>
        <v>29</v>
      </c>
      <c r="E270">
        <f t="shared" ca="1" si="239"/>
        <v>2</v>
      </c>
      <c r="F270" t="str">
        <f t="shared" ca="1" si="240"/>
        <v>construction</v>
      </c>
      <c r="G270">
        <f t="shared" ca="1" si="241"/>
        <v>1</v>
      </c>
      <c r="H270" t="str">
        <f t="shared" ca="1" si="242"/>
        <v>high skool</v>
      </c>
      <c r="I270">
        <f t="shared" ca="1" si="243"/>
        <v>4</v>
      </c>
      <c r="J270">
        <f t="shared" ca="1" si="244"/>
        <v>3</v>
      </c>
      <c r="K270">
        <f t="shared" ca="1" si="245"/>
        <v>68828</v>
      </c>
      <c r="L270">
        <f t="shared" ca="1" si="246"/>
        <v>3</v>
      </c>
      <c r="M270" t="str">
        <f t="shared" ca="1" si="247"/>
        <v>manglore</v>
      </c>
      <c r="N270">
        <f t="shared" ca="1" si="248"/>
        <v>412968</v>
      </c>
      <c r="O270">
        <f t="shared" ca="1" si="249"/>
        <v>244761.6635710524</v>
      </c>
      <c r="P270">
        <f t="shared" ca="1" si="250"/>
        <v>13864.89466201225</v>
      </c>
      <c r="Q270">
        <f t="shared" ca="1" si="251"/>
        <v>2264</v>
      </c>
      <c r="R270">
        <f t="shared" ca="1" si="252"/>
        <v>99354.107379601017</v>
      </c>
      <c r="S270">
        <f t="shared" ca="1" si="253"/>
        <v>6155.3213509486986</v>
      </c>
      <c r="T270">
        <f t="shared" ca="1" si="254"/>
        <v>432988.21601296094</v>
      </c>
      <c r="U270">
        <f t="shared" ca="1" si="255"/>
        <v>346379.77095065342</v>
      </c>
      <c r="V270">
        <f t="shared" ca="1" si="256"/>
        <v>86608.445062307524</v>
      </c>
      <c r="X270" s="1">
        <f ca="1">IF(Table1[[#This Row],[gender]]="men",0,1)</f>
        <v>1</v>
      </c>
      <c r="Y270" s="13">
        <f ca="1">IF(Table1[[#This Row],[gender]]="women",0,1)</f>
        <v>0</v>
      </c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K270" s="1">
        <f t="shared" ca="1" si="207"/>
        <v>0</v>
      </c>
      <c r="AL270" s="2">
        <f t="shared" ca="1" si="208"/>
        <v>0</v>
      </c>
      <c r="AM270" s="2">
        <f t="shared" ca="1" si="209"/>
        <v>0</v>
      </c>
      <c r="AN270" s="2">
        <f t="shared" ca="1" si="210"/>
        <v>1</v>
      </c>
      <c r="AO270" s="2">
        <f t="shared" ca="1" si="211"/>
        <v>0</v>
      </c>
      <c r="AP270" s="3">
        <f t="shared" ca="1" si="212"/>
        <v>0</v>
      </c>
      <c r="AQ270" s="1"/>
      <c r="AR270" s="2"/>
      <c r="AS270" s="2"/>
      <c r="AT270" s="2"/>
      <c r="AU270" s="2"/>
      <c r="AV270" s="3"/>
      <c r="AW270" s="2"/>
      <c r="AX270" s="23">
        <f t="shared" ca="1" si="213"/>
        <v>69488.205101917847</v>
      </c>
      <c r="AY270" s="2"/>
      <c r="AZ270" s="1">
        <f t="shared" ca="1" si="214"/>
        <v>1</v>
      </c>
      <c r="BA270" s="2"/>
      <c r="BB270" s="3"/>
      <c r="BC270" s="31">
        <f t="shared" ca="1" si="215"/>
        <v>0.45894442218772535</v>
      </c>
      <c r="BD270" s="2">
        <f t="shared" ca="1" si="216"/>
        <v>0</v>
      </c>
      <c r="BE270" s="1"/>
      <c r="BF270" s="1">
        <f t="shared" ca="1" si="217"/>
        <v>0</v>
      </c>
      <c r="BG270" s="2">
        <f t="shared" ca="1" si="218"/>
        <v>0</v>
      </c>
      <c r="BH270" s="2">
        <f t="shared" ca="1" si="219"/>
        <v>0</v>
      </c>
      <c r="BI270" s="2">
        <f t="shared" ca="1" si="220"/>
        <v>0</v>
      </c>
      <c r="BJ270" s="2">
        <f t="shared" ca="1" si="221"/>
        <v>0</v>
      </c>
      <c r="BK270" s="2">
        <f t="shared" ca="1" si="222"/>
        <v>0</v>
      </c>
      <c r="BL270" s="2">
        <f t="shared" ca="1" si="223"/>
        <v>0</v>
      </c>
      <c r="BM270" s="2">
        <f t="shared" ca="1" si="224"/>
        <v>0</v>
      </c>
      <c r="BN270" s="2">
        <f t="shared" ca="1" si="225"/>
        <v>73049</v>
      </c>
      <c r="BO270" s="2">
        <f t="shared" ca="1" si="226"/>
        <v>0</v>
      </c>
      <c r="BP270" s="3">
        <f t="shared" ca="1" si="227"/>
        <v>0</v>
      </c>
      <c r="BQ270" s="1">
        <f t="shared" ca="1" si="228"/>
        <v>0</v>
      </c>
      <c r="BR270" s="2">
        <f t="shared" ca="1" si="229"/>
        <v>0</v>
      </c>
      <c r="BS270" s="2">
        <f t="shared" ca="1" si="230"/>
        <v>0</v>
      </c>
      <c r="BT270" s="2">
        <f t="shared" ca="1" si="231"/>
        <v>73049</v>
      </c>
      <c r="BU270" s="2">
        <f t="shared" ca="1" si="232"/>
        <v>0</v>
      </c>
      <c r="BV270" s="3">
        <f t="shared" ca="1" si="233"/>
        <v>0</v>
      </c>
      <c r="BX270" s="1">
        <f t="shared" ca="1" si="234"/>
        <v>1</v>
      </c>
      <c r="BY270" s="3"/>
      <c r="BZ270" s="1">
        <f t="shared" ca="1" si="235"/>
        <v>33</v>
      </c>
      <c r="CA270" s="2"/>
      <c r="CB270" s="3"/>
    </row>
    <row r="271" spans="2:80" ht="15" thickBot="1" x14ac:dyDescent="0.35">
      <c r="B271">
        <f t="shared" ca="1" si="236"/>
        <v>2</v>
      </c>
      <c r="C271" t="str">
        <f t="shared" ca="1" si="237"/>
        <v>women</v>
      </c>
      <c r="D271">
        <f t="shared" ca="1" si="238"/>
        <v>33</v>
      </c>
      <c r="E271">
        <f t="shared" ca="1" si="239"/>
        <v>4</v>
      </c>
      <c r="F271" t="str">
        <f t="shared" ca="1" si="240"/>
        <v>IT</v>
      </c>
      <c r="G271">
        <f t="shared" ca="1" si="241"/>
        <v>3</v>
      </c>
      <c r="H271" t="str">
        <f t="shared" ca="1" si="242"/>
        <v>university</v>
      </c>
      <c r="I271">
        <f t="shared" ca="1" si="243"/>
        <v>1</v>
      </c>
      <c r="J271">
        <f t="shared" ca="1" si="244"/>
        <v>3</v>
      </c>
      <c r="K271">
        <f t="shared" ca="1" si="245"/>
        <v>73049</v>
      </c>
      <c r="L271">
        <f t="shared" ca="1" si="246"/>
        <v>9</v>
      </c>
      <c r="M271" t="str">
        <f t="shared" ca="1" si="247"/>
        <v>gulbarga</v>
      </c>
      <c r="N271">
        <f t="shared" ca="1" si="248"/>
        <v>292196</v>
      </c>
      <c r="O271">
        <f t="shared" ca="1" si="249"/>
        <v>134101.72438556459</v>
      </c>
      <c r="P271">
        <f t="shared" ca="1" si="250"/>
        <v>208464.61530575354</v>
      </c>
      <c r="Q271">
        <f t="shared" ca="1" si="251"/>
        <v>161359</v>
      </c>
      <c r="R271">
        <f t="shared" ca="1" si="252"/>
        <v>32400.432600104377</v>
      </c>
      <c r="S271">
        <f t="shared" ca="1" si="253"/>
        <v>50469.176681475074</v>
      </c>
      <c r="T271">
        <f t="shared" ca="1" si="254"/>
        <v>551129.79198722867</v>
      </c>
      <c r="U271">
        <f t="shared" ca="1" si="255"/>
        <v>327861.15698566893</v>
      </c>
      <c r="V271">
        <f t="shared" ca="1" si="256"/>
        <v>223268.63500155974</v>
      </c>
      <c r="X271" s="1">
        <f ca="1">IF(Table1[[#This Row],[gender]]="men",0,1)</f>
        <v>1</v>
      </c>
      <c r="Y271" s="13">
        <f ca="1">IF(Table1[[#This Row],[gender]]="women",0,1)</f>
        <v>0</v>
      </c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K271" s="1">
        <f t="shared" ca="1" si="207"/>
        <v>1</v>
      </c>
      <c r="AL271" s="2">
        <f t="shared" ca="1" si="208"/>
        <v>0</v>
      </c>
      <c r="AM271" s="2">
        <f t="shared" ca="1" si="209"/>
        <v>0</v>
      </c>
      <c r="AN271" s="2">
        <f t="shared" ca="1" si="210"/>
        <v>0</v>
      </c>
      <c r="AO271" s="2">
        <f t="shared" ca="1" si="211"/>
        <v>0</v>
      </c>
      <c r="AP271" s="3">
        <f t="shared" ca="1" si="212"/>
        <v>0</v>
      </c>
      <c r="AQ271" s="1"/>
      <c r="AR271" s="2"/>
      <c r="AS271" s="2"/>
      <c r="AT271" s="2"/>
      <c r="AU271" s="2"/>
      <c r="AV271" s="3"/>
      <c r="AW271" s="2"/>
      <c r="AX271" s="23">
        <f t="shared" ca="1" si="213"/>
        <v>30271.947816810363</v>
      </c>
      <c r="AY271" s="2"/>
      <c r="AZ271" s="1">
        <f t="shared" ca="1" si="214"/>
        <v>1</v>
      </c>
      <c r="BA271" s="2"/>
      <c r="BB271" s="3"/>
      <c r="BC271" s="31">
        <f t="shared" ca="1" si="215"/>
        <v>0.78070502711537781</v>
      </c>
      <c r="BD271" s="2">
        <f t="shared" ca="1" si="216"/>
        <v>0</v>
      </c>
      <c r="BE271" s="1"/>
      <c r="BF271" s="1">
        <f t="shared" ca="1" si="217"/>
        <v>0</v>
      </c>
      <c r="BG271" s="2">
        <f t="shared" ca="1" si="218"/>
        <v>0</v>
      </c>
      <c r="BH271" s="2">
        <f t="shared" ca="1" si="219"/>
        <v>0</v>
      </c>
      <c r="BI271" s="2">
        <f t="shared" ca="1" si="220"/>
        <v>0</v>
      </c>
      <c r="BJ271" s="2">
        <f t="shared" ca="1" si="221"/>
        <v>0</v>
      </c>
      <c r="BK271" s="2">
        <f t="shared" ca="1" si="222"/>
        <v>0</v>
      </c>
      <c r="BL271" s="2">
        <f t="shared" ca="1" si="223"/>
        <v>0</v>
      </c>
      <c r="BM271" s="2">
        <f t="shared" ca="1" si="224"/>
        <v>0</v>
      </c>
      <c r="BN271" s="2">
        <f t="shared" ca="1" si="225"/>
        <v>0</v>
      </c>
      <c r="BO271" s="2">
        <f t="shared" ca="1" si="226"/>
        <v>0</v>
      </c>
      <c r="BP271" s="3">
        <f t="shared" ca="1" si="227"/>
        <v>39797</v>
      </c>
      <c r="BQ271" s="1">
        <f t="shared" ca="1" si="228"/>
        <v>0</v>
      </c>
      <c r="BR271" s="2">
        <f t="shared" ca="1" si="229"/>
        <v>0</v>
      </c>
      <c r="BS271" s="2">
        <f t="shared" ca="1" si="230"/>
        <v>39797</v>
      </c>
      <c r="BT271" s="2">
        <f t="shared" ca="1" si="231"/>
        <v>0</v>
      </c>
      <c r="BU271" s="2">
        <f t="shared" ca="1" si="232"/>
        <v>0</v>
      </c>
      <c r="BV271" s="3">
        <f t="shared" ca="1" si="233"/>
        <v>0</v>
      </c>
      <c r="BX271" s="1">
        <f t="shared" ca="1" si="234"/>
        <v>1</v>
      </c>
      <c r="BY271" s="3"/>
      <c r="BZ271" s="1">
        <f t="shared" ca="1" si="235"/>
        <v>25</v>
      </c>
      <c r="CA271" s="2"/>
      <c r="CB271" s="3"/>
    </row>
    <row r="272" spans="2:80" ht="15" thickBot="1" x14ac:dyDescent="0.35">
      <c r="B272">
        <f t="shared" ca="1" si="236"/>
        <v>1</v>
      </c>
      <c r="C272" t="str">
        <f t="shared" ca="1" si="237"/>
        <v>men</v>
      </c>
      <c r="D272">
        <f t="shared" ca="1" si="238"/>
        <v>25</v>
      </c>
      <c r="E272">
        <f t="shared" ca="1" si="239"/>
        <v>3</v>
      </c>
      <c r="F272" t="str">
        <f t="shared" ca="1" si="240"/>
        <v>teaching</v>
      </c>
      <c r="G272">
        <f t="shared" ca="1" si="241"/>
        <v>5</v>
      </c>
      <c r="H272" t="str">
        <f t="shared" ca="1" si="242"/>
        <v>other</v>
      </c>
      <c r="I272">
        <f t="shared" ca="1" si="243"/>
        <v>0</v>
      </c>
      <c r="J272">
        <f t="shared" ca="1" si="244"/>
        <v>1</v>
      </c>
      <c r="K272">
        <f t="shared" ca="1" si="245"/>
        <v>39797</v>
      </c>
      <c r="L272">
        <f t="shared" ca="1" si="246"/>
        <v>11</v>
      </c>
      <c r="M272" t="str">
        <f t="shared" ca="1" si="247"/>
        <v>kolar</v>
      </c>
      <c r="N272">
        <f t="shared" ca="1" si="248"/>
        <v>238782</v>
      </c>
      <c r="O272">
        <f t="shared" ca="1" si="249"/>
        <v>186418.30778466415</v>
      </c>
      <c r="P272">
        <f t="shared" ca="1" si="250"/>
        <v>30271.947816810363</v>
      </c>
      <c r="Q272">
        <f t="shared" ca="1" si="251"/>
        <v>1173</v>
      </c>
      <c r="R272">
        <f t="shared" ca="1" si="252"/>
        <v>16498.34795811374</v>
      </c>
      <c r="S272">
        <f t="shared" ca="1" si="253"/>
        <v>54676.211975183003</v>
      </c>
      <c r="T272">
        <f t="shared" ca="1" si="254"/>
        <v>323730.15979199333</v>
      </c>
      <c r="U272">
        <f t="shared" ca="1" si="255"/>
        <v>204089.65574277789</v>
      </c>
      <c r="V272">
        <f t="shared" ca="1" si="256"/>
        <v>119640.50404921544</v>
      </c>
      <c r="X272" s="1">
        <f ca="1">IF(Table1[[#This Row],[gender]]="men",0,1)</f>
        <v>0</v>
      </c>
      <c r="Y272" s="13">
        <f ca="1">IF(Table1[[#This Row],[gender]]="women",0,1)</f>
        <v>1</v>
      </c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K272" s="1">
        <f t="shared" ca="1" si="207"/>
        <v>0</v>
      </c>
      <c r="AL272" s="2">
        <f t="shared" ca="1" si="208"/>
        <v>0</v>
      </c>
      <c r="AM272" s="2">
        <f t="shared" ca="1" si="209"/>
        <v>0</v>
      </c>
      <c r="AN272" s="2">
        <f t="shared" ca="1" si="210"/>
        <v>0</v>
      </c>
      <c r="AO272" s="2">
        <f t="shared" ca="1" si="211"/>
        <v>1</v>
      </c>
      <c r="AP272" s="3">
        <f t="shared" ca="1" si="212"/>
        <v>0</v>
      </c>
      <c r="AQ272" s="1"/>
      <c r="AR272" s="2"/>
      <c r="AS272" s="2"/>
      <c r="AT272" s="2"/>
      <c r="AU272" s="2"/>
      <c r="AV272" s="3"/>
      <c r="AW272" s="2"/>
      <c r="AX272" s="23">
        <f t="shared" ca="1" si="213"/>
        <v>25791.771043117362</v>
      </c>
      <c r="AY272" s="2"/>
      <c r="AZ272" s="1">
        <f t="shared" ca="1" si="214"/>
        <v>1</v>
      </c>
      <c r="BA272" s="2"/>
      <c r="BB272" s="3"/>
      <c r="BC272" s="31">
        <f t="shared" ca="1" si="215"/>
        <v>0.93356707443789611</v>
      </c>
      <c r="BD272" s="2">
        <f t="shared" ca="1" si="216"/>
        <v>0</v>
      </c>
      <c r="BE272" s="1"/>
      <c r="BF272" s="1">
        <f t="shared" ca="1" si="217"/>
        <v>0</v>
      </c>
      <c r="BG272" s="2">
        <f t="shared" ca="1" si="218"/>
        <v>0</v>
      </c>
      <c r="BH272" s="2">
        <f t="shared" ca="1" si="219"/>
        <v>0</v>
      </c>
      <c r="BI272" s="2">
        <f t="shared" ca="1" si="220"/>
        <v>29248</v>
      </c>
      <c r="BJ272" s="2">
        <f t="shared" ca="1" si="221"/>
        <v>0</v>
      </c>
      <c r="BK272" s="2">
        <f t="shared" ca="1" si="222"/>
        <v>0</v>
      </c>
      <c r="BL272" s="2">
        <f t="shared" ca="1" si="223"/>
        <v>0</v>
      </c>
      <c r="BM272" s="2">
        <f t="shared" ca="1" si="224"/>
        <v>0</v>
      </c>
      <c r="BN272" s="2">
        <f t="shared" ca="1" si="225"/>
        <v>0</v>
      </c>
      <c r="BO272" s="2">
        <f t="shared" ca="1" si="226"/>
        <v>0</v>
      </c>
      <c r="BP272" s="3">
        <f t="shared" ca="1" si="227"/>
        <v>0</v>
      </c>
      <c r="BQ272" s="1">
        <f t="shared" ca="1" si="228"/>
        <v>0</v>
      </c>
      <c r="BR272" s="2">
        <f t="shared" ca="1" si="229"/>
        <v>29248</v>
      </c>
      <c r="BS272" s="2">
        <f t="shared" ca="1" si="230"/>
        <v>0</v>
      </c>
      <c r="BT272" s="2">
        <f t="shared" ca="1" si="231"/>
        <v>0</v>
      </c>
      <c r="BU272" s="2">
        <f t="shared" ca="1" si="232"/>
        <v>0</v>
      </c>
      <c r="BV272" s="3">
        <f t="shared" ca="1" si="233"/>
        <v>0</v>
      </c>
      <c r="BX272" s="1">
        <f t="shared" ca="1" si="234"/>
        <v>1</v>
      </c>
      <c r="BY272" s="3"/>
      <c r="BZ272" s="1">
        <f t="shared" ca="1" si="235"/>
        <v>0</v>
      </c>
      <c r="CA272" s="2"/>
      <c r="CB272" s="3"/>
    </row>
    <row r="273" spans="2:80" ht="15" thickBot="1" x14ac:dyDescent="0.35">
      <c r="B273">
        <f t="shared" ca="1" si="236"/>
        <v>2</v>
      </c>
      <c r="C273" t="str">
        <f t="shared" ca="1" si="237"/>
        <v>women</v>
      </c>
      <c r="D273">
        <f t="shared" ca="1" si="238"/>
        <v>45</v>
      </c>
      <c r="E273">
        <f t="shared" ca="1" si="239"/>
        <v>2</v>
      </c>
      <c r="F273" t="str">
        <f t="shared" ca="1" si="240"/>
        <v>construction</v>
      </c>
      <c r="G273">
        <f t="shared" ca="1" si="241"/>
        <v>3</v>
      </c>
      <c r="H273" t="str">
        <f t="shared" ca="1" si="242"/>
        <v>university</v>
      </c>
      <c r="I273">
        <f t="shared" ca="1" si="243"/>
        <v>0</v>
      </c>
      <c r="J273">
        <f t="shared" ca="1" si="244"/>
        <v>4</v>
      </c>
      <c r="K273">
        <f t="shared" ca="1" si="245"/>
        <v>29248</v>
      </c>
      <c r="L273">
        <f t="shared" ca="1" si="246"/>
        <v>4</v>
      </c>
      <c r="M273" t="str">
        <f t="shared" ca="1" si="247"/>
        <v>mysore</v>
      </c>
      <c r="N273">
        <f t="shared" ca="1" si="248"/>
        <v>116992</v>
      </c>
      <c r="O273">
        <f t="shared" ca="1" si="249"/>
        <v>109219.87917263834</v>
      </c>
      <c r="P273">
        <f t="shared" ca="1" si="250"/>
        <v>103167.08417246945</v>
      </c>
      <c r="Q273">
        <f t="shared" ca="1" si="251"/>
        <v>91392</v>
      </c>
      <c r="R273">
        <f t="shared" ca="1" si="252"/>
        <v>8992.6576843080147</v>
      </c>
      <c r="S273">
        <f t="shared" ca="1" si="253"/>
        <v>12989.461313616495</v>
      </c>
      <c r="T273">
        <f t="shared" ca="1" si="254"/>
        <v>233148.54548608593</v>
      </c>
      <c r="U273">
        <f t="shared" ca="1" si="255"/>
        <v>209604.53685694636</v>
      </c>
      <c r="V273">
        <f t="shared" ca="1" si="256"/>
        <v>23544.008629139571</v>
      </c>
      <c r="X273" s="1">
        <f ca="1">IF(Table1[[#This Row],[gender]]="men",0,1)</f>
        <v>1</v>
      </c>
      <c r="Y273" s="13">
        <f ca="1">IF(Table1[[#This Row],[gender]]="women",0,1)</f>
        <v>0</v>
      </c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K273" s="1">
        <f t="shared" ca="1" si="207"/>
        <v>0</v>
      </c>
      <c r="AL273" s="2">
        <f t="shared" ca="1" si="208"/>
        <v>0</v>
      </c>
      <c r="AM273" s="2">
        <f t="shared" ca="1" si="209"/>
        <v>0</v>
      </c>
      <c r="AN273" s="2">
        <f t="shared" ca="1" si="210"/>
        <v>0</v>
      </c>
      <c r="AO273" s="2">
        <f t="shared" ca="1" si="211"/>
        <v>1</v>
      </c>
      <c r="AP273" s="3">
        <f t="shared" ca="1" si="212"/>
        <v>0</v>
      </c>
      <c r="AQ273" s="1"/>
      <c r="AR273" s="2"/>
      <c r="AS273" s="2"/>
      <c r="AT273" s="2"/>
      <c r="AU273" s="2"/>
      <c r="AV273" s="3"/>
      <c r="AW273" s="2"/>
      <c r="AX273" s="23">
        <f t="shared" ca="1" si="213"/>
        <v>19678.158443596618</v>
      </c>
      <c r="AY273" s="2"/>
      <c r="AZ273" s="1">
        <f t="shared" ca="1" si="214"/>
        <v>1</v>
      </c>
      <c r="BA273" s="2"/>
      <c r="BB273" s="3"/>
      <c r="BC273" s="31">
        <f t="shared" ca="1" si="215"/>
        <v>0.46915086932033134</v>
      </c>
      <c r="BD273" s="2">
        <f t="shared" ca="1" si="216"/>
        <v>0</v>
      </c>
      <c r="BE273" s="1"/>
      <c r="BF273" s="1">
        <f t="shared" ca="1" si="217"/>
        <v>0</v>
      </c>
      <c r="BG273" s="2">
        <f t="shared" ca="1" si="218"/>
        <v>44262</v>
      </c>
      <c r="BH273" s="2">
        <f t="shared" ca="1" si="219"/>
        <v>0</v>
      </c>
      <c r="BI273" s="2">
        <f t="shared" ca="1" si="220"/>
        <v>0</v>
      </c>
      <c r="BJ273" s="2">
        <f t="shared" ca="1" si="221"/>
        <v>0</v>
      </c>
      <c r="BK273" s="2">
        <f t="shared" ca="1" si="222"/>
        <v>0</v>
      </c>
      <c r="BL273" s="2">
        <f t="shared" ca="1" si="223"/>
        <v>0</v>
      </c>
      <c r="BM273" s="2">
        <f t="shared" ca="1" si="224"/>
        <v>0</v>
      </c>
      <c r="BN273" s="2">
        <f t="shared" ca="1" si="225"/>
        <v>0</v>
      </c>
      <c r="BO273" s="2">
        <f t="shared" ca="1" si="226"/>
        <v>0</v>
      </c>
      <c r="BP273" s="3">
        <f t="shared" ca="1" si="227"/>
        <v>0</v>
      </c>
      <c r="BQ273" s="1">
        <f t="shared" ca="1" si="228"/>
        <v>0</v>
      </c>
      <c r="BR273" s="2">
        <f t="shared" ca="1" si="229"/>
        <v>44262</v>
      </c>
      <c r="BS273" s="2">
        <f t="shared" ca="1" si="230"/>
        <v>0</v>
      </c>
      <c r="BT273" s="2">
        <f t="shared" ca="1" si="231"/>
        <v>0</v>
      </c>
      <c r="BU273" s="2">
        <f t="shared" ca="1" si="232"/>
        <v>0</v>
      </c>
      <c r="BV273" s="3">
        <f t="shared" ca="1" si="233"/>
        <v>0</v>
      </c>
      <c r="BX273" s="1">
        <f t="shared" ca="1" si="234"/>
        <v>1</v>
      </c>
      <c r="BY273" s="3"/>
      <c r="BZ273" s="1">
        <f t="shared" ca="1" si="235"/>
        <v>45</v>
      </c>
      <c r="CA273" s="2"/>
      <c r="CB273" s="3"/>
    </row>
    <row r="274" spans="2:80" ht="15" thickBot="1" x14ac:dyDescent="0.35">
      <c r="B274">
        <f t="shared" ca="1" si="236"/>
        <v>1</v>
      </c>
      <c r="C274" t="str">
        <f t="shared" ca="1" si="237"/>
        <v>men</v>
      </c>
      <c r="D274">
        <f t="shared" ca="1" si="238"/>
        <v>45</v>
      </c>
      <c r="E274">
        <f t="shared" ca="1" si="239"/>
        <v>2</v>
      </c>
      <c r="F274" t="str">
        <f t="shared" ca="1" si="240"/>
        <v>construction</v>
      </c>
      <c r="G274">
        <f t="shared" ca="1" si="241"/>
        <v>1</v>
      </c>
      <c r="H274" t="str">
        <f t="shared" ca="1" si="242"/>
        <v>high skool</v>
      </c>
      <c r="I274">
        <f t="shared" ca="1" si="243"/>
        <v>0</v>
      </c>
      <c r="J274">
        <f t="shared" ca="1" si="244"/>
        <v>2</v>
      </c>
      <c r="K274">
        <f t="shared" ca="1" si="245"/>
        <v>44262</v>
      </c>
      <c r="L274">
        <f t="shared" ca="1" si="246"/>
        <v>2</v>
      </c>
      <c r="M274" t="str">
        <f t="shared" ca="1" si="247"/>
        <v>tumkur</v>
      </c>
      <c r="N274">
        <f t="shared" ca="1" si="248"/>
        <v>132786</v>
      </c>
      <c r="O274">
        <f t="shared" ca="1" si="249"/>
        <v>62296.667333569516</v>
      </c>
      <c r="P274">
        <f t="shared" ca="1" si="250"/>
        <v>39356.316887193236</v>
      </c>
      <c r="Q274">
        <f t="shared" ca="1" si="251"/>
        <v>30591</v>
      </c>
      <c r="R274">
        <f t="shared" ca="1" si="252"/>
        <v>33842.567069237004</v>
      </c>
      <c r="S274">
        <f t="shared" ca="1" si="253"/>
        <v>16132.868919424003</v>
      </c>
      <c r="T274">
        <f t="shared" ca="1" si="254"/>
        <v>188275.18580661726</v>
      </c>
      <c r="U274">
        <f t="shared" ca="1" si="255"/>
        <v>126730.23440280653</v>
      </c>
      <c r="V274">
        <f t="shared" ca="1" si="256"/>
        <v>61544.95140381073</v>
      </c>
      <c r="X274" s="1">
        <f ca="1">IF(Table1[[#This Row],[gender]]="men",0,1)</f>
        <v>0</v>
      </c>
      <c r="Y274" s="13">
        <f ca="1">IF(Table1[[#This Row],[gender]]="women",0,1)</f>
        <v>1</v>
      </c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K274" s="1">
        <f t="shared" ca="1" si="207"/>
        <v>0</v>
      </c>
      <c r="AL274" s="2">
        <f t="shared" ca="1" si="208"/>
        <v>0</v>
      </c>
      <c r="AM274" s="2">
        <f t="shared" ca="1" si="209"/>
        <v>0</v>
      </c>
      <c r="AN274" s="2">
        <f t="shared" ca="1" si="210"/>
        <v>0</v>
      </c>
      <c r="AO274" s="2">
        <f t="shared" ca="1" si="211"/>
        <v>0</v>
      </c>
      <c r="AP274" s="3">
        <f t="shared" ca="1" si="212"/>
        <v>1</v>
      </c>
      <c r="AQ274" s="1"/>
      <c r="AR274" s="2"/>
      <c r="AS274" s="2"/>
      <c r="AT274" s="2"/>
      <c r="AU274" s="2"/>
      <c r="AV274" s="3"/>
      <c r="AW274" s="2"/>
      <c r="AX274" s="23">
        <f t="shared" ca="1" si="213"/>
        <v>54167.452183668247</v>
      </c>
      <c r="AY274" s="2"/>
      <c r="AZ274" s="1">
        <f t="shared" ca="1" si="214"/>
        <v>1</v>
      </c>
      <c r="BA274" s="2"/>
      <c r="BB274" s="3"/>
      <c r="BC274" s="31">
        <f t="shared" ca="1" si="215"/>
        <v>0.31892067714327543</v>
      </c>
      <c r="BD274" s="2">
        <f t="shared" ca="1" si="216"/>
        <v>0</v>
      </c>
      <c r="BE274" s="1"/>
      <c r="BF274" s="1">
        <f t="shared" ca="1" si="217"/>
        <v>0</v>
      </c>
      <c r="BG274" s="2">
        <f t="shared" ca="1" si="218"/>
        <v>0</v>
      </c>
      <c r="BH274" s="2">
        <f t="shared" ca="1" si="219"/>
        <v>77025</v>
      </c>
      <c r="BI274" s="2">
        <f t="shared" ca="1" si="220"/>
        <v>0</v>
      </c>
      <c r="BJ274" s="2">
        <f t="shared" ca="1" si="221"/>
        <v>0</v>
      </c>
      <c r="BK274" s="2">
        <f t="shared" ca="1" si="222"/>
        <v>0</v>
      </c>
      <c r="BL274" s="2">
        <f t="shared" ca="1" si="223"/>
        <v>0</v>
      </c>
      <c r="BM274" s="2">
        <f t="shared" ca="1" si="224"/>
        <v>0</v>
      </c>
      <c r="BN274" s="2">
        <f t="shared" ca="1" si="225"/>
        <v>0</v>
      </c>
      <c r="BO274" s="2">
        <f t="shared" ca="1" si="226"/>
        <v>0</v>
      </c>
      <c r="BP274" s="3">
        <f t="shared" ca="1" si="227"/>
        <v>0</v>
      </c>
      <c r="BQ274" s="1">
        <f t="shared" ca="1" si="228"/>
        <v>0</v>
      </c>
      <c r="BR274" s="2">
        <f t="shared" ca="1" si="229"/>
        <v>0</v>
      </c>
      <c r="BS274" s="2">
        <f t="shared" ca="1" si="230"/>
        <v>0</v>
      </c>
      <c r="BT274" s="2">
        <f t="shared" ca="1" si="231"/>
        <v>0</v>
      </c>
      <c r="BU274" s="2">
        <f t="shared" ca="1" si="232"/>
        <v>77025</v>
      </c>
      <c r="BV274" s="3">
        <f t="shared" ca="1" si="233"/>
        <v>0</v>
      </c>
      <c r="BX274" s="1">
        <f t="shared" ca="1" si="234"/>
        <v>1</v>
      </c>
      <c r="BY274" s="3"/>
      <c r="BZ274" s="1">
        <f t="shared" ca="1" si="235"/>
        <v>39</v>
      </c>
      <c r="CA274" s="2"/>
      <c r="CB274" s="3"/>
    </row>
    <row r="275" spans="2:80" ht="15" thickBot="1" x14ac:dyDescent="0.35">
      <c r="B275">
        <f t="shared" ca="1" si="236"/>
        <v>1</v>
      </c>
      <c r="C275" t="str">
        <f t="shared" ca="1" si="237"/>
        <v>men</v>
      </c>
      <c r="D275">
        <f t="shared" ca="1" si="238"/>
        <v>39</v>
      </c>
      <c r="E275">
        <f t="shared" ca="1" si="239"/>
        <v>5</v>
      </c>
      <c r="F275" t="str">
        <f t="shared" ca="1" si="240"/>
        <v>general work</v>
      </c>
      <c r="G275">
        <f t="shared" ca="1" si="241"/>
        <v>3</v>
      </c>
      <c r="H275" t="str">
        <f t="shared" ca="1" si="242"/>
        <v>university</v>
      </c>
      <c r="I275">
        <f t="shared" ca="1" si="243"/>
        <v>2</v>
      </c>
      <c r="J275">
        <f t="shared" ca="1" si="244"/>
        <v>4</v>
      </c>
      <c r="K275">
        <f t="shared" ca="1" si="245"/>
        <v>77025</v>
      </c>
      <c r="L275">
        <f t="shared" ca="1" si="246"/>
        <v>3</v>
      </c>
      <c r="M275" t="str">
        <f t="shared" ca="1" si="247"/>
        <v>manglore</v>
      </c>
      <c r="N275">
        <f t="shared" ca="1" si="248"/>
        <v>385125</v>
      </c>
      <c r="O275">
        <f t="shared" ca="1" si="249"/>
        <v>122824.32578480395</v>
      </c>
      <c r="P275">
        <f t="shared" ca="1" si="250"/>
        <v>216669.80873467299</v>
      </c>
      <c r="Q275">
        <f t="shared" ca="1" si="251"/>
        <v>94386</v>
      </c>
      <c r="R275">
        <f t="shared" ca="1" si="252"/>
        <v>50850.989882272013</v>
      </c>
      <c r="S275">
        <f t="shared" ca="1" si="253"/>
        <v>101778.24494675174</v>
      </c>
      <c r="T275">
        <f t="shared" ca="1" si="254"/>
        <v>703573.0536814247</v>
      </c>
      <c r="U275">
        <f t="shared" ca="1" si="255"/>
        <v>268061.31566707598</v>
      </c>
      <c r="V275">
        <f t="shared" ca="1" si="256"/>
        <v>435511.73801434872</v>
      </c>
      <c r="X275" s="1">
        <f ca="1">IF(Table1[[#This Row],[gender]]="men",0,1)</f>
        <v>0</v>
      </c>
      <c r="Y275" s="13">
        <f ca="1">IF(Table1[[#This Row],[gender]]="women",0,1)</f>
        <v>1</v>
      </c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K275" s="1">
        <f t="shared" ca="1" si="207"/>
        <v>0</v>
      </c>
      <c r="AL275" s="2">
        <f t="shared" ca="1" si="208"/>
        <v>0</v>
      </c>
      <c r="AM275" s="2">
        <f t="shared" ca="1" si="209"/>
        <v>0</v>
      </c>
      <c r="AN275" s="2">
        <f t="shared" ca="1" si="210"/>
        <v>0</v>
      </c>
      <c r="AO275" s="2">
        <f t="shared" ca="1" si="211"/>
        <v>1</v>
      </c>
      <c r="AP275" s="3">
        <f t="shared" ca="1" si="212"/>
        <v>0</v>
      </c>
      <c r="AQ275" s="1"/>
      <c r="AR275" s="2"/>
      <c r="AS275" s="2"/>
      <c r="AT275" s="2"/>
      <c r="AU275" s="2"/>
      <c r="AV275" s="3"/>
      <c r="AW275" s="2"/>
      <c r="AX275" s="23">
        <f t="shared" ca="1" si="213"/>
        <v>13779.098539886903</v>
      </c>
      <c r="AY275" s="2"/>
      <c r="AZ275" s="1">
        <f t="shared" ca="1" si="214"/>
        <v>0</v>
      </c>
      <c r="BA275" s="2"/>
      <c r="BB275" s="3"/>
      <c r="BC275" s="31">
        <f t="shared" ca="1" si="215"/>
        <v>0.11160643012497162</v>
      </c>
      <c r="BD275" s="2">
        <f t="shared" ca="1" si="216"/>
        <v>1</v>
      </c>
      <c r="BE275" s="1"/>
      <c r="BF275" s="1">
        <f t="shared" ca="1" si="217"/>
        <v>0</v>
      </c>
      <c r="BG275" s="2">
        <f t="shared" ca="1" si="218"/>
        <v>0</v>
      </c>
      <c r="BH275" s="2">
        <f t="shared" ca="1" si="219"/>
        <v>46625</v>
      </c>
      <c r="BI275" s="2">
        <f t="shared" ca="1" si="220"/>
        <v>0</v>
      </c>
      <c r="BJ275" s="2">
        <f t="shared" ca="1" si="221"/>
        <v>0</v>
      </c>
      <c r="BK275" s="2">
        <f t="shared" ca="1" si="222"/>
        <v>0</v>
      </c>
      <c r="BL275" s="2">
        <f t="shared" ca="1" si="223"/>
        <v>0</v>
      </c>
      <c r="BM275" s="2">
        <f t="shared" ca="1" si="224"/>
        <v>0</v>
      </c>
      <c r="BN275" s="2">
        <f t="shared" ca="1" si="225"/>
        <v>0</v>
      </c>
      <c r="BO275" s="2">
        <f t="shared" ca="1" si="226"/>
        <v>0</v>
      </c>
      <c r="BP275" s="3">
        <f t="shared" ca="1" si="227"/>
        <v>0</v>
      </c>
      <c r="BQ275" s="1">
        <f t="shared" ca="1" si="228"/>
        <v>0</v>
      </c>
      <c r="BR275" s="2">
        <f t="shared" ca="1" si="229"/>
        <v>46625</v>
      </c>
      <c r="BS275" s="2">
        <f t="shared" ca="1" si="230"/>
        <v>0</v>
      </c>
      <c r="BT275" s="2">
        <f t="shared" ca="1" si="231"/>
        <v>0</v>
      </c>
      <c r="BU275" s="2">
        <f t="shared" ca="1" si="232"/>
        <v>0</v>
      </c>
      <c r="BV275" s="3">
        <f t="shared" ca="1" si="233"/>
        <v>0</v>
      </c>
      <c r="BX275" s="1">
        <f t="shared" ca="1" si="234"/>
        <v>1</v>
      </c>
      <c r="BY275" s="3"/>
      <c r="BZ275" s="1">
        <f t="shared" ca="1" si="235"/>
        <v>40</v>
      </c>
      <c r="CA275" s="2"/>
      <c r="CB275" s="3"/>
    </row>
    <row r="276" spans="2:80" ht="15" thickBot="1" x14ac:dyDescent="0.35">
      <c r="B276">
        <f t="shared" ca="1" si="236"/>
        <v>1</v>
      </c>
      <c r="C276" t="str">
        <f t="shared" ca="1" si="237"/>
        <v>men</v>
      </c>
      <c r="D276">
        <f t="shared" ca="1" si="238"/>
        <v>40</v>
      </c>
      <c r="E276">
        <f t="shared" ca="1" si="239"/>
        <v>2</v>
      </c>
      <c r="F276" t="str">
        <f t="shared" ca="1" si="240"/>
        <v>construction</v>
      </c>
      <c r="G276">
        <f t="shared" ca="1" si="241"/>
        <v>1</v>
      </c>
      <c r="H276" t="str">
        <f t="shared" ca="1" si="242"/>
        <v>high skool</v>
      </c>
      <c r="I276">
        <f t="shared" ca="1" si="243"/>
        <v>2</v>
      </c>
      <c r="J276">
        <f t="shared" ca="1" si="244"/>
        <v>1</v>
      </c>
      <c r="K276">
        <f t="shared" ca="1" si="245"/>
        <v>46625</v>
      </c>
      <c r="L276">
        <f t="shared" ca="1" si="246"/>
        <v>3</v>
      </c>
      <c r="M276" t="str">
        <f t="shared" ca="1" si="247"/>
        <v>manglore</v>
      </c>
      <c r="N276">
        <f t="shared" ca="1" si="248"/>
        <v>233125</v>
      </c>
      <c r="O276">
        <f t="shared" ca="1" si="249"/>
        <v>26018.249022884011</v>
      </c>
      <c r="P276">
        <f t="shared" ca="1" si="250"/>
        <v>13779.098539886903</v>
      </c>
      <c r="Q276">
        <f t="shared" ca="1" si="251"/>
        <v>4420</v>
      </c>
      <c r="R276">
        <f t="shared" ca="1" si="252"/>
        <v>45900.796383766516</v>
      </c>
      <c r="S276">
        <f t="shared" ca="1" si="253"/>
        <v>14637.38606341466</v>
      </c>
      <c r="T276">
        <f t="shared" ca="1" si="254"/>
        <v>261541.48460330156</v>
      </c>
      <c r="U276">
        <f t="shared" ca="1" si="255"/>
        <v>76339.045406650519</v>
      </c>
      <c r="V276">
        <f t="shared" ca="1" si="256"/>
        <v>185202.43919665104</v>
      </c>
      <c r="X276" s="1">
        <f ca="1">IF(Table1[[#This Row],[gender]]="men",0,1)</f>
        <v>0</v>
      </c>
      <c r="Y276" s="13">
        <f ca="1">IF(Table1[[#This Row],[gender]]="women",0,1)</f>
        <v>1</v>
      </c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K276" s="1">
        <f t="shared" ca="1" si="207"/>
        <v>0</v>
      </c>
      <c r="AL276" s="2">
        <f t="shared" ca="1" si="208"/>
        <v>0</v>
      </c>
      <c r="AM276" s="2">
        <f t="shared" ca="1" si="209"/>
        <v>1</v>
      </c>
      <c r="AN276" s="2">
        <f t="shared" ca="1" si="210"/>
        <v>0</v>
      </c>
      <c r="AO276" s="2">
        <f t="shared" ca="1" si="211"/>
        <v>0</v>
      </c>
      <c r="AP276" s="3">
        <f t="shared" ca="1" si="212"/>
        <v>0</v>
      </c>
      <c r="AQ276" s="1"/>
      <c r="AR276" s="2"/>
      <c r="AS276" s="2"/>
      <c r="AT276" s="2"/>
      <c r="AU276" s="2"/>
      <c r="AV276" s="3"/>
      <c r="AW276" s="2"/>
      <c r="AX276" s="23">
        <f t="shared" ca="1" si="213"/>
        <v>25035.527264097109</v>
      </c>
      <c r="AY276" s="2"/>
      <c r="AZ276" s="1">
        <f t="shared" ca="1" si="214"/>
        <v>1</v>
      </c>
      <c r="BA276" s="2"/>
      <c r="BB276" s="3"/>
      <c r="BC276" s="31">
        <f t="shared" ca="1" si="215"/>
        <v>2.019593098239747E-2</v>
      </c>
      <c r="BD276" s="2">
        <f t="shared" ca="1" si="216"/>
        <v>1</v>
      </c>
      <c r="BE276" s="1"/>
      <c r="BF276" s="1">
        <f t="shared" ca="1" si="217"/>
        <v>0</v>
      </c>
      <c r="BG276" s="2">
        <f t="shared" ca="1" si="218"/>
        <v>0</v>
      </c>
      <c r="BH276" s="2">
        <f t="shared" ca="1" si="219"/>
        <v>0</v>
      </c>
      <c r="BI276" s="2">
        <f t="shared" ca="1" si="220"/>
        <v>0</v>
      </c>
      <c r="BJ276" s="2">
        <f t="shared" ca="1" si="221"/>
        <v>0</v>
      </c>
      <c r="BK276" s="2">
        <f t="shared" ca="1" si="222"/>
        <v>0</v>
      </c>
      <c r="BL276" s="2">
        <f t="shared" ca="1" si="223"/>
        <v>76565</v>
      </c>
      <c r="BM276" s="2">
        <f t="shared" ca="1" si="224"/>
        <v>0</v>
      </c>
      <c r="BN276" s="2">
        <f t="shared" ca="1" si="225"/>
        <v>0</v>
      </c>
      <c r="BO276" s="2">
        <f t="shared" ca="1" si="226"/>
        <v>0</v>
      </c>
      <c r="BP276" s="3">
        <f t="shared" ca="1" si="227"/>
        <v>0</v>
      </c>
      <c r="BQ276" s="1">
        <f t="shared" ca="1" si="228"/>
        <v>0</v>
      </c>
      <c r="BR276" s="2">
        <f t="shared" ca="1" si="229"/>
        <v>0</v>
      </c>
      <c r="BS276" s="2">
        <f t="shared" ca="1" si="230"/>
        <v>0</v>
      </c>
      <c r="BT276" s="2">
        <f t="shared" ca="1" si="231"/>
        <v>0</v>
      </c>
      <c r="BU276" s="2">
        <f t="shared" ca="1" si="232"/>
        <v>0</v>
      </c>
      <c r="BV276" s="3">
        <f t="shared" ca="1" si="233"/>
        <v>76565</v>
      </c>
      <c r="BX276" s="1">
        <f t="shared" ca="1" si="234"/>
        <v>1</v>
      </c>
      <c r="BY276" s="3"/>
      <c r="BZ276" s="1">
        <f t="shared" ca="1" si="235"/>
        <v>38</v>
      </c>
      <c r="CA276" s="2"/>
      <c r="CB276" s="3"/>
    </row>
    <row r="277" spans="2:80" ht="15" thickBot="1" x14ac:dyDescent="0.35">
      <c r="B277">
        <f t="shared" ca="1" si="236"/>
        <v>2</v>
      </c>
      <c r="C277" t="str">
        <f t="shared" ca="1" si="237"/>
        <v>women</v>
      </c>
      <c r="D277">
        <f t="shared" ca="1" si="238"/>
        <v>38</v>
      </c>
      <c r="E277">
        <f t="shared" ca="1" si="239"/>
        <v>6</v>
      </c>
      <c r="F277" t="str">
        <f t="shared" ca="1" si="240"/>
        <v>agriculture</v>
      </c>
      <c r="G277">
        <f t="shared" ca="1" si="241"/>
        <v>2</v>
      </c>
      <c r="H277" t="str">
        <f t="shared" ca="1" si="242"/>
        <v>college</v>
      </c>
      <c r="I277">
        <f t="shared" ca="1" si="243"/>
        <v>0</v>
      </c>
      <c r="J277">
        <f t="shared" ca="1" si="244"/>
        <v>2</v>
      </c>
      <c r="K277">
        <f t="shared" ca="1" si="245"/>
        <v>76565</v>
      </c>
      <c r="L277">
        <f t="shared" ca="1" si="246"/>
        <v>7</v>
      </c>
      <c r="M277" t="str">
        <f t="shared" ca="1" si="247"/>
        <v>karwar</v>
      </c>
      <c r="N277">
        <f t="shared" ca="1" si="248"/>
        <v>306260</v>
      </c>
      <c r="O277">
        <f t="shared" ca="1" si="249"/>
        <v>6185.2058226690488</v>
      </c>
      <c r="P277">
        <f t="shared" ca="1" si="250"/>
        <v>50071.054528194218</v>
      </c>
      <c r="Q277">
        <f t="shared" ca="1" si="251"/>
        <v>47282</v>
      </c>
      <c r="R277">
        <f t="shared" ca="1" si="252"/>
        <v>148107.81337189808</v>
      </c>
      <c r="S277">
        <f t="shared" ca="1" si="253"/>
        <v>87904.504534612875</v>
      </c>
      <c r="T277">
        <f t="shared" ca="1" si="254"/>
        <v>444235.55906280712</v>
      </c>
      <c r="U277">
        <f t="shared" ca="1" si="255"/>
        <v>201575.01919456714</v>
      </c>
      <c r="V277">
        <f t="shared" ca="1" si="256"/>
        <v>242660.53986823998</v>
      </c>
      <c r="X277" s="1">
        <f ca="1">IF(Table1[[#This Row],[gender]]="men",0,1)</f>
        <v>1</v>
      </c>
      <c r="Y277" s="13">
        <f ca="1">IF(Table1[[#This Row],[gender]]="women",0,1)</f>
        <v>0</v>
      </c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K277" s="1">
        <f t="shared" ca="1" si="207"/>
        <v>0</v>
      </c>
      <c r="AL277" s="2">
        <f t="shared" ca="1" si="208"/>
        <v>0</v>
      </c>
      <c r="AM277" s="2">
        <f t="shared" ca="1" si="209"/>
        <v>0</v>
      </c>
      <c r="AN277" s="2">
        <f t="shared" ca="1" si="210"/>
        <v>1</v>
      </c>
      <c r="AO277" s="2">
        <f t="shared" ca="1" si="211"/>
        <v>0</v>
      </c>
      <c r="AP277" s="3">
        <f t="shared" ca="1" si="212"/>
        <v>0</v>
      </c>
      <c r="AQ277" s="1"/>
      <c r="AR277" s="2"/>
      <c r="AS277" s="2"/>
      <c r="AT277" s="2"/>
      <c r="AU277" s="2"/>
      <c r="AV277" s="3"/>
      <c r="AW277" s="2"/>
      <c r="AX277" s="23">
        <f t="shared" ca="1" si="213"/>
        <v>54666.684083073633</v>
      </c>
      <c r="AY277" s="2"/>
      <c r="AZ277" s="1">
        <f t="shared" ca="1" si="214"/>
        <v>1</v>
      </c>
      <c r="BA277" s="2"/>
      <c r="BB277" s="3"/>
      <c r="BC277" s="31">
        <f t="shared" ca="1" si="215"/>
        <v>0.53752459515865725</v>
      </c>
      <c r="BD277" s="2">
        <f t="shared" ca="1" si="216"/>
        <v>0</v>
      </c>
      <c r="BE277" s="1"/>
      <c r="BF277" s="1">
        <f t="shared" ca="1" si="217"/>
        <v>87212</v>
      </c>
      <c r="BG277" s="2">
        <f t="shared" ca="1" si="218"/>
        <v>0</v>
      </c>
      <c r="BH277" s="2">
        <f t="shared" ca="1" si="219"/>
        <v>0</v>
      </c>
      <c r="BI277" s="2">
        <f t="shared" ca="1" si="220"/>
        <v>0</v>
      </c>
      <c r="BJ277" s="2">
        <f t="shared" ca="1" si="221"/>
        <v>0</v>
      </c>
      <c r="BK277" s="2">
        <f t="shared" ca="1" si="222"/>
        <v>0</v>
      </c>
      <c r="BL277" s="2">
        <f t="shared" ca="1" si="223"/>
        <v>0</v>
      </c>
      <c r="BM277" s="2">
        <f t="shared" ca="1" si="224"/>
        <v>0</v>
      </c>
      <c r="BN277" s="2">
        <f t="shared" ca="1" si="225"/>
        <v>0</v>
      </c>
      <c r="BO277" s="2">
        <f t="shared" ca="1" si="226"/>
        <v>0</v>
      </c>
      <c r="BP277" s="3">
        <f t="shared" ca="1" si="227"/>
        <v>0</v>
      </c>
      <c r="BQ277" s="1">
        <f t="shared" ca="1" si="228"/>
        <v>0</v>
      </c>
      <c r="BR277" s="2">
        <f t="shared" ca="1" si="229"/>
        <v>0</v>
      </c>
      <c r="BS277" s="2">
        <f t="shared" ca="1" si="230"/>
        <v>0</v>
      </c>
      <c r="BT277" s="2">
        <f t="shared" ca="1" si="231"/>
        <v>87212</v>
      </c>
      <c r="BU277" s="2">
        <f t="shared" ca="1" si="232"/>
        <v>0</v>
      </c>
      <c r="BV277" s="3">
        <f t="shared" ca="1" si="233"/>
        <v>0</v>
      </c>
      <c r="BX277" s="1">
        <f t="shared" ca="1" si="234"/>
        <v>1</v>
      </c>
      <c r="BY277" s="3"/>
      <c r="BZ277" s="1">
        <f t="shared" ca="1" si="235"/>
        <v>33</v>
      </c>
      <c r="CA277" s="2"/>
      <c r="CB277" s="3"/>
    </row>
    <row r="278" spans="2:80" ht="15" thickBot="1" x14ac:dyDescent="0.35">
      <c r="B278">
        <f t="shared" ca="1" si="236"/>
        <v>1</v>
      </c>
      <c r="C278" t="str">
        <f t="shared" ca="1" si="237"/>
        <v>men</v>
      </c>
      <c r="D278">
        <f t="shared" ca="1" si="238"/>
        <v>33</v>
      </c>
      <c r="E278">
        <f t="shared" ca="1" si="239"/>
        <v>4</v>
      </c>
      <c r="F278" t="str">
        <f t="shared" ca="1" si="240"/>
        <v>IT</v>
      </c>
      <c r="G278">
        <f t="shared" ca="1" si="241"/>
        <v>1</v>
      </c>
      <c r="H278" t="str">
        <f t="shared" ca="1" si="242"/>
        <v>high skool</v>
      </c>
      <c r="I278">
        <f t="shared" ca="1" si="243"/>
        <v>4</v>
      </c>
      <c r="J278">
        <f t="shared" ca="1" si="244"/>
        <v>3</v>
      </c>
      <c r="K278">
        <f t="shared" ca="1" si="245"/>
        <v>87212</v>
      </c>
      <c r="L278">
        <f t="shared" ca="1" si="246"/>
        <v>1</v>
      </c>
      <c r="M278" t="str">
        <f t="shared" ca="1" si="247"/>
        <v>banglore</v>
      </c>
      <c r="N278">
        <f t="shared" ca="1" si="248"/>
        <v>348848</v>
      </c>
      <c r="O278">
        <f t="shared" ca="1" si="249"/>
        <v>187514.37997190727</v>
      </c>
      <c r="P278">
        <f t="shared" ca="1" si="250"/>
        <v>164000.0522492209</v>
      </c>
      <c r="Q278">
        <f t="shared" ca="1" si="251"/>
        <v>131204</v>
      </c>
      <c r="R278">
        <f t="shared" ca="1" si="252"/>
        <v>29397.501527057233</v>
      </c>
      <c r="S278">
        <f t="shared" ca="1" si="253"/>
        <v>69087.967683292896</v>
      </c>
      <c r="T278">
        <f t="shared" ca="1" si="254"/>
        <v>581936.01993251382</v>
      </c>
      <c r="U278">
        <f t="shared" ca="1" si="255"/>
        <v>348115.8814989645</v>
      </c>
      <c r="V278">
        <f t="shared" ca="1" si="256"/>
        <v>233820.13843354932</v>
      </c>
      <c r="X278" s="1">
        <f ca="1">IF(Table1[[#This Row],[gender]]="men",0,1)</f>
        <v>0</v>
      </c>
      <c r="Y278" s="13">
        <f ca="1">IF(Table1[[#This Row],[gender]]="women",0,1)</f>
        <v>1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K278" s="1">
        <f t="shared" ca="1" si="207"/>
        <v>1</v>
      </c>
      <c r="AL278" s="2">
        <f t="shared" ca="1" si="208"/>
        <v>0</v>
      </c>
      <c r="AM278" s="2">
        <f t="shared" ca="1" si="209"/>
        <v>0</v>
      </c>
      <c r="AN278" s="2">
        <f t="shared" ca="1" si="210"/>
        <v>0</v>
      </c>
      <c r="AO278" s="2">
        <f t="shared" ca="1" si="211"/>
        <v>0</v>
      </c>
      <c r="AP278" s="3">
        <f t="shared" ca="1" si="212"/>
        <v>0</v>
      </c>
      <c r="AQ278" s="1"/>
      <c r="AR278" s="2"/>
      <c r="AS278" s="2"/>
      <c r="AT278" s="2"/>
      <c r="AU278" s="2"/>
      <c r="AV278" s="3"/>
      <c r="AW278" s="2"/>
      <c r="AX278" s="23">
        <f t="shared" ca="1" si="213"/>
        <v>11552.630679256856</v>
      </c>
      <c r="AY278" s="2"/>
      <c r="AZ278" s="1">
        <f t="shared" ca="1" si="214"/>
        <v>1</v>
      </c>
      <c r="BA278" s="2"/>
      <c r="BB278" s="3"/>
      <c r="BC278" s="31">
        <f t="shared" ca="1" si="215"/>
        <v>0.77575200079764139</v>
      </c>
      <c r="BD278" s="2">
        <f t="shared" ca="1" si="216"/>
        <v>0</v>
      </c>
      <c r="BE278" s="1"/>
      <c r="BF278" s="1">
        <f t="shared" ca="1" si="217"/>
        <v>0</v>
      </c>
      <c r="BG278" s="2">
        <f t="shared" ca="1" si="218"/>
        <v>0</v>
      </c>
      <c r="BH278" s="2">
        <f t="shared" ca="1" si="219"/>
        <v>67145</v>
      </c>
      <c r="BI278" s="2">
        <f t="shared" ca="1" si="220"/>
        <v>0</v>
      </c>
      <c r="BJ278" s="2">
        <f t="shared" ca="1" si="221"/>
        <v>0</v>
      </c>
      <c r="BK278" s="2">
        <f t="shared" ca="1" si="222"/>
        <v>0</v>
      </c>
      <c r="BL278" s="2">
        <f t="shared" ca="1" si="223"/>
        <v>0</v>
      </c>
      <c r="BM278" s="2">
        <f t="shared" ca="1" si="224"/>
        <v>0</v>
      </c>
      <c r="BN278" s="2">
        <f t="shared" ca="1" si="225"/>
        <v>0</v>
      </c>
      <c r="BO278" s="2">
        <f t="shared" ca="1" si="226"/>
        <v>0</v>
      </c>
      <c r="BP278" s="3">
        <f t="shared" ca="1" si="227"/>
        <v>0</v>
      </c>
      <c r="BQ278" s="1">
        <f t="shared" ca="1" si="228"/>
        <v>0</v>
      </c>
      <c r="BR278" s="2">
        <f t="shared" ca="1" si="229"/>
        <v>0</v>
      </c>
      <c r="BS278" s="2">
        <f t="shared" ca="1" si="230"/>
        <v>67145</v>
      </c>
      <c r="BT278" s="2">
        <f t="shared" ca="1" si="231"/>
        <v>0</v>
      </c>
      <c r="BU278" s="2">
        <f t="shared" ca="1" si="232"/>
        <v>0</v>
      </c>
      <c r="BV278" s="3">
        <f t="shared" ca="1" si="233"/>
        <v>0</v>
      </c>
      <c r="BX278" s="1">
        <f t="shared" ca="1" si="234"/>
        <v>1</v>
      </c>
      <c r="BY278" s="3"/>
      <c r="BZ278" s="1">
        <f t="shared" ca="1" si="235"/>
        <v>41</v>
      </c>
      <c r="CA278" s="2"/>
      <c r="CB278" s="3"/>
    </row>
    <row r="279" spans="2:80" ht="15" thickBot="1" x14ac:dyDescent="0.35">
      <c r="B279">
        <f t="shared" ca="1" si="236"/>
        <v>2</v>
      </c>
      <c r="C279" t="str">
        <f t="shared" ca="1" si="237"/>
        <v>women</v>
      </c>
      <c r="D279">
        <f t="shared" ca="1" si="238"/>
        <v>41</v>
      </c>
      <c r="E279">
        <f t="shared" ca="1" si="239"/>
        <v>3</v>
      </c>
      <c r="F279" t="str">
        <f t="shared" ca="1" si="240"/>
        <v>teaching</v>
      </c>
      <c r="G279">
        <f t="shared" ca="1" si="241"/>
        <v>1</v>
      </c>
      <c r="H279" t="str">
        <f t="shared" ca="1" si="242"/>
        <v>high skool</v>
      </c>
      <c r="I279">
        <f t="shared" ca="1" si="243"/>
        <v>4</v>
      </c>
      <c r="J279">
        <f t="shared" ca="1" si="244"/>
        <v>3</v>
      </c>
      <c r="K279">
        <f t="shared" ca="1" si="245"/>
        <v>67145</v>
      </c>
      <c r="L279">
        <f t="shared" ca="1" si="246"/>
        <v>3</v>
      </c>
      <c r="M279" t="str">
        <f t="shared" ca="1" si="247"/>
        <v>manglore</v>
      </c>
      <c r="N279">
        <f t="shared" ca="1" si="248"/>
        <v>335725</v>
      </c>
      <c r="O279">
        <f t="shared" ca="1" si="249"/>
        <v>260439.34046778816</v>
      </c>
      <c r="P279">
        <f t="shared" ca="1" si="250"/>
        <v>34657.892037770565</v>
      </c>
      <c r="Q279">
        <f t="shared" ca="1" si="251"/>
        <v>5017</v>
      </c>
      <c r="R279">
        <f t="shared" ca="1" si="252"/>
        <v>65530.398195076974</v>
      </c>
      <c r="S279">
        <f t="shared" ca="1" si="253"/>
        <v>47750.610049678093</v>
      </c>
      <c r="T279">
        <f t="shared" ca="1" si="254"/>
        <v>418133.50208744867</v>
      </c>
      <c r="U279">
        <f t="shared" ca="1" si="255"/>
        <v>330986.73866286513</v>
      </c>
      <c r="V279">
        <f t="shared" ca="1" si="256"/>
        <v>87146.763424583536</v>
      </c>
      <c r="X279" s="1">
        <f ca="1">IF(Table1[[#This Row],[gender]]="men",0,1)</f>
        <v>1</v>
      </c>
      <c r="Y279" s="13">
        <f ca="1">IF(Table1[[#This Row],[gender]]="women",0,1)</f>
        <v>0</v>
      </c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K279" s="1">
        <f t="shared" ca="1" si="207"/>
        <v>0</v>
      </c>
      <c r="AL279" s="2">
        <f t="shared" ca="1" si="208"/>
        <v>0</v>
      </c>
      <c r="AM279" s="2">
        <f t="shared" ca="1" si="209"/>
        <v>0</v>
      </c>
      <c r="AN279" s="2">
        <f t="shared" ca="1" si="210"/>
        <v>0</v>
      </c>
      <c r="AO279" s="2">
        <f t="shared" ca="1" si="211"/>
        <v>1</v>
      </c>
      <c r="AP279" s="3">
        <f t="shared" ca="1" si="212"/>
        <v>0</v>
      </c>
      <c r="AQ279" s="1"/>
      <c r="AR279" s="2"/>
      <c r="AS279" s="2"/>
      <c r="AT279" s="2"/>
      <c r="AU279" s="2"/>
      <c r="AV279" s="3"/>
      <c r="AW279" s="2"/>
      <c r="AX279" s="23">
        <f t="shared" ca="1" si="213"/>
        <v>36009.728775224532</v>
      </c>
      <c r="AY279" s="2"/>
      <c r="AZ279" s="1">
        <f t="shared" ca="1" si="214"/>
        <v>1</v>
      </c>
      <c r="BA279" s="2"/>
      <c r="BB279" s="3"/>
      <c r="BC279" s="31">
        <f t="shared" ca="1" si="215"/>
        <v>0.67610687438926365</v>
      </c>
      <c r="BD279" s="2">
        <f t="shared" ca="1" si="216"/>
        <v>0</v>
      </c>
      <c r="BE279" s="1"/>
      <c r="BF279" s="1">
        <f t="shared" ca="1" si="217"/>
        <v>0</v>
      </c>
      <c r="BG279" s="2">
        <f t="shared" ca="1" si="218"/>
        <v>0</v>
      </c>
      <c r="BH279" s="2">
        <f t="shared" ca="1" si="219"/>
        <v>0</v>
      </c>
      <c r="BI279" s="2">
        <f t="shared" ca="1" si="220"/>
        <v>0</v>
      </c>
      <c r="BJ279" s="2">
        <f t="shared" ca="1" si="221"/>
        <v>0</v>
      </c>
      <c r="BK279" s="2">
        <f t="shared" ca="1" si="222"/>
        <v>0</v>
      </c>
      <c r="BL279" s="2">
        <f t="shared" ca="1" si="223"/>
        <v>0</v>
      </c>
      <c r="BM279" s="2">
        <f t="shared" ca="1" si="224"/>
        <v>0</v>
      </c>
      <c r="BN279" s="2">
        <f t="shared" ca="1" si="225"/>
        <v>0</v>
      </c>
      <c r="BO279" s="2">
        <f t="shared" ca="1" si="226"/>
        <v>0</v>
      </c>
      <c r="BP279" s="3">
        <f t="shared" ca="1" si="227"/>
        <v>46999</v>
      </c>
      <c r="BQ279" s="1">
        <f t="shared" ca="1" si="228"/>
        <v>0</v>
      </c>
      <c r="BR279" s="2">
        <f t="shared" ca="1" si="229"/>
        <v>46999</v>
      </c>
      <c r="BS279" s="2">
        <f t="shared" ca="1" si="230"/>
        <v>0</v>
      </c>
      <c r="BT279" s="2">
        <f t="shared" ca="1" si="231"/>
        <v>0</v>
      </c>
      <c r="BU279" s="2">
        <f t="shared" ca="1" si="232"/>
        <v>0</v>
      </c>
      <c r="BV279" s="3">
        <f t="shared" ca="1" si="233"/>
        <v>0</v>
      </c>
      <c r="BX279" s="1">
        <f t="shared" ca="1" si="234"/>
        <v>1</v>
      </c>
      <c r="BY279" s="3"/>
      <c r="BZ279" s="1">
        <f t="shared" ca="1" si="235"/>
        <v>25</v>
      </c>
      <c r="CA279" s="2"/>
      <c r="CB279" s="3"/>
    </row>
    <row r="280" spans="2:80" ht="15" thickBot="1" x14ac:dyDescent="0.35">
      <c r="B280">
        <f t="shared" ca="1" si="236"/>
        <v>2</v>
      </c>
      <c r="C280" t="str">
        <f t="shared" ca="1" si="237"/>
        <v>women</v>
      </c>
      <c r="D280">
        <f t="shared" ca="1" si="238"/>
        <v>25</v>
      </c>
      <c r="E280">
        <f t="shared" ca="1" si="239"/>
        <v>2</v>
      </c>
      <c r="F280" t="str">
        <f t="shared" ca="1" si="240"/>
        <v>construction</v>
      </c>
      <c r="G280">
        <f t="shared" ca="1" si="241"/>
        <v>5</v>
      </c>
      <c r="H280" t="str">
        <f t="shared" ca="1" si="242"/>
        <v>other</v>
      </c>
      <c r="I280">
        <f t="shared" ca="1" si="243"/>
        <v>3</v>
      </c>
      <c r="J280">
        <f t="shared" ca="1" si="244"/>
        <v>4</v>
      </c>
      <c r="K280">
        <f t="shared" ca="1" si="245"/>
        <v>46999</v>
      </c>
      <c r="L280">
        <f t="shared" ca="1" si="246"/>
        <v>11</v>
      </c>
      <c r="M280" t="str">
        <f t="shared" ca="1" si="247"/>
        <v>kolar</v>
      </c>
      <c r="N280">
        <f t="shared" ca="1" si="248"/>
        <v>187996</v>
      </c>
      <c r="O280">
        <f t="shared" ca="1" si="249"/>
        <v>127105.38795768401</v>
      </c>
      <c r="P280">
        <f t="shared" ca="1" si="250"/>
        <v>144038.91510089813</v>
      </c>
      <c r="Q280">
        <f t="shared" ca="1" si="251"/>
        <v>6485</v>
      </c>
      <c r="R280">
        <f t="shared" ca="1" si="252"/>
        <v>47500.843437499912</v>
      </c>
      <c r="S280">
        <f t="shared" ca="1" si="253"/>
        <v>6829.2931550505764</v>
      </c>
      <c r="T280">
        <f t="shared" ca="1" si="254"/>
        <v>338864.20825594873</v>
      </c>
      <c r="U280">
        <f t="shared" ca="1" si="255"/>
        <v>181091.23139518392</v>
      </c>
      <c r="V280">
        <f t="shared" ca="1" si="256"/>
        <v>157772.97686076481</v>
      </c>
      <c r="X280" s="1">
        <f ca="1">IF(Table1[[#This Row],[gender]]="men",0,1)</f>
        <v>1</v>
      </c>
      <c r="Y280" s="13">
        <f ca="1">IF(Table1[[#This Row],[gender]]="women",0,1)</f>
        <v>0</v>
      </c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K280" s="1">
        <f t="shared" ca="1" si="207"/>
        <v>0</v>
      </c>
      <c r="AL280" s="2">
        <f t="shared" ca="1" si="208"/>
        <v>0</v>
      </c>
      <c r="AM280" s="2">
        <f t="shared" ca="1" si="209"/>
        <v>1</v>
      </c>
      <c r="AN280" s="2">
        <f t="shared" ca="1" si="210"/>
        <v>0</v>
      </c>
      <c r="AO280" s="2">
        <f t="shared" ca="1" si="211"/>
        <v>0</v>
      </c>
      <c r="AP280" s="3">
        <f t="shared" ca="1" si="212"/>
        <v>0</v>
      </c>
      <c r="AQ280" s="1"/>
      <c r="AR280" s="2"/>
      <c r="AS280" s="2"/>
      <c r="AT280" s="2"/>
      <c r="AU280" s="2"/>
      <c r="AV280" s="3"/>
      <c r="AW280" s="2"/>
      <c r="AX280" s="23">
        <f t="shared" ca="1" si="213"/>
        <v>46381.589202463852</v>
      </c>
      <c r="AY280" s="2"/>
      <c r="AZ280" s="1">
        <f t="shared" ca="1" si="214"/>
        <v>1</v>
      </c>
      <c r="BA280" s="2"/>
      <c r="BB280" s="3"/>
      <c r="BC280" s="31">
        <f t="shared" ca="1" si="215"/>
        <v>0.55023156229201053</v>
      </c>
      <c r="BD280" s="2">
        <f t="shared" ca="1" si="216"/>
        <v>0</v>
      </c>
      <c r="BE280" s="1"/>
      <c r="BF280" s="1">
        <f t="shared" ca="1" si="217"/>
        <v>0</v>
      </c>
      <c r="BG280" s="2">
        <f t="shared" ca="1" si="218"/>
        <v>79359</v>
      </c>
      <c r="BH280" s="2">
        <f t="shared" ca="1" si="219"/>
        <v>0</v>
      </c>
      <c r="BI280" s="2">
        <f t="shared" ca="1" si="220"/>
        <v>0</v>
      </c>
      <c r="BJ280" s="2">
        <f t="shared" ca="1" si="221"/>
        <v>0</v>
      </c>
      <c r="BK280" s="2">
        <f t="shared" ca="1" si="222"/>
        <v>0</v>
      </c>
      <c r="BL280" s="2">
        <f t="shared" ca="1" si="223"/>
        <v>0</v>
      </c>
      <c r="BM280" s="2">
        <f t="shared" ca="1" si="224"/>
        <v>0</v>
      </c>
      <c r="BN280" s="2">
        <f t="shared" ca="1" si="225"/>
        <v>0</v>
      </c>
      <c r="BO280" s="2">
        <f t="shared" ca="1" si="226"/>
        <v>0</v>
      </c>
      <c r="BP280" s="3">
        <f t="shared" ca="1" si="227"/>
        <v>0</v>
      </c>
      <c r="BQ280" s="1">
        <f t="shared" ca="1" si="228"/>
        <v>0</v>
      </c>
      <c r="BR280" s="2">
        <f t="shared" ca="1" si="229"/>
        <v>0</v>
      </c>
      <c r="BS280" s="2">
        <f t="shared" ca="1" si="230"/>
        <v>0</v>
      </c>
      <c r="BT280" s="2">
        <f t="shared" ca="1" si="231"/>
        <v>0</v>
      </c>
      <c r="BU280" s="2">
        <f t="shared" ca="1" si="232"/>
        <v>0</v>
      </c>
      <c r="BV280" s="3">
        <f t="shared" ca="1" si="233"/>
        <v>79359</v>
      </c>
      <c r="BX280" s="1">
        <f t="shared" ca="1" si="234"/>
        <v>1</v>
      </c>
      <c r="BY280" s="3"/>
      <c r="BZ280" s="1">
        <f t="shared" ca="1" si="235"/>
        <v>32</v>
      </c>
      <c r="CA280" s="2"/>
      <c r="CB280" s="3"/>
    </row>
    <row r="281" spans="2:80" ht="15" thickBot="1" x14ac:dyDescent="0.35">
      <c r="B281">
        <f t="shared" ca="1" si="236"/>
        <v>1</v>
      </c>
      <c r="C281" t="str">
        <f t="shared" ca="1" si="237"/>
        <v>men</v>
      </c>
      <c r="D281">
        <f t="shared" ca="1" si="238"/>
        <v>32</v>
      </c>
      <c r="E281">
        <f t="shared" ca="1" si="239"/>
        <v>6</v>
      </c>
      <c r="F281" t="str">
        <f t="shared" ca="1" si="240"/>
        <v>agriculture</v>
      </c>
      <c r="G281">
        <f t="shared" ca="1" si="241"/>
        <v>2</v>
      </c>
      <c r="H281" t="str">
        <f t="shared" ca="1" si="242"/>
        <v>college</v>
      </c>
      <c r="I281">
        <f t="shared" ca="1" si="243"/>
        <v>2</v>
      </c>
      <c r="J281">
        <f t="shared" ca="1" si="244"/>
        <v>4</v>
      </c>
      <c r="K281">
        <f t="shared" ca="1" si="245"/>
        <v>79359</v>
      </c>
      <c r="L281">
        <f t="shared" ca="1" si="246"/>
        <v>2</v>
      </c>
      <c r="M281" t="str">
        <f t="shared" ca="1" si="247"/>
        <v>tumkur</v>
      </c>
      <c r="N281">
        <f t="shared" ca="1" si="248"/>
        <v>238077</v>
      </c>
      <c r="O281">
        <f t="shared" ca="1" si="249"/>
        <v>130997.47965579499</v>
      </c>
      <c r="P281">
        <f t="shared" ca="1" si="250"/>
        <v>185526.35680985541</v>
      </c>
      <c r="Q281">
        <f t="shared" ca="1" si="251"/>
        <v>174282</v>
      </c>
      <c r="R281">
        <f t="shared" ca="1" si="252"/>
        <v>59574.806752731274</v>
      </c>
      <c r="S281">
        <f t="shared" ca="1" si="253"/>
        <v>37472.116524740428</v>
      </c>
      <c r="T281">
        <f t="shared" ca="1" si="254"/>
        <v>461075.47333459585</v>
      </c>
      <c r="U281">
        <f t="shared" ca="1" si="255"/>
        <v>364854.28640852624</v>
      </c>
      <c r="V281">
        <f t="shared" ca="1" si="256"/>
        <v>96221.186926069611</v>
      </c>
      <c r="X281" s="1">
        <f ca="1">IF(Table1[[#This Row],[gender]]="men",0,1)</f>
        <v>0</v>
      </c>
      <c r="Y281" s="13">
        <f ca="1">IF(Table1[[#This Row],[gender]]="women",0,1)</f>
        <v>1</v>
      </c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K281" s="1">
        <f t="shared" ca="1" si="207"/>
        <v>0</v>
      </c>
      <c r="AL281" s="2">
        <f t="shared" ca="1" si="208"/>
        <v>0</v>
      </c>
      <c r="AM281" s="2">
        <f t="shared" ca="1" si="209"/>
        <v>0</v>
      </c>
      <c r="AN281" s="2">
        <f t="shared" ca="1" si="210"/>
        <v>0</v>
      </c>
      <c r="AO281" s="2">
        <f t="shared" ca="1" si="211"/>
        <v>0</v>
      </c>
      <c r="AP281" s="3">
        <f t="shared" ca="1" si="212"/>
        <v>1</v>
      </c>
      <c r="AQ281" s="1"/>
      <c r="AR281" s="2"/>
      <c r="AS281" s="2"/>
      <c r="AT281" s="2"/>
      <c r="AU281" s="2"/>
      <c r="AV281" s="3"/>
      <c r="AW281" s="2"/>
      <c r="AX281" s="23">
        <f t="shared" ca="1" si="213"/>
        <v>10980.055130983068</v>
      </c>
      <c r="AY281" s="2"/>
      <c r="AZ281" s="1">
        <f t="shared" ca="1" si="214"/>
        <v>1</v>
      </c>
      <c r="BA281" s="2"/>
      <c r="BB281" s="3"/>
      <c r="BC281" s="31">
        <f t="shared" ca="1" si="215"/>
        <v>3.8805416970201234E-2</v>
      </c>
      <c r="BD281" s="2">
        <f t="shared" ca="1" si="216"/>
        <v>1</v>
      </c>
      <c r="BE281" s="1"/>
      <c r="BF281" s="1">
        <f t="shared" ca="1" si="217"/>
        <v>0</v>
      </c>
      <c r="BG281" s="2">
        <f t="shared" ca="1" si="218"/>
        <v>0</v>
      </c>
      <c r="BH281" s="2">
        <f t="shared" ca="1" si="219"/>
        <v>0</v>
      </c>
      <c r="BI281" s="2">
        <f t="shared" ca="1" si="220"/>
        <v>0</v>
      </c>
      <c r="BJ281" s="2">
        <f t="shared" ca="1" si="221"/>
        <v>0</v>
      </c>
      <c r="BK281" s="2">
        <f t="shared" ca="1" si="222"/>
        <v>65694</v>
      </c>
      <c r="BL281" s="2">
        <f t="shared" ca="1" si="223"/>
        <v>0</v>
      </c>
      <c r="BM281" s="2">
        <f t="shared" ca="1" si="224"/>
        <v>0</v>
      </c>
      <c r="BN281" s="2">
        <f t="shared" ca="1" si="225"/>
        <v>0</v>
      </c>
      <c r="BO281" s="2">
        <f t="shared" ca="1" si="226"/>
        <v>0</v>
      </c>
      <c r="BP281" s="3">
        <f t="shared" ca="1" si="227"/>
        <v>0</v>
      </c>
      <c r="BQ281" s="1">
        <f t="shared" ca="1" si="228"/>
        <v>0</v>
      </c>
      <c r="BR281" s="2">
        <f t="shared" ca="1" si="229"/>
        <v>0</v>
      </c>
      <c r="BS281" s="2">
        <f t="shared" ca="1" si="230"/>
        <v>0</v>
      </c>
      <c r="BT281" s="2">
        <f t="shared" ca="1" si="231"/>
        <v>0</v>
      </c>
      <c r="BU281" s="2">
        <f t="shared" ca="1" si="232"/>
        <v>65694</v>
      </c>
      <c r="BV281" s="3">
        <f t="shared" ca="1" si="233"/>
        <v>0</v>
      </c>
      <c r="BX281" s="1">
        <f t="shared" ca="1" si="234"/>
        <v>1</v>
      </c>
      <c r="BY281" s="3"/>
      <c r="BZ281" s="1">
        <f t="shared" ca="1" si="235"/>
        <v>31</v>
      </c>
      <c r="CA281" s="2"/>
      <c r="CB281" s="3"/>
    </row>
    <row r="282" spans="2:80" ht="15" thickBot="1" x14ac:dyDescent="0.35">
      <c r="B282">
        <f t="shared" ca="1" si="236"/>
        <v>2</v>
      </c>
      <c r="C282" t="str">
        <f t="shared" ca="1" si="237"/>
        <v>women</v>
      </c>
      <c r="D282">
        <f t="shared" ca="1" si="238"/>
        <v>31</v>
      </c>
      <c r="E282">
        <f t="shared" ca="1" si="239"/>
        <v>5</v>
      </c>
      <c r="F282" t="str">
        <f t="shared" ca="1" si="240"/>
        <v>general work</v>
      </c>
      <c r="G282">
        <f t="shared" ca="1" si="241"/>
        <v>3</v>
      </c>
      <c r="H282" t="str">
        <f t="shared" ca="1" si="242"/>
        <v>university</v>
      </c>
      <c r="I282">
        <f t="shared" ca="1" si="243"/>
        <v>1</v>
      </c>
      <c r="J282">
        <f t="shared" ca="1" si="244"/>
        <v>3</v>
      </c>
      <c r="K282">
        <f t="shared" ca="1" si="245"/>
        <v>65694</v>
      </c>
      <c r="L282">
        <f t="shared" ca="1" si="246"/>
        <v>6</v>
      </c>
      <c r="M282" t="str">
        <f t="shared" ca="1" si="247"/>
        <v>bellari</v>
      </c>
      <c r="N282">
        <f t="shared" ca="1" si="248"/>
        <v>328470</v>
      </c>
      <c r="O282">
        <f t="shared" ca="1" si="249"/>
        <v>12746.415312202</v>
      </c>
      <c r="P282">
        <f t="shared" ca="1" si="250"/>
        <v>32940.165392949202</v>
      </c>
      <c r="Q282">
        <f t="shared" ca="1" si="251"/>
        <v>32609</v>
      </c>
      <c r="R282">
        <f t="shared" ca="1" si="252"/>
        <v>70455.697238872992</v>
      </c>
      <c r="S282">
        <f t="shared" ca="1" si="253"/>
        <v>94200.635006244062</v>
      </c>
      <c r="T282">
        <f t="shared" ca="1" si="254"/>
        <v>455610.80039919325</v>
      </c>
      <c r="U282">
        <f t="shared" ca="1" si="255"/>
        <v>115811.112551075</v>
      </c>
      <c r="V282">
        <f t="shared" ca="1" si="256"/>
        <v>339799.68784811825</v>
      </c>
      <c r="X282" s="1">
        <f ca="1">IF(Table1[[#This Row],[gender]]="men",0,1)</f>
        <v>1</v>
      </c>
      <c r="Y282" s="13">
        <f ca="1">IF(Table1[[#This Row],[gender]]="women",0,1)</f>
        <v>0</v>
      </c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K282" s="1">
        <f t="shared" ca="1" si="207"/>
        <v>0</v>
      </c>
      <c r="AL282" s="2">
        <f t="shared" ca="1" si="208"/>
        <v>0</v>
      </c>
      <c r="AM282" s="2">
        <f t="shared" ca="1" si="209"/>
        <v>0</v>
      </c>
      <c r="AN282" s="2">
        <f t="shared" ca="1" si="210"/>
        <v>1</v>
      </c>
      <c r="AO282" s="2">
        <f t="shared" ca="1" si="211"/>
        <v>0</v>
      </c>
      <c r="AP282" s="3">
        <f t="shared" ca="1" si="212"/>
        <v>0</v>
      </c>
      <c r="AQ282" s="1"/>
      <c r="AR282" s="2"/>
      <c r="AS282" s="2"/>
      <c r="AT282" s="2"/>
      <c r="AU282" s="2"/>
      <c r="AV282" s="3"/>
      <c r="AW282" s="2"/>
      <c r="AX282" s="23">
        <f t="shared" ca="1" si="213"/>
        <v>37246.027953355835</v>
      </c>
      <c r="AY282" s="2"/>
      <c r="AZ282" s="1">
        <f t="shared" ca="1" si="214"/>
        <v>1</v>
      </c>
      <c r="BA282" s="2"/>
      <c r="BB282" s="3"/>
      <c r="BC282" s="31">
        <f t="shared" ca="1" si="215"/>
        <v>0.22609558741003266</v>
      </c>
      <c r="BD282" s="2">
        <f t="shared" ca="1" si="216"/>
        <v>1</v>
      </c>
      <c r="BE282" s="1"/>
      <c r="BF282" s="1">
        <f t="shared" ca="1" si="217"/>
        <v>67151</v>
      </c>
      <c r="BG282" s="2">
        <f t="shared" ca="1" si="218"/>
        <v>0</v>
      </c>
      <c r="BH282" s="2">
        <f t="shared" ca="1" si="219"/>
        <v>0</v>
      </c>
      <c r="BI282" s="2">
        <f t="shared" ca="1" si="220"/>
        <v>0</v>
      </c>
      <c r="BJ282" s="2">
        <f t="shared" ca="1" si="221"/>
        <v>0</v>
      </c>
      <c r="BK282" s="2">
        <f t="shared" ca="1" si="222"/>
        <v>0</v>
      </c>
      <c r="BL282" s="2">
        <f t="shared" ca="1" si="223"/>
        <v>0</v>
      </c>
      <c r="BM282" s="2">
        <f t="shared" ca="1" si="224"/>
        <v>0</v>
      </c>
      <c r="BN282" s="2">
        <f t="shared" ca="1" si="225"/>
        <v>0</v>
      </c>
      <c r="BO282" s="2">
        <f t="shared" ca="1" si="226"/>
        <v>0</v>
      </c>
      <c r="BP282" s="3">
        <f t="shared" ca="1" si="227"/>
        <v>0</v>
      </c>
      <c r="BQ282" s="1">
        <f t="shared" ca="1" si="228"/>
        <v>0</v>
      </c>
      <c r="BR282" s="2">
        <f t="shared" ca="1" si="229"/>
        <v>0</v>
      </c>
      <c r="BS282" s="2">
        <f t="shared" ca="1" si="230"/>
        <v>0</v>
      </c>
      <c r="BT282" s="2">
        <f t="shared" ca="1" si="231"/>
        <v>67151</v>
      </c>
      <c r="BU282" s="2">
        <f t="shared" ca="1" si="232"/>
        <v>0</v>
      </c>
      <c r="BV282" s="3">
        <f t="shared" ca="1" si="233"/>
        <v>0</v>
      </c>
      <c r="BX282" s="1">
        <f t="shared" ca="1" si="234"/>
        <v>1</v>
      </c>
      <c r="BY282" s="3"/>
      <c r="BZ282" s="1">
        <f t="shared" ca="1" si="235"/>
        <v>29</v>
      </c>
      <c r="CA282" s="2"/>
      <c r="CB282" s="3"/>
    </row>
    <row r="283" spans="2:80" ht="15" thickBot="1" x14ac:dyDescent="0.35">
      <c r="B283">
        <f t="shared" ca="1" si="236"/>
        <v>2</v>
      </c>
      <c r="C283" t="str">
        <f t="shared" ca="1" si="237"/>
        <v>women</v>
      </c>
      <c r="D283">
        <f t="shared" ca="1" si="238"/>
        <v>29</v>
      </c>
      <c r="E283">
        <f t="shared" ca="1" si="239"/>
        <v>4</v>
      </c>
      <c r="F283" t="str">
        <f t="shared" ca="1" si="240"/>
        <v>IT</v>
      </c>
      <c r="G283">
        <f t="shared" ca="1" si="241"/>
        <v>1</v>
      </c>
      <c r="H283" t="str">
        <f t="shared" ca="1" si="242"/>
        <v>high skool</v>
      </c>
      <c r="I283">
        <f t="shared" ca="1" si="243"/>
        <v>2</v>
      </c>
      <c r="J283">
        <f t="shared" ca="1" si="244"/>
        <v>1</v>
      </c>
      <c r="K283">
        <f t="shared" ca="1" si="245"/>
        <v>67151</v>
      </c>
      <c r="L283">
        <f t="shared" ca="1" si="246"/>
        <v>1</v>
      </c>
      <c r="M283" t="str">
        <f t="shared" ca="1" si="247"/>
        <v>banglore</v>
      </c>
      <c r="N283">
        <f t="shared" ca="1" si="248"/>
        <v>201453</v>
      </c>
      <c r="O283">
        <f t="shared" ca="1" si="249"/>
        <v>45547.634370513311</v>
      </c>
      <c r="P283">
        <f t="shared" ca="1" si="250"/>
        <v>37246.027953355835</v>
      </c>
      <c r="Q283">
        <f t="shared" ca="1" si="251"/>
        <v>33261</v>
      </c>
      <c r="R283">
        <f t="shared" ca="1" si="252"/>
        <v>59810.221297141041</v>
      </c>
      <c r="S283">
        <f t="shared" ca="1" si="253"/>
        <v>8606.4040774921814</v>
      </c>
      <c r="T283">
        <f t="shared" ca="1" si="254"/>
        <v>247305.43203084802</v>
      </c>
      <c r="U283">
        <f t="shared" ca="1" si="255"/>
        <v>138618.85566765437</v>
      </c>
      <c r="V283">
        <f t="shared" ca="1" si="256"/>
        <v>108686.57636319366</v>
      </c>
      <c r="X283" s="1">
        <f ca="1">IF(Table1[[#This Row],[gender]]="men",0,1)</f>
        <v>1</v>
      </c>
      <c r="Y283" s="13">
        <f ca="1">IF(Table1[[#This Row],[gender]]="women",0,1)</f>
        <v>0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K283" s="1">
        <f t="shared" ca="1" si="207"/>
        <v>0</v>
      </c>
      <c r="AL283" s="2">
        <f t="shared" ca="1" si="208"/>
        <v>0</v>
      </c>
      <c r="AM283" s="2">
        <f t="shared" ca="1" si="209"/>
        <v>0</v>
      </c>
      <c r="AN283" s="2">
        <f t="shared" ca="1" si="210"/>
        <v>1</v>
      </c>
      <c r="AO283" s="2">
        <f t="shared" ca="1" si="211"/>
        <v>0</v>
      </c>
      <c r="AP283" s="3">
        <f t="shared" ca="1" si="212"/>
        <v>0</v>
      </c>
      <c r="AQ283" s="1"/>
      <c r="AR283" s="2"/>
      <c r="AS283" s="2"/>
      <c r="AT283" s="2"/>
      <c r="AU283" s="2"/>
      <c r="AV283" s="3"/>
      <c r="AW283" s="2"/>
      <c r="AX283" s="23">
        <f t="shared" ca="1" si="213"/>
        <v>61850.383068375348</v>
      </c>
      <c r="AY283" s="2"/>
      <c r="AZ283" s="1">
        <f t="shared" ca="1" si="214"/>
        <v>1</v>
      </c>
      <c r="BA283" s="2"/>
      <c r="BB283" s="3"/>
      <c r="BC283" s="31">
        <f t="shared" ca="1" si="215"/>
        <v>0.25967261519286899</v>
      </c>
      <c r="BD283" s="2">
        <f t="shared" ca="1" si="216"/>
        <v>1</v>
      </c>
      <c r="BE283" s="1"/>
      <c r="BF283" s="1">
        <f t="shared" ca="1" si="217"/>
        <v>0</v>
      </c>
      <c r="BG283" s="2">
        <f t="shared" ca="1" si="218"/>
        <v>77547</v>
      </c>
      <c r="BH283" s="2">
        <f t="shared" ca="1" si="219"/>
        <v>0</v>
      </c>
      <c r="BI283" s="2">
        <f t="shared" ca="1" si="220"/>
        <v>0</v>
      </c>
      <c r="BJ283" s="2">
        <f t="shared" ca="1" si="221"/>
        <v>0</v>
      </c>
      <c r="BK283" s="2">
        <f t="shared" ca="1" si="222"/>
        <v>0</v>
      </c>
      <c r="BL283" s="2">
        <f t="shared" ca="1" si="223"/>
        <v>0</v>
      </c>
      <c r="BM283" s="2">
        <f t="shared" ca="1" si="224"/>
        <v>0</v>
      </c>
      <c r="BN283" s="2">
        <f t="shared" ca="1" si="225"/>
        <v>0</v>
      </c>
      <c r="BO283" s="2">
        <f t="shared" ca="1" si="226"/>
        <v>0</v>
      </c>
      <c r="BP283" s="3">
        <f t="shared" ca="1" si="227"/>
        <v>0</v>
      </c>
      <c r="BQ283" s="1">
        <f t="shared" ca="1" si="228"/>
        <v>0</v>
      </c>
      <c r="BR283" s="2">
        <f t="shared" ca="1" si="229"/>
        <v>0</v>
      </c>
      <c r="BS283" s="2">
        <f t="shared" ca="1" si="230"/>
        <v>0</v>
      </c>
      <c r="BT283" s="2">
        <f t="shared" ca="1" si="231"/>
        <v>77547</v>
      </c>
      <c r="BU283" s="2">
        <f t="shared" ca="1" si="232"/>
        <v>0</v>
      </c>
      <c r="BV283" s="3">
        <f t="shared" ca="1" si="233"/>
        <v>0</v>
      </c>
      <c r="BX283" s="1">
        <f t="shared" ca="1" si="234"/>
        <v>1</v>
      </c>
      <c r="BY283" s="3"/>
      <c r="BZ283" s="1">
        <f t="shared" ca="1" si="235"/>
        <v>43</v>
      </c>
      <c r="CA283" s="2"/>
      <c r="CB283" s="3"/>
    </row>
    <row r="284" spans="2:80" ht="15" thickBot="1" x14ac:dyDescent="0.35">
      <c r="B284">
        <f t="shared" ca="1" si="236"/>
        <v>1</v>
      </c>
      <c r="C284" t="str">
        <f t="shared" ca="1" si="237"/>
        <v>men</v>
      </c>
      <c r="D284">
        <f t="shared" ca="1" si="238"/>
        <v>43</v>
      </c>
      <c r="E284">
        <f t="shared" ca="1" si="239"/>
        <v>4</v>
      </c>
      <c r="F284" t="str">
        <f t="shared" ca="1" si="240"/>
        <v>IT</v>
      </c>
      <c r="G284">
        <f t="shared" ca="1" si="241"/>
        <v>4</v>
      </c>
      <c r="H284" t="str">
        <f t="shared" ca="1" si="242"/>
        <v>technical</v>
      </c>
      <c r="I284">
        <f t="shared" ca="1" si="243"/>
        <v>3</v>
      </c>
      <c r="J284">
        <f t="shared" ca="1" si="244"/>
        <v>3</v>
      </c>
      <c r="K284">
        <f t="shared" ca="1" si="245"/>
        <v>77547</v>
      </c>
      <c r="L284">
        <f t="shared" ca="1" si="246"/>
        <v>2</v>
      </c>
      <c r="M284" t="str">
        <f t="shared" ca="1" si="247"/>
        <v>tumkur</v>
      </c>
      <c r="N284">
        <f t="shared" ca="1" si="248"/>
        <v>232641</v>
      </c>
      <c r="O284">
        <f t="shared" ca="1" si="249"/>
        <v>60410.496871084237</v>
      </c>
      <c r="P284">
        <f t="shared" ca="1" si="250"/>
        <v>185551.14920512604</v>
      </c>
      <c r="Q284">
        <f t="shared" ca="1" si="251"/>
        <v>12834</v>
      </c>
      <c r="R284">
        <f t="shared" ca="1" si="252"/>
        <v>123586.20492283109</v>
      </c>
      <c r="S284">
        <f t="shared" ca="1" si="253"/>
        <v>77239.167545755452</v>
      </c>
      <c r="T284">
        <f t="shared" ca="1" si="254"/>
        <v>495431.31675088149</v>
      </c>
      <c r="U284">
        <f t="shared" ca="1" si="255"/>
        <v>196830.70179391533</v>
      </c>
      <c r="V284">
        <f t="shared" ca="1" si="256"/>
        <v>298600.61495696614</v>
      </c>
      <c r="X284" s="1">
        <f ca="1">IF(Table1[[#This Row],[gender]]="men",0,1)</f>
        <v>0</v>
      </c>
      <c r="Y284" s="13">
        <f ca="1">IF(Table1[[#This Row],[gender]]="women",0,1)</f>
        <v>1</v>
      </c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K284" s="1">
        <f t="shared" ca="1" si="207"/>
        <v>0</v>
      </c>
      <c r="AL284" s="2">
        <f t="shared" ca="1" si="208"/>
        <v>0</v>
      </c>
      <c r="AM284" s="2">
        <f t="shared" ca="1" si="209"/>
        <v>1</v>
      </c>
      <c r="AN284" s="2">
        <f t="shared" ca="1" si="210"/>
        <v>0</v>
      </c>
      <c r="AO284" s="2">
        <f t="shared" ca="1" si="211"/>
        <v>0</v>
      </c>
      <c r="AP284" s="3">
        <f t="shared" ca="1" si="212"/>
        <v>0</v>
      </c>
      <c r="AQ284" s="1"/>
      <c r="AR284" s="2"/>
      <c r="AS284" s="2"/>
      <c r="AT284" s="2"/>
      <c r="AU284" s="2"/>
      <c r="AV284" s="3"/>
      <c r="AW284" s="2"/>
      <c r="AX284" s="23">
        <f t="shared" ca="1" si="213"/>
        <v>53947.469502269734</v>
      </c>
      <c r="AY284" s="2"/>
      <c r="AZ284" s="1">
        <f t="shared" ca="1" si="214"/>
        <v>1</v>
      </c>
      <c r="BA284" s="2"/>
      <c r="BB284" s="3"/>
      <c r="BC284" s="31">
        <f t="shared" ca="1" si="215"/>
        <v>0.58780391076997329</v>
      </c>
      <c r="BD284" s="2">
        <f t="shared" ca="1" si="216"/>
        <v>0</v>
      </c>
      <c r="BE284" s="1"/>
      <c r="BF284" s="1">
        <f t="shared" ca="1" si="217"/>
        <v>0</v>
      </c>
      <c r="BG284" s="2">
        <f t="shared" ca="1" si="218"/>
        <v>0</v>
      </c>
      <c r="BH284" s="2">
        <f t="shared" ca="1" si="219"/>
        <v>0</v>
      </c>
      <c r="BI284" s="2">
        <f t="shared" ca="1" si="220"/>
        <v>0</v>
      </c>
      <c r="BJ284" s="2">
        <f t="shared" ca="1" si="221"/>
        <v>0</v>
      </c>
      <c r="BK284" s="2">
        <f t="shared" ca="1" si="222"/>
        <v>0</v>
      </c>
      <c r="BL284" s="2">
        <f t="shared" ca="1" si="223"/>
        <v>0</v>
      </c>
      <c r="BM284" s="2">
        <f t="shared" ca="1" si="224"/>
        <v>0</v>
      </c>
      <c r="BN284" s="2">
        <f t="shared" ca="1" si="225"/>
        <v>63339</v>
      </c>
      <c r="BO284" s="2">
        <f t="shared" ca="1" si="226"/>
        <v>0</v>
      </c>
      <c r="BP284" s="3">
        <f t="shared" ca="1" si="227"/>
        <v>0</v>
      </c>
      <c r="BQ284" s="1">
        <f t="shared" ca="1" si="228"/>
        <v>0</v>
      </c>
      <c r="BR284" s="2">
        <f t="shared" ca="1" si="229"/>
        <v>0</v>
      </c>
      <c r="BS284" s="2">
        <f t="shared" ca="1" si="230"/>
        <v>0</v>
      </c>
      <c r="BT284" s="2">
        <f t="shared" ca="1" si="231"/>
        <v>0</v>
      </c>
      <c r="BU284" s="2">
        <f t="shared" ca="1" si="232"/>
        <v>0</v>
      </c>
      <c r="BV284" s="3">
        <f t="shared" ca="1" si="233"/>
        <v>63339</v>
      </c>
      <c r="BX284" s="1">
        <f t="shared" ca="1" si="234"/>
        <v>1</v>
      </c>
      <c r="BY284" s="3"/>
      <c r="BZ284" s="1">
        <f t="shared" ca="1" si="235"/>
        <v>40</v>
      </c>
      <c r="CA284" s="2"/>
      <c r="CB284" s="3"/>
    </row>
    <row r="285" spans="2:80" ht="15" thickBot="1" x14ac:dyDescent="0.35">
      <c r="B285">
        <f t="shared" ca="1" si="236"/>
        <v>1</v>
      </c>
      <c r="C285" t="str">
        <f t="shared" ca="1" si="237"/>
        <v>men</v>
      </c>
      <c r="D285">
        <f t="shared" ca="1" si="238"/>
        <v>40</v>
      </c>
      <c r="E285">
        <f t="shared" ca="1" si="239"/>
        <v>6</v>
      </c>
      <c r="F285" t="str">
        <f t="shared" ca="1" si="240"/>
        <v>agriculture</v>
      </c>
      <c r="G285">
        <f t="shared" ca="1" si="241"/>
        <v>3</v>
      </c>
      <c r="H285" t="str">
        <f t="shared" ca="1" si="242"/>
        <v>university</v>
      </c>
      <c r="I285">
        <f t="shared" ca="1" si="243"/>
        <v>3</v>
      </c>
      <c r="J285">
        <f t="shared" ca="1" si="244"/>
        <v>4</v>
      </c>
      <c r="K285">
        <f t="shared" ca="1" si="245"/>
        <v>63339</v>
      </c>
      <c r="L285">
        <f t="shared" ca="1" si="246"/>
        <v>9</v>
      </c>
      <c r="M285" t="str">
        <f t="shared" ca="1" si="247"/>
        <v>gulbarga</v>
      </c>
      <c r="N285">
        <f t="shared" ca="1" si="248"/>
        <v>380034</v>
      </c>
      <c r="O285">
        <f t="shared" ca="1" si="249"/>
        <v>223385.47142555602</v>
      </c>
      <c r="P285">
        <f t="shared" ca="1" si="250"/>
        <v>215789.87800907894</v>
      </c>
      <c r="Q285">
        <f t="shared" ca="1" si="251"/>
        <v>57941</v>
      </c>
      <c r="R285">
        <f t="shared" ca="1" si="252"/>
        <v>29657.164290916058</v>
      </c>
      <c r="S285">
        <f t="shared" ca="1" si="253"/>
        <v>1287.256931903135</v>
      </c>
      <c r="T285">
        <f t="shared" ca="1" si="254"/>
        <v>597111.1349409821</v>
      </c>
      <c r="U285">
        <f t="shared" ca="1" si="255"/>
        <v>310983.63571647205</v>
      </c>
      <c r="V285">
        <f t="shared" ca="1" si="256"/>
        <v>286127.49922451004</v>
      </c>
      <c r="X285" s="1">
        <f ca="1">IF(Table1[[#This Row],[gender]]="men",0,1)</f>
        <v>0</v>
      </c>
      <c r="Y285" s="13">
        <f ca="1">IF(Table1[[#This Row],[gender]]="women",0,1)</f>
        <v>1</v>
      </c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K285" s="1">
        <f t="shared" ca="1" si="207"/>
        <v>1</v>
      </c>
      <c r="AL285" s="2">
        <f t="shared" ca="1" si="208"/>
        <v>0</v>
      </c>
      <c r="AM285" s="2">
        <f t="shared" ca="1" si="209"/>
        <v>0</v>
      </c>
      <c r="AN285" s="2">
        <f t="shared" ca="1" si="210"/>
        <v>0</v>
      </c>
      <c r="AO285" s="2">
        <f t="shared" ca="1" si="211"/>
        <v>0</v>
      </c>
      <c r="AP285" s="3">
        <f t="shared" ca="1" si="212"/>
        <v>0</v>
      </c>
      <c r="AQ285" s="1"/>
      <c r="AR285" s="2"/>
      <c r="AS285" s="2"/>
      <c r="AT285" s="2"/>
      <c r="AU285" s="2"/>
      <c r="AV285" s="3"/>
      <c r="AW285" s="2"/>
      <c r="AX285" s="23">
        <f t="shared" ca="1" si="213"/>
        <v>28897.333471882692</v>
      </c>
      <c r="AY285" s="2"/>
      <c r="AZ285" s="1">
        <f t="shared" ca="1" si="214"/>
        <v>1</v>
      </c>
      <c r="BA285" s="2"/>
      <c r="BB285" s="3"/>
      <c r="BC285" s="31">
        <f t="shared" ca="1" si="215"/>
        <v>0.77303621432690928</v>
      </c>
      <c r="BD285" s="2">
        <f t="shared" ca="1" si="216"/>
        <v>0</v>
      </c>
      <c r="BE285" s="1"/>
      <c r="BF285" s="1">
        <f t="shared" ca="1" si="217"/>
        <v>33057</v>
      </c>
      <c r="BG285" s="2">
        <f t="shared" ca="1" si="218"/>
        <v>0</v>
      </c>
      <c r="BH285" s="2">
        <f t="shared" ca="1" si="219"/>
        <v>0</v>
      </c>
      <c r="BI285" s="2">
        <f t="shared" ca="1" si="220"/>
        <v>0</v>
      </c>
      <c r="BJ285" s="2">
        <f t="shared" ca="1" si="221"/>
        <v>0</v>
      </c>
      <c r="BK285" s="2">
        <f t="shared" ca="1" si="222"/>
        <v>0</v>
      </c>
      <c r="BL285" s="2">
        <f t="shared" ca="1" si="223"/>
        <v>0</v>
      </c>
      <c r="BM285" s="2">
        <f t="shared" ca="1" si="224"/>
        <v>0</v>
      </c>
      <c r="BN285" s="2">
        <f t="shared" ca="1" si="225"/>
        <v>0</v>
      </c>
      <c r="BO285" s="2">
        <f t="shared" ca="1" si="226"/>
        <v>0</v>
      </c>
      <c r="BP285" s="3">
        <f t="shared" ca="1" si="227"/>
        <v>0</v>
      </c>
      <c r="BQ285" s="1">
        <f t="shared" ca="1" si="228"/>
        <v>0</v>
      </c>
      <c r="BR285" s="2">
        <f t="shared" ca="1" si="229"/>
        <v>0</v>
      </c>
      <c r="BS285" s="2">
        <f t="shared" ca="1" si="230"/>
        <v>33057</v>
      </c>
      <c r="BT285" s="2">
        <f t="shared" ca="1" si="231"/>
        <v>0</v>
      </c>
      <c r="BU285" s="2">
        <f t="shared" ca="1" si="232"/>
        <v>0</v>
      </c>
      <c r="BV285" s="3">
        <f t="shared" ca="1" si="233"/>
        <v>0</v>
      </c>
      <c r="BX285" s="1">
        <f t="shared" ca="1" si="234"/>
        <v>1</v>
      </c>
      <c r="BY285" s="3"/>
      <c r="BZ285" s="1">
        <f t="shared" ca="1" si="235"/>
        <v>0</v>
      </c>
      <c r="CA285" s="2"/>
      <c r="CB285" s="3"/>
    </row>
    <row r="286" spans="2:80" ht="15" thickBot="1" x14ac:dyDescent="0.35">
      <c r="B286">
        <f t="shared" ca="1" si="236"/>
        <v>1</v>
      </c>
      <c r="C286" t="str">
        <f t="shared" ca="1" si="237"/>
        <v>men</v>
      </c>
      <c r="D286">
        <f t="shared" ca="1" si="238"/>
        <v>45</v>
      </c>
      <c r="E286">
        <f t="shared" ca="1" si="239"/>
        <v>3</v>
      </c>
      <c r="F286" t="str">
        <f t="shared" ca="1" si="240"/>
        <v>teaching</v>
      </c>
      <c r="G286">
        <f t="shared" ca="1" si="241"/>
        <v>5</v>
      </c>
      <c r="H286" t="str">
        <f t="shared" ca="1" si="242"/>
        <v>other</v>
      </c>
      <c r="I286">
        <f t="shared" ca="1" si="243"/>
        <v>0</v>
      </c>
      <c r="J286">
        <f t="shared" ca="1" si="244"/>
        <v>2</v>
      </c>
      <c r="K286">
        <f t="shared" ca="1" si="245"/>
        <v>33057</v>
      </c>
      <c r="L286">
        <f t="shared" ca="1" si="246"/>
        <v>1</v>
      </c>
      <c r="M286" t="str">
        <f t="shared" ca="1" si="247"/>
        <v>banglore</v>
      </c>
      <c r="N286">
        <f t="shared" ca="1" si="248"/>
        <v>165285</v>
      </c>
      <c r="O286">
        <f t="shared" ca="1" si="249"/>
        <v>127771.2906850232</v>
      </c>
      <c r="P286">
        <f t="shared" ca="1" si="250"/>
        <v>57794.666943765384</v>
      </c>
      <c r="Q286">
        <f t="shared" ca="1" si="251"/>
        <v>16602</v>
      </c>
      <c r="R286">
        <f t="shared" ca="1" si="252"/>
        <v>42920.110849966193</v>
      </c>
      <c r="S286">
        <f t="shared" ca="1" si="253"/>
        <v>1220.7862963045541</v>
      </c>
      <c r="T286">
        <f t="shared" ca="1" si="254"/>
        <v>224300.45324006994</v>
      </c>
      <c r="U286">
        <f t="shared" ca="1" si="255"/>
        <v>187293.40153498936</v>
      </c>
      <c r="V286">
        <f t="shared" ca="1" si="256"/>
        <v>37007.051705080579</v>
      </c>
      <c r="X286" s="1">
        <f ca="1">IF(Table1[[#This Row],[gender]]="men",0,1)</f>
        <v>0</v>
      </c>
      <c r="Y286" s="13">
        <f ca="1">IF(Table1[[#This Row],[gender]]="women",0,1)</f>
        <v>1</v>
      </c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K286" s="1">
        <f t="shared" ca="1" si="207"/>
        <v>0</v>
      </c>
      <c r="AL286" s="2">
        <f t="shared" ca="1" si="208"/>
        <v>0</v>
      </c>
      <c r="AM286" s="2">
        <f t="shared" ca="1" si="209"/>
        <v>0</v>
      </c>
      <c r="AN286" s="2">
        <f t="shared" ca="1" si="210"/>
        <v>0</v>
      </c>
      <c r="AO286" s="2">
        <f t="shared" ca="1" si="211"/>
        <v>1</v>
      </c>
      <c r="AP286" s="3">
        <f t="shared" ca="1" si="212"/>
        <v>0</v>
      </c>
      <c r="AQ286" s="1"/>
      <c r="AR286" s="2"/>
      <c r="AS286" s="2"/>
      <c r="AT286" s="2"/>
      <c r="AU286" s="2"/>
      <c r="AV286" s="3"/>
      <c r="AW286" s="2"/>
      <c r="AX286" s="23">
        <f t="shared" ca="1" si="213"/>
        <v>27418.182384118336</v>
      </c>
      <c r="AY286" s="2"/>
      <c r="AZ286" s="1">
        <f t="shared" ca="1" si="214"/>
        <v>0</v>
      </c>
      <c r="BA286" s="2"/>
      <c r="BB286" s="3"/>
      <c r="BC286" s="31">
        <f t="shared" ca="1" si="215"/>
        <v>0.1638194731771262</v>
      </c>
      <c r="BD286" s="2">
        <f t="shared" ca="1" si="216"/>
        <v>1</v>
      </c>
      <c r="BE286" s="1"/>
      <c r="BF286" s="1">
        <f t="shared" ca="1" si="217"/>
        <v>0</v>
      </c>
      <c r="BG286" s="2">
        <f t="shared" ca="1" si="218"/>
        <v>0</v>
      </c>
      <c r="BH286" s="2">
        <f t="shared" ca="1" si="219"/>
        <v>0</v>
      </c>
      <c r="BI286" s="2">
        <f t="shared" ca="1" si="220"/>
        <v>37784</v>
      </c>
      <c r="BJ286" s="2">
        <f t="shared" ca="1" si="221"/>
        <v>0</v>
      </c>
      <c r="BK286" s="2">
        <f t="shared" ca="1" si="222"/>
        <v>0</v>
      </c>
      <c r="BL286" s="2">
        <f t="shared" ca="1" si="223"/>
        <v>0</v>
      </c>
      <c r="BM286" s="2">
        <f t="shared" ca="1" si="224"/>
        <v>0</v>
      </c>
      <c r="BN286" s="2">
        <f t="shared" ca="1" si="225"/>
        <v>0</v>
      </c>
      <c r="BO286" s="2">
        <f t="shared" ca="1" si="226"/>
        <v>0</v>
      </c>
      <c r="BP286" s="3">
        <f t="shared" ca="1" si="227"/>
        <v>0</v>
      </c>
      <c r="BQ286" s="1">
        <f t="shared" ca="1" si="228"/>
        <v>0</v>
      </c>
      <c r="BR286" s="2">
        <f t="shared" ca="1" si="229"/>
        <v>37784</v>
      </c>
      <c r="BS286" s="2">
        <f t="shared" ca="1" si="230"/>
        <v>0</v>
      </c>
      <c r="BT286" s="2">
        <f t="shared" ca="1" si="231"/>
        <v>0</v>
      </c>
      <c r="BU286" s="2">
        <f t="shared" ca="1" si="232"/>
        <v>0</v>
      </c>
      <c r="BV286" s="3">
        <f t="shared" ca="1" si="233"/>
        <v>0</v>
      </c>
      <c r="BX286" s="1">
        <f t="shared" ca="1" si="234"/>
        <v>1</v>
      </c>
      <c r="BY286" s="3"/>
      <c r="BZ286" s="1">
        <f t="shared" ca="1" si="235"/>
        <v>45</v>
      </c>
      <c r="CA286" s="2"/>
      <c r="CB286" s="3"/>
    </row>
    <row r="287" spans="2:80" ht="15" thickBot="1" x14ac:dyDescent="0.35">
      <c r="B287">
        <f t="shared" ca="1" si="236"/>
        <v>1</v>
      </c>
      <c r="C287" t="str">
        <f t="shared" ca="1" si="237"/>
        <v>men</v>
      </c>
      <c r="D287">
        <f t="shared" ca="1" si="238"/>
        <v>45</v>
      </c>
      <c r="E287">
        <f t="shared" ca="1" si="239"/>
        <v>2</v>
      </c>
      <c r="F287" t="str">
        <f t="shared" ca="1" si="240"/>
        <v>construction</v>
      </c>
      <c r="G287">
        <f t="shared" ca="1" si="241"/>
        <v>5</v>
      </c>
      <c r="H287" t="str">
        <f t="shared" ca="1" si="242"/>
        <v>other</v>
      </c>
      <c r="I287">
        <f t="shared" ca="1" si="243"/>
        <v>0</v>
      </c>
      <c r="J287">
        <f t="shared" ca="1" si="244"/>
        <v>2</v>
      </c>
      <c r="K287">
        <f t="shared" ca="1" si="245"/>
        <v>37784</v>
      </c>
      <c r="L287">
        <f t="shared" ca="1" si="246"/>
        <v>4</v>
      </c>
      <c r="M287" t="str">
        <f t="shared" ca="1" si="247"/>
        <v>mysore</v>
      </c>
      <c r="N287">
        <f t="shared" ca="1" si="248"/>
        <v>188920</v>
      </c>
      <c r="O287">
        <f t="shared" ca="1" si="249"/>
        <v>30948.774872622682</v>
      </c>
      <c r="P287">
        <f t="shared" ca="1" si="250"/>
        <v>54836.364768236672</v>
      </c>
      <c r="Q287">
        <f t="shared" ca="1" si="251"/>
        <v>15965</v>
      </c>
      <c r="R287">
        <f t="shared" ca="1" si="252"/>
        <v>36866.790613208228</v>
      </c>
      <c r="S287">
        <f t="shared" ca="1" si="253"/>
        <v>43315.513785594216</v>
      </c>
      <c r="T287">
        <f t="shared" ca="1" si="254"/>
        <v>287071.8785538309</v>
      </c>
      <c r="U287">
        <f t="shared" ca="1" si="255"/>
        <v>83780.565485830914</v>
      </c>
      <c r="V287">
        <f t="shared" ca="1" si="256"/>
        <v>203291.31306799999</v>
      </c>
      <c r="X287" s="1">
        <f ca="1">IF(Table1[[#This Row],[gender]]="men",0,1)</f>
        <v>0</v>
      </c>
      <c r="Y287" s="13">
        <f ca="1">IF(Table1[[#This Row],[gender]]="women",0,1)</f>
        <v>1</v>
      </c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K287" s="1">
        <f t="shared" ca="1" si="207"/>
        <v>1</v>
      </c>
      <c r="AL287" s="2">
        <f t="shared" ca="1" si="208"/>
        <v>0</v>
      </c>
      <c r="AM287" s="2">
        <f t="shared" ca="1" si="209"/>
        <v>0</v>
      </c>
      <c r="AN287" s="2">
        <f t="shared" ca="1" si="210"/>
        <v>0</v>
      </c>
      <c r="AO287" s="2">
        <f t="shared" ca="1" si="211"/>
        <v>0</v>
      </c>
      <c r="AP287" s="3">
        <f t="shared" ca="1" si="212"/>
        <v>0</v>
      </c>
      <c r="AQ287" s="1"/>
      <c r="AR287" s="2"/>
      <c r="AS287" s="2"/>
      <c r="AT287" s="2"/>
      <c r="AU287" s="2"/>
      <c r="AV287" s="3"/>
      <c r="AW287" s="2"/>
      <c r="AX287" s="23">
        <f t="shared" ca="1" si="213"/>
        <v>62308.954665780824</v>
      </c>
      <c r="AY287" s="2"/>
      <c r="AZ287" s="1">
        <f t="shared" ca="1" si="214"/>
        <v>1</v>
      </c>
      <c r="BA287" s="2"/>
      <c r="BB287" s="3"/>
      <c r="BC287" s="31">
        <f t="shared" ca="1" si="215"/>
        <v>1.8113553902765589E-2</v>
      </c>
      <c r="BD287" s="2">
        <f t="shared" ca="1" si="216"/>
        <v>1</v>
      </c>
      <c r="BE287" s="1"/>
      <c r="BF287" s="1">
        <f t="shared" ca="1" si="217"/>
        <v>0</v>
      </c>
      <c r="BG287" s="2">
        <f t="shared" ca="1" si="218"/>
        <v>0</v>
      </c>
      <c r="BH287" s="2">
        <f t="shared" ca="1" si="219"/>
        <v>83792</v>
      </c>
      <c r="BI287" s="2">
        <f t="shared" ca="1" si="220"/>
        <v>0</v>
      </c>
      <c r="BJ287" s="2">
        <f t="shared" ca="1" si="221"/>
        <v>0</v>
      </c>
      <c r="BK287" s="2">
        <f t="shared" ca="1" si="222"/>
        <v>0</v>
      </c>
      <c r="BL287" s="2">
        <f t="shared" ca="1" si="223"/>
        <v>0</v>
      </c>
      <c r="BM287" s="2">
        <f t="shared" ca="1" si="224"/>
        <v>0</v>
      </c>
      <c r="BN287" s="2">
        <f t="shared" ca="1" si="225"/>
        <v>0</v>
      </c>
      <c r="BO287" s="2">
        <f t="shared" ca="1" si="226"/>
        <v>0</v>
      </c>
      <c r="BP287" s="3">
        <f t="shared" ca="1" si="227"/>
        <v>0</v>
      </c>
      <c r="BQ287" s="1">
        <f t="shared" ca="1" si="228"/>
        <v>0</v>
      </c>
      <c r="BR287" s="2">
        <f t="shared" ca="1" si="229"/>
        <v>0</v>
      </c>
      <c r="BS287" s="2">
        <f t="shared" ca="1" si="230"/>
        <v>83792</v>
      </c>
      <c r="BT287" s="2">
        <f t="shared" ca="1" si="231"/>
        <v>0</v>
      </c>
      <c r="BU287" s="2">
        <f t="shared" ca="1" si="232"/>
        <v>0</v>
      </c>
      <c r="BV287" s="3">
        <f t="shared" ca="1" si="233"/>
        <v>0</v>
      </c>
      <c r="BX287" s="1">
        <f t="shared" ca="1" si="234"/>
        <v>1</v>
      </c>
      <c r="BY287" s="3"/>
      <c r="BZ287" s="1">
        <f t="shared" ca="1" si="235"/>
        <v>41</v>
      </c>
      <c r="CA287" s="2"/>
      <c r="CB287" s="3"/>
    </row>
    <row r="288" spans="2:80" ht="15" thickBot="1" x14ac:dyDescent="0.35">
      <c r="B288">
        <f t="shared" ca="1" si="236"/>
        <v>1</v>
      </c>
      <c r="C288" t="str">
        <f t="shared" ca="1" si="237"/>
        <v>men</v>
      </c>
      <c r="D288">
        <f t="shared" ca="1" si="238"/>
        <v>41</v>
      </c>
      <c r="E288">
        <f t="shared" ca="1" si="239"/>
        <v>3</v>
      </c>
      <c r="F288" t="str">
        <f t="shared" ca="1" si="240"/>
        <v>teaching</v>
      </c>
      <c r="G288">
        <f t="shared" ca="1" si="241"/>
        <v>3</v>
      </c>
      <c r="H288" t="str">
        <f t="shared" ca="1" si="242"/>
        <v>university</v>
      </c>
      <c r="I288">
        <f t="shared" ca="1" si="243"/>
        <v>4</v>
      </c>
      <c r="J288">
        <f t="shared" ca="1" si="244"/>
        <v>3</v>
      </c>
      <c r="K288">
        <f t="shared" ca="1" si="245"/>
        <v>83792</v>
      </c>
      <c r="L288">
        <f t="shared" ca="1" si="246"/>
        <v>3</v>
      </c>
      <c r="M288" t="str">
        <f t="shared" ca="1" si="247"/>
        <v>manglore</v>
      </c>
      <c r="N288">
        <f t="shared" ca="1" si="248"/>
        <v>418960</v>
      </c>
      <c r="O288">
        <f t="shared" ca="1" si="249"/>
        <v>7588.8545431026714</v>
      </c>
      <c r="P288">
        <f t="shared" ca="1" si="250"/>
        <v>186926.86399734247</v>
      </c>
      <c r="Q288">
        <f t="shared" ca="1" si="251"/>
        <v>171456</v>
      </c>
      <c r="R288">
        <f t="shared" ca="1" si="252"/>
        <v>121032.55559037166</v>
      </c>
      <c r="S288">
        <f t="shared" ca="1" si="253"/>
        <v>64089.87373742248</v>
      </c>
      <c r="T288">
        <f t="shared" ca="1" si="254"/>
        <v>669976.73773476505</v>
      </c>
      <c r="U288">
        <f t="shared" ca="1" si="255"/>
        <v>300077.41013347433</v>
      </c>
      <c r="V288">
        <f t="shared" ca="1" si="256"/>
        <v>369899.32760129072</v>
      </c>
      <c r="X288" s="1">
        <f ca="1">IF(Table1[[#This Row],[gender]]="men",0,1)</f>
        <v>0</v>
      </c>
      <c r="Y288" s="13">
        <f ca="1">IF(Table1[[#This Row],[gender]]="women",0,1)</f>
        <v>1</v>
      </c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K288" s="1">
        <f t="shared" ca="1" si="207"/>
        <v>0</v>
      </c>
      <c r="AL288" s="2">
        <f t="shared" ca="1" si="208"/>
        <v>0</v>
      </c>
      <c r="AM288" s="2">
        <f t="shared" ca="1" si="209"/>
        <v>0</v>
      </c>
      <c r="AN288" s="2">
        <f t="shared" ca="1" si="210"/>
        <v>1</v>
      </c>
      <c r="AO288" s="2">
        <f t="shared" ca="1" si="211"/>
        <v>0</v>
      </c>
      <c r="AP288" s="3">
        <f t="shared" ca="1" si="212"/>
        <v>0</v>
      </c>
      <c r="AQ288" s="1"/>
      <c r="AR288" s="2"/>
      <c r="AS288" s="2"/>
      <c r="AT288" s="2"/>
      <c r="AU288" s="2"/>
      <c r="AV288" s="3"/>
      <c r="AW288" s="2"/>
      <c r="AX288" s="23">
        <f t="shared" ca="1" si="213"/>
        <v>57325.657919228128</v>
      </c>
      <c r="AY288" s="2"/>
      <c r="AZ288" s="1">
        <f t="shared" ca="1" si="214"/>
        <v>1</v>
      </c>
      <c r="BA288" s="2"/>
      <c r="BB288" s="3"/>
      <c r="BC288" s="31">
        <f t="shared" ca="1" si="215"/>
        <v>0.61625380872362767</v>
      </c>
      <c r="BD288" s="2">
        <f t="shared" ca="1" si="216"/>
        <v>0</v>
      </c>
      <c r="BE288" s="1"/>
      <c r="BF288" s="1">
        <f t="shared" ca="1" si="217"/>
        <v>0</v>
      </c>
      <c r="BG288" s="2">
        <f t="shared" ca="1" si="218"/>
        <v>0</v>
      </c>
      <c r="BH288" s="2">
        <f t="shared" ca="1" si="219"/>
        <v>0</v>
      </c>
      <c r="BI288" s="2">
        <f t="shared" ca="1" si="220"/>
        <v>0</v>
      </c>
      <c r="BJ288" s="2">
        <f t="shared" ca="1" si="221"/>
        <v>0</v>
      </c>
      <c r="BK288" s="2">
        <f t="shared" ca="1" si="222"/>
        <v>0</v>
      </c>
      <c r="BL288" s="2">
        <f t="shared" ca="1" si="223"/>
        <v>0</v>
      </c>
      <c r="BM288" s="2">
        <f t="shared" ca="1" si="224"/>
        <v>0</v>
      </c>
      <c r="BN288" s="2">
        <f t="shared" ca="1" si="225"/>
        <v>0</v>
      </c>
      <c r="BO288" s="2">
        <f t="shared" ca="1" si="226"/>
        <v>70135</v>
      </c>
      <c r="BP288" s="3">
        <f t="shared" ca="1" si="227"/>
        <v>0</v>
      </c>
      <c r="BQ288" s="1">
        <f t="shared" ca="1" si="228"/>
        <v>0</v>
      </c>
      <c r="BR288" s="2">
        <f t="shared" ca="1" si="229"/>
        <v>0</v>
      </c>
      <c r="BS288" s="2">
        <f t="shared" ca="1" si="230"/>
        <v>0</v>
      </c>
      <c r="BT288" s="2">
        <f t="shared" ca="1" si="231"/>
        <v>70135</v>
      </c>
      <c r="BU288" s="2">
        <f t="shared" ca="1" si="232"/>
        <v>0</v>
      </c>
      <c r="BV288" s="3">
        <f t="shared" ca="1" si="233"/>
        <v>0</v>
      </c>
      <c r="BX288" s="1">
        <f t="shared" ca="1" si="234"/>
        <v>1</v>
      </c>
      <c r="BY288" s="3"/>
      <c r="BZ288" s="1">
        <f t="shared" ca="1" si="235"/>
        <v>25</v>
      </c>
      <c r="CA288" s="2"/>
      <c r="CB288" s="3"/>
    </row>
    <row r="289" spans="2:80" ht="15" thickBot="1" x14ac:dyDescent="0.35">
      <c r="B289">
        <f t="shared" ca="1" si="236"/>
        <v>2</v>
      </c>
      <c r="C289" t="str">
        <f t="shared" ca="1" si="237"/>
        <v>women</v>
      </c>
      <c r="D289">
        <f t="shared" ca="1" si="238"/>
        <v>25</v>
      </c>
      <c r="E289">
        <f t="shared" ca="1" si="239"/>
        <v>4</v>
      </c>
      <c r="F289" t="str">
        <f t="shared" ca="1" si="240"/>
        <v>IT</v>
      </c>
      <c r="G289">
        <f t="shared" ca="1" si="241"/>
        <v>3</v>
      </c>
      <c r="H289" t="str">
        <f t="shared" ca="1" si="242"/>
        <v>university</v>
      </c>
      <c r="I289">
        <f t="shared" ca="1" si="243"/>
        <v>3</v>
      </c>
      <c r="J289">
        <f t="shared" ca="1" si="244"/>
        <v>4</v>
      </c>
      <c r="K289">
        <f t="shared" ca="1" si="245"/>
        <v>70135</v>
      </c>
      <c r="L289">
        <f t="shared" ca="1" si="246"/>
        <v>10</v>
      </c>
      <c r="M289" t="str">
        <f t="shared" ca="1" si="247"/>
        <v>chitrdurga</v>
      </c>
      <c r="N289">
        <f t="shared" ca="1" si="248"/>
        <v>280540</v>
      </c>
      <c r="O289">
        <f t="shared" ca="1" si="249"/>
        <v>172883.8434993265</v>
      </c>
      <c r="P289">
        <f t="shared" ca="1" si="250"/>
        <v>229302.63167691251</v>
      </c>
      <c r="Q289">
        <f t="shared" ca="1" si="251"/>
        <v>188658</v>
      </c>
      <c r="R289">
        <f t="shared" ca="1" si="252"/>
        <v>113941.45476351479</v>
      </c>
      <c r="S289">
        <f t="shared" ca="1" si="253"/>
        <v>88509.103134523</v>
      </c>
      <c r="T289">
        <f t="shared" ca="1" si="254"/>
        <v>598351.73481143557</v>
      </c>
      <c r="U289">
        <f t="shared" ca="1" si="255"/>
        <v>475483.2982628413</v>
      </c>
      <c r="V289">
        <f t="shared" ca="1" si="256"/>
        <v>122868.43654859427</v>
      </c>
      <c r="X289" s="1">
        <f ca="1">IF(Table1[[#This Row],[gender]]="men",0,1)</f>
        <v>1</v>
      </c>
      <c r="Y289" s="13">
        <f ca="1">IF(Table1[[#This Row],[gender]]="women",0,1)</f>
        <v>0</v>
      </c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K289" s="1">
        <f t="shared" ca="1" si="207"/>
        <v>0</v>
      </c>
      <c r="AL289" s="2">
        <f t="shared" ca="1" si="208"/>
        <v>0</v>
      </c>
      <c r="AM289" s="2">
        <f t="shared" ca="1" si="209"/>
        <v>0</v>
      </c>
      <c r="AN289" s="2">
        <f t="shared" ca="1" si="210"/>
        <v>1</v>
      </c>
      <c r="AO289" s="2">
        <f t="shared" ca="1" si="211"/>
        <v>0</v>
      </c>
      <c r="AP289" s="3">
        <f t="shared" ca="1" si="212"/>
        <v>0</v>
      </c>
      <c r="AQ289" s="1"/>
      <c r="AR289" s="2"/>
      <c r="AS289" s="2"/>
      <c r="AT289" s="2"/>
      <c r="AU289" s="2"/>
      <c r="AV289" s="3"/>
      <c r="AW289" s="2"/>
      <c r="AX289" s="23">
        <f t="shared" ca="1" si="213"/>
        <v>32606.679312535234</v>
      </c>
      <c r="AY289" s="2"/>
      <c r="AZ289" s="1">
        <f t="shared" ca="1" si="214"/>
        <v>1</v>
      </c>
      <c r="BA289" s="2"/>
      <c r="BB289" s="3"/>
      <c r="BC289" s="31">
        <f t="shared" ca="1" si="215"/>
        <v>0.4624839329089539</v>
      </c>
      <c r="BD289" s="2">
        <f t="shared" ca="1" si="216"/>
        <v>0</v>
      </c>
      <c r="BE289" s="1"/>
      <c r="BF289" s="1">
        <f t="shared" ca="1" si="217"/>
        <v>0</v>
      </c>
      <c r="BG289" s="2">
        <f t="shared" ca="1" si="218"/>
        <v>0</v>
      </c>
      <c r="BH289" s="2">
        <f t="shared" ca="1" si="219"/>
        <v>0</v>
      </c>
      <c r="BI289" s="2">
        <f t="shared" ca="1" si="220"/>
        <v>0</v>
      </c>
      <c r="BJ289" s="2">
        <f t="shared" ca="1" si="221"/>
        <v>37795</v>
      </c>
      <c r="BK289" s="2">
        <f t="shared" ca="1" si="222"/>
        <v>0</v>
      </c>
      <c r="BL289" s="2">
        <f t="shared" ca="1" si="223"/>
        <v>0</v>
      </c>
      <c r="BM289" s="2">
        <f t="shared" ca="1" si="224"/>
        <v>0</v>
      </c>
      <c r="BN289" s="2">
        <f t="shared" ca="1" si="225"/>
        <v>0</v>
      </c>
      <c r="BO289" s="2">
        <f t="shared" ca="1" si="226"/>
        <v>0</v>
      </c>
      <c r="BP289" s="3">
        <f t="shared" ca="1" si="227"/>
        <v>0</v>
      </c>
      <c r="BQ289" s="1">
        <f t="shared" ca="1" si="228"/>
        <v>0</v>
      </c>
      <c r="BR289" s="2">
        <f t="shared" ca="1" si="229"/>
        <v>0</v>
      </c>
      <c r="BS289" s="2">
        <f t="shared" ca="1" si="230"/>
        <v>0</v>
      </c>
      <c r="BT289" s="2">
        <f t="shared" ca="1" si="231"/>
        <v>37795</v>
      </c>
      <c r="BU289" s="2">
        <f t="shared" ca="1" si="232"/>
        <v>0</v>
      </c>
      <c r="BV289" s="3">
        <f t="shared" ca="1" si="233"/>
        <v>0</v>
      </c>
      <c r="BX289" s="1">
        <f t="shared" ca="1" si="234"/>
        <v>1</v>
      </c>
      <c r="BY289" s="3"/>
      <c r="BZ289" s="1">
        <f t="shared" ca="1" si="235"/>
        <v>31</v>
      </c>
      <c r="CA289" s="2"/>
      <c r="CB289" s="3"/>
    </row>
    <row r="290" spans="2:80" ht="15" thickBot="1" x14ac:dyDescent="0.35">
      <c r="B290">
        <f t="shared" ca="1" si="236"/>
        <v>2</v>
      </c>
      <c r="C290" t="str">
        <f t="shared" ca="1" si="237"/>
        <v>women</v>
      </c>
      <c r="D290">
        <f t="shared" ca="1" si="238"/>
        <v>31</v>
      </c>
      <c r="E290">
        <f t="shared" ca="1" si="239"/>
        <v>4</v>
      </c>
      <c r="F290" t="str">
        <f t="shared" ca="1" si="240"/>
        <v>IT</v>
      </c>
      <c r="G290">
        <f t="shared" ca="1" si="241"/>
        <v>2</v>
      </c>
      <c r="H290" t="str">
        <f t="shared" ca="1" si="242"/>
        <v>college</v>
      </c>
      <c r="I290">
        <f t="shared" ca="1" si="243"/>
        <v>0</v>
      </c>
      <c r="J290">
        <f t="shared" ca="1" si="244"/>
        <v>2</v>
      </c>
      <c r="K290">
        <f t="shared" ca="1" si="245"/>
        <v>37795</v>
      </c>
      <c r="L290">
        <f t="shared" ca="1" si="246"/>
        <v>5</v>
      </c>
      <c r="M290" t="str">
        <f t="shared" ca="1" si="247"/>
        <v>UK</v>
      </c>
      <c r="N290">
        <f t="shared" ca="1" si="248"/>
        <v>151180</v>
      </c>
      <c r="O290">
        <f t="shared" ca="1" si="249"/>
        <v>69918.320977175652</v>
      </c>
      <c r="P290">
        <f t="shared" ca="1" si="250"/>
        <v>65213.358625070468</v>
      </c>
      <c r="Q290">
        <f t="shared" ca="1" si="251"/>
        <v>48721</v>
      </c>
      <c r="R290">
        <f t="shared" ca="1" si="252"/>
        <v>14006.663427301917</v>
      </c>
      <c r="S290">
        <f t="shared" ca="1" si="253"/>
        <v>4774.209965676826</v>
      </c>
      <c r="T290">
        <f t="shared" ca="1" si="254"/>
        <v>221167.56859074731</v>
      </c>
      <c r="U290">
        <f t="shared" ca="1" si="255"/>
        <v>132645.98440447758</v>
      </c>
      <c r="V290">
        <f t="shared" ca="1" si="256"/>
        <v>88521.584186269727</v>
      </c>
      <c r="X290" s="1">
        <f ca="1">IF(Table1[[#This Row],[gender]]="men",0,1)</f>
        <v>1</v>
      </c>
      <c r="Y290" s="13">
        <f ca="1">IF(Table1[[#This Row],[gender]]="women",0,1)</f>
        <v>0</v>
      </c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K290" s="1">
        <f t="shared" ca="1" si="207"/>
        <v>0</v>
      </c>
      <c r="AL290" s="2">
        <f t="shared" ca="1" si="208"/>
        <v>0</v>
      </c>
      <c r="AM290" s="2">
        <f t="shared" ca="1" si="209"/>
        <v>1</v>
      </c>
      <c r="AN290" s="2">
        <f t="shared" ca="1" si="210"/>
        <v>0</v>
      </c>
      <c r="AO290" s="2">
        <f t="shared" ca="1" si="211"/>
        <v>0</v>
      </c>
      <c r="AP290" s="3">
        <f t="shared" ca="1" si="212"/>
        <v>0</v>
      </c>
      <c r="AQ290" s="1"/>
      <c r="AR290" s="2"/>
      <c r="AS290" s="2"/>
      <c r="AT290" s="2"/>
      <c r="AU290" s="2"/>
      <c r="AV290" s="3"/>
      <c r="AW290" s="2"/>
      <c r="AX290" s="23">
        <f t="shared" ca="1" si="213"/>
        <v>32482.657136556405</v>
      </c>
      <c r="AY290" s="2"/>
      <c r="AZ290" s="1">
        <f t="shared" ca="1" si="214"/>
        <v>1</v>
      </c>
      <c r="BA290" s="2"/>
      <c r="BB290" s="3"/>
      <c r="BC290" s="31">
        <f t="shared" ca="1" si="215"/>
        <v>0.54502235585055103</v>
      </c>
      <c r="BD290" s="2">
        <f t="shared" ca="1" si="216"/>
        <v>0</v>
      </c>
      <c r="BE290" s="1"/>
      <c r="BF290" s="1">
        <f t="shared" ca="1" si="217"/>
        <v>0</v>
      </c>
      <c r="BG290" s="2">
        <f t="shared" ca="1" si="218"/>
        <v>0</v>
      </c>
      <c r="BH290" s="2">
        <f t="shared" ca="1" si="219"/>
        <v>63048</v>
      </c>
      <c r="BI290" s="2">
        <f t="shared" ca="1" si="220"/>
        <v>0</v>
      </c>
      <c r="BJ290" s="2">
        <f t="shared" ca="1" si="221"/>
        <v>0</v>
      </c>
      <c r="BK290" s="2">
        <f t="shared" ca="1" si="222"/>
        <v>0</v>
      </c>
      <c r="BL290" s="2">
        <f t="shared" ca="1" si="223"/>
        <v>0</v>
      </c>
      <c r="BM290" s="2">
        <f t="shared" ca="1" si="224"/>
        <v>0</v>
      </c>
      <c r="BN290" s="2">
        <f t="shared" ca="1" si="225"/>
        <v>0</v>
      </c>
      <c r="BO290" s="2">
        <f t="shared" ca="1" si="226"/>
        <v>0</v>
      </c>
      <c r="BP290" s="3">
        <f t="shared" ca="1" si="227"/>
        <v>0</v>
      </c>
      <c r="BQ290" s="1">
        <f t="shared" ca="1" si="228"/>
        <v>0</v>
      </c>
      <c r="BR290" s="2">
        <f t="shared" ca="1" si="229"/>
        <v>0</v>
      </c>
      <c r="BS290" s="2">
        <f t="shared" ca="1" si="230"/>
        <v>0</v>
      </c>
      <c r="BT290" s="2">
        <f t="shared" ca="1" si="231"/>
        <v>0</v>
      </c>
      <c r="BU290" s="2">
        <f t="shared" ca="1" si="232"/>
        <v>0</v>
      </c>
      <c r="BV290" s="3">
        <f t="shared" ca="1" si="233"/>
        <v>63048</v>
      </c>
      <c r="BX290" s="1">
        <f t="shared" ca="1" si="234"/>
        <v>1</v>
      </c>
      <c r="BY290" s="3"/>
      <c r="BZ290" s="1">
        <f t="shared" ca="1" si="235"/>
        <v>25</v>
      </c>
      <c r="CA290" s="2"/>
      <c r="CB290" s="3"/>
    </row>
    <row r="291" spans="2:80" ht="15" thickBot="1" x14ac:dyDescent="0.35">
      <c r="B291">
        <f t="shared" ca="1" si="236"/>
        <v>1</v>
      </c>
      <c r="C291" t="str">
        <f t="shared" ca="1" si="237"/>
        <v>men</v>
      </c>
      <c r="D291">
        <f t="shared" ca="1" si="238"/>
        <v>25</v>
      </c>
      <c r="E291">
        <f t="shared" ca="1" si="239"/>
        <v>6</v>
      </c>
      <c r="F291" t="str">
        <f t="shared" ca="1" si="240"/>
        <v>agriculture</v>
      </c>
      <c r="G291">
        <f t="shared" ca="1" si="241"/>
        <v>2</v>
      </c>
      <c r="H291" t="str">
        <f t="shared" ca="1" si="242"/>
        <v>college</v>
      </c>
      <c r="I291">
        <f t="shared" ca="1" si="243"/>
        <v>1</v>
      </c>
      <c r="J291">
        <f t="shared" ca="1" si="244"/>
        <v>3</v>
      </c>
      <c r="K291">
        <f t="shared" ca="1" si="245"/>
        <v>63048</v>
      </c>
      <c r="L291">
        <f t="shared" ca="1" si="246"/>
        <v>3</v>
      </c>
      <c r="M291" t="str">
        <f t="shared" ca="1" si="247"/>
        <v>manglore</v>
      </c>
      <c r="N291">
        <f t="shared" ca="1" si="248"/>
        <v>252192</v>
      </c>
      <c r="O291">
        <f t="shared" ca="1" si="249"/>
        <v>137450.27796666216</v>
      </c>
      <c r="P291">
        <f t="shared" ca="1" si="250"/>
        <v>97447.971409669219</v>
      </c>
      <c r="Q291">
        <f t="shared" ca="1" si="251"/>
        <v>36905</v>
      </c>
      <c r="R291">
        <f t="shared" ca="1" si="252"/>
        <v>98450.143580683594</v>
      </c>
      <c r="S291">
        <f t="shared" ca="1" si="253"/>
        <v>59262.64676038365</v>
      </c>
      <c r="T291">
        <f t="shared" ca="1" si="254"/>
        <v>408902.61817005288</v>
      </c>
      <c r="U291">
        <f t="shared" ca="1" si="255"/>
        <v>272805.42154734576</v>
      </c>
      <c r="V291">
        <f t="shared" ca="1" si="256"/>
        <v>136097.19662270712</v>
      </c>
      <c r="X291" s="1">
        <f ca="1">IF(Table1[[#This Row],[gender]]="men",0,1)</f>
        <v>0</v>
      </c>
      <c r="Y291" s="13">
        <f ca="1">IF(Table1[[#This Row],[gender]]="women",0,1)</f>
        <v>1</v>
      </c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K291" s="1">
        <f t="shared" ref="AK291:AK354" ca="1" si="257">IF(F292="teaching",1,0)</f>
        <v>0</v>
      </c>
      <c r="AL291" s="2">
        <f t="shared" ref="AL291:AL354" ca="1" si="258">IF(F292="health",1,0)</f>
        <v>0</v>
      </c>
      <c r="AM291" s="2">
        <f t="shared" ref="AM291:AM354" ca="1" si="259">IF(F292="agriculture",1,0)</f>
        <v>0</v>
      </c>
      <c r="AN291" s="2">
        <f t="shared" ref="AN291:AN354" ca="1" si="260">IF(F292="IT",1,0)</f>
        <v>0</v>
      </c>
      <c r="AO291" s="2">
        <f t="shared" ref="AO291:AO354" ca="1" si="261">IF(F292="construction",1,0)</f>
        <v>1</v>
      </c>
      <c r="AP291" s="3">
        <f t="shared" ref="AP291:AP354" ca="1" si="262">IF(F292="general work",1,0)</f>
        <v>0</v>
      </c>
      <c r="AQ291" s="1"/>
      <c r="AR291" s="2"/>
      <c r="AS291" s="2"/>
      <c r="AT291" s="2"/>
      <c r="AU291" s="2"/>
      <c r="AV291" s="3"/>
      <c r="AW291" s="2"/>
      <c r="AX291" s="23">
        <f t="shared" ca="1" si="213"/>
        <v>70765.685602587793</v>
      </c>
      <c r="AY291" s="2"/>
      <c r="AZ291" s="1">
        <f t="shared" ca="1" si="214"/>
        <v>1</v>
      </c>
      <c r="BA291" s="2"/>
      <c r="BB291" s="3"/>
      <c r="BC291" s="31">
        <f t="shared" ca="1" si="215"/>
        <v>5.2969821766023384E-2</v>
      </c>
      <c r="BD291" s="2">
        <f t="shared" ca="1" si="216"/>
        <v>1</v>
      </c>
      <c r="BE291" s="1"/>
      <c r="BF291" s="1">
        <f t="shared" ca="1" si="217"/>
        <v>0</v>
      </c>
      <c r="BG291" s="2">
        <f t="shared" ca="1" si="218"/>
        <v>0</v>
      </c>
      <c r="BH291" s="2">
        <f t="shared" ca="1" si="219"/>
        <v>0</v>
      </c>
      <c r="BI291" s="2">
        <f t="shared" ca="1" si="220"/>
        <v>0</v>
      </c>
      <c r="BJ291" s="2">
        <f t="shared" ca="1" si="221"/>
        <v>0</v>
      </c>
      <c r="BK291" s="2">
        <f t="shared" ca="1" si="222"/>
        <v>79434</v>
      </c>
      <c r="BL291" s="2">
        <f t="shared" ca="1" si="223"/>
        <v>0</v>
      </c>
      <c r="BM291" s="2">
        <f t="shared" ca="1" si="224"/>
        <v>0</v>
      </c>
      <c r="BN291" s="2">
        <f t="shared" ca="1" si="225"/>
        <v>0</v>
      </c>
      <c r="BO291" s="2">
        <f t="shared" ca="1" si="226"/>
        <v>0</v>
      </c>
      <c r="BP291" s="3">
        <f t="shared" ca="1" si="227"/>
        <v>0</v>
      </c>
      <c r="BQ291" s="1">
        <f t="shared" ca="1" si="228"/>
        <v>0</v>
      </c>
      <c r="BR291" s="2">
        <f t="shared" ca="1" si="229"/>
        <v>79434</v>
      </c>
      <c r="BS291" s="2">
        <f t="shared" ca="1" si="230"/>
        <v>0</v>
      </c>
      <c r="BT291" s="2">
        <f t="shared" ca="1" si="231"/>
        <v>0</v>
      </c>
      <c r="BU291" s="2">
        <f t="shared" ca="1" si="232"/>
        <v>0</v>
      </c>
      <c r="BV291" s="3">
        <f t="shared" ca="1" si="233"/>
        <v>0</v>
      </c>
      <c r="BX291" s="1">
        <f t="shared" ca="1" si="234"/>
        <v>1</v>
      </c>
      <c r="BY291" s="3"/>
      <c r="BZ291" s="1">
        <f t="shared" ca="1" si="235"/>
        <v>25</v>
      </c>
      <c r="CA291" s="2"/>
      <c r="CB291" s="3"/>
    </row>
    <row r="292" spans="2:80" ht="15" thickBot="1" x14ac:dyDescent="0.35">
      <c r="B292">
        <f t="shared" ca="1" si="236"/>
        <v>1</v>
      </c>
      <c r="C292" t="str">
        <f t="shared" ca="1" si="237"/>
        <v>men</v>
      </c>
      <c r="D292">
        <f t="shared" ca="1" si="238"/>
        <v>25</v>
      </c>
      <c r="E292">
        <f t="shared" ca="1" si="239"/>
        <v>2</v>
      </c>
      <c r="F292" t="str">
        <f t="shared" ca="1" si="240"/>
        <v>construction</v>
      </c>
      <c r="G292">
        <f t="shared" ca="1" si="241"/>
        <v>1</v>
      </c>
      <c r="H292" t="str">
        <f t="shared" ca="1" si="242"/>
        <v>high skool</v>
      </c>
      <c r="I292">
        <f t="shared" ca="1" si="243"/>
        <v>4</v>
      </c>
      <c r="J292">
        <f t="shared" ca="1" si="244"/>
        <v>2</v>
      </c>
      <c r="K292">
        <f t="shared" ca="1" si="245"/>
        <v>79434</v>
      </c>
      <c r="L292">
        <f t="shared" ca="1" si="246"/>
        <v>6</v>
      </c>
      <c r="M292" t="str">
        <f t="shared" ca="1" si="247"/>
        <v>bellari</v>
      </c>
      <c r="N292">
        <f t="shared" ca="1" si="248"/>
        <v>238302</v>
      </c>
      <c r="O292">
        <f t="shared" ca="1" si="249"/>
        <v>12622.814466486905</v>
      </c>
      <c r="P292">
        <f t="shared" ca="1" si="250"/>
        <v>141531.37120517559</v>
      </c>
      <c r="Q292">
        <f t="shared" ca="1" si="251"/>
        <v>92848</v>
      </c>
      <c r="R292">
        <f t="shared" ca="1" si="252"/>
        <v>82447.347329915865</v>
      </c>
      <c r="S292">
        <f t="shared" ca="1" si="253"/>
        <v>64954.428055242359</v>
      </c>
      <c r="T292">
        <f t="shared" ca="1" si="254"/>
        <v>444787.79926041793</v>
      </c>
      <c r="U292">
        <f t="shared" ca="1" si="255"/>
        <v>187918.16179640277</v>
      </c>
      <c r="V292">
        <f t="shared" ca="1" si="256"/>
        <v>256869.63746401516</v>
      </c>
      <c r="X292" s="1">
        <f ca="1">IF(Table1[[#This Row],[gender]]="men",0,1)</f>
        <v>0</v>
      </c>
      <c r="Y292" s="13">
        <f ca="1">IF(Table1[[#This Row],[gender]]="women",0,1)</f>
        <v>1</v>
      </c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K292" s="1">
        <f t="shared" ca="1" si="257"/>
        <v>1</v>
      </c>
      <c r="AL292" s="2">
        <f t="shared" ca="1" si="258"/>
        <v>0</v>
      </c>
      <c r="AM292" s="2">
        <f t="shared" ca="1" si="259"/>
        <v>0</v>
      </c>
      <c r="AN292" s="2">
        <f t="shared" ca="1" si="260"/>
        <v>0</v>
      </c>
      <c r="AO292" s="2">
        <f t="shared" ca="1" si="261"/>
        <v>0</v>
      </c>
      <c r="AP292" s="3">
        <f t="shared" ca="1" si="262"/>
        <v>0</v>
      </c>
      <c r="AQ292" s="1"/>
      <c r="AR292" s="2"/>
      <c r="AS292" s="2"/>
      <c r="AT292" s="2"/>
      <c r="AU292" s="2"/>
      <c r="AV292" s="3"/>
      <c r="AW292" s="2"/>
      <c r="AX292" s="23">
        <f t="shared" ca="1" si="213"/>
        <v>29184.11471540706</v>
      </c>
      <c r="AY292" s="2"/>
      <c r="AZ292" s="1">
        <f t="shared" ca="1" si="214"/>
        <v>1</v>
      </c>
      <c r="BA292" s="2"/>
      <c r="BB292" s="3"/>
      <c r="BC292" s="31">
        <f t="shared" ca="1" si="215"/>
        <v>0.67797354514151698</v>
      </c>
      <c r="BD292" s="2">
        <f t="shared" ca="1" si="216"/>
        <v>0</v>
      </c>
      <c r="BE292" s="1"/>
      <c r="BF292" s="1">
        <f t="shared" ca="1" si="217"/>
        <v>0</v>
      </c>
      <c r="BG292" s="2">
        <f t="shared" ca="1" si="218"/>
        <v>0</v>
      </c>
      <c r="BH292" s="2">
        <f t="shared" ca="1" si="219"/>
        <v>47112</v>
      </c>
      <c r="BI292" s="2">
        <f t="shared" ca="1" si="220"/>
        <v>0</v>
      </c>
      <c r="BJ292" s="2">
        <f t="shared" ca="1" si="221"/>
        <v>0</v>
      </c>
      <c r="BK292" s="2">
        <f t="shared" ca="1" si="222"/>
        <v>0</v>
      </c>
      <c r="BL292" s="2">
        <f t="shared" ca="1" si="223"/>
        <v>0</v>
      </c>
      <c r="BM292" s="2">
        <f t="shared" ca="1" si="224"/>
        <v>0</v>
      </c>
      <c r="BN292" s="2">
        <f t="shared" ca="1" si="225"/>
        <v>0</v>
      </c>
      <c r="BO292" s="2">
        <f t="shared" ca="1" si="226"/>
        <v>0</v>
      </c>
      <c r="BP292" s="3">
        <f t="shared" ca="1" si="227"/>
        <v>0</v>
      </c>
      <c r="BQ292" s="1">
        <f t="shared" ca="1" si="228"/>
        <v>0</v>
      </c>
      <c r="BR292" s="2">
        <f t="shared" ca="1" si="229"/>
        <v>0</v>
      </c>
      <c r="BS292" s="2">
        <f t="shared" ca="1" si="230"/>
        <v>47112</v>
      </c>
      <c r="BT292" s="2">
        <f t="shared" ca="1" si="231"/>
        <v>0</v>
      </c>
      <c r="BU292" s="2">
        <f t="shared" ca="1" si="232"/>
        <v>0</v>
      </c>
      <c r="BV292" s="3">
        <f t="shared" ca="1" si="233"/>
        <v>0</v>
      </c>
      <c r="BX292" s="1">
        <f t="shared" ca="1" si="234"/>
        <v>1</v>
      </c>
      <c r="BY292" s="3"/>
      <c r="BZ292" s="1">
        <f t="shared" ca="1" si="235"/>
        <v>39</v>
      </c>
      <c r="CA292" s="2"/>
      <c r="CB292" s="3"/>
    </row>
    <row r="293" spans="2:80" ht="15" thickBot="1" x14ac:dyDescent="0.35">
      <c r="B293">
        <f t="shared" ca="1" si="236"/>
        <v>2</v>
      </c>
      <c r="C293" t="str">
        <f t="shared" ca="1" si="237"/>
        <v>women</v>
      </c>
      <c r="D293">
        <f t="shared" ca="1" si="238"/>
        <v>39</v>
      </c>
      <c r="E293">
        <f t="shared" ca="1" si="239"/>
        <v>3</v>
      </c>
      <c r="F293" t="str">
        <f t="shared" ca="1" si="240"/>
        <v>teaching</v>
      </c>
      <c r="G293">
        <f t="shared" ca="1" si="241"/>
        <v>4</v>
      </c>
      <c r="H293" t="str">
        <f t="shared" ca="1" si="242"/>
        <v>technical</v>
      </c>
      <c r="I293">
        <f t="shared" ca="1" si="243"/>
        <v>0</v>
      </c>
      <c r="J293">
        <f t="shared" ca="1" si="244"/>
        <v>4</v>
      </c>
      <c r="K293">
        <f t="shared" ca="1" si="245"/>
        <v>47112</v>
      </c>
      <c r="L293">
        <f t="shared" ca="1" si="246"/>
        <v>3</v>
      </c>
      <c r="M293" t="str">
        <f t="shared" ca="1" si="247"/>
        <v>manglore</v>
      </c>
      <c r="N293">
        <f t="shared" ca="1" si="248"/>
        <v>188448</v>
      </c>
      <c r="O293">
        <f t="shared" ca="1" si="249"/>
        <v>127762.75863482858</v>
      </c>
      <c r="P293">
        <f t="shared" ca="1" si="250"/>
        <v>116736.45886162824</v>
      </c>
      <c r="Q293">
        <f t="shared" ca="1" si="251"/>
        <v>24484</v>
      </c>
      <c r="R293">
        <f t="shared" ca="1" si="252"/>
        <v>8714.9350539004536</v>
      </c>
      <c r="S293">
        <f t="shared" ca="1" si="253"/>
        <v>14811.343142189846</v>
      </c>
      <c r="T293">
        <f t="shared" ca="1" si="254"/>
        <v>319995.8020038181</v>
      </c>
      <c r="U293">
        <f t="shared" ca="1" si="255"/>
        <v>160961.69368872905</v>
      </c>
      <c r="V293">
        <f t="shared" ca="1" si="256"/>
        <v>159034.10831508905</v>
      </c>
      <c r="X293" s="1">
        <f ca="1">IF(Table1[[#This Row],[gender]]="men",0,1)</f>
        <v>1</v>
      </c>
      <c r="Y293" s="13">
        <f ca="1">IF(Table1[[#This Row],[gender]]="women",0,1)</f>
        <v>0</v>
      </c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K293" s="1">
        <f t="shared" ca="1" si="257"/>
        <v>0</v>
      </c>
      <c r="AL293" s="2">
        <f t="shared" ca="1" si="258"/>
        <v>1</v>
      </c>
      <c r="AM293" s="2">
        <f t="shared" ca="1" si="259"/>
        <v>0</v>
      </c>
      <c r="AN293" s="2">
        <f t="shared" ca="1" si="260"/>
        <v>0</v>
      </c>
      <c r="AO293" s="2">
        <f t="shared" ca="1" si="261"/>
        <v>0</v>
      </c>
      <c r="AP293" s="3">
        <f t="shared" ca="1" si="262"/>
        <v>0</v>
      </c>
      <c r="AQ293" s="1"/>
      <c r="AR293" s="2"/>
      <c r="AS293" s="2"/>
      <c r="AT293" s="2"/>
      <c r="AU293" s="2"/>
      <c r="AV293" s="3"/>
      <c r="AW293" s="2"/>
      <c r="AX293" s="23">
        <f t="shared" ca="1" si="213"/>
        <v>17790.106828703967</v>
      </c>
      <c r="AY293" s="2"/>
      <c r="AZ293" s="1">
        <f t="shared" ca="1" si="214"/>
        <v>1</v>
      </c>
      <c r="BA293" s="2"/>
      <c r="BB293" s="3"/>
      <c r="BC293" s="31">
        <f t="shared" ca="1" si="215"/>
        <v>0.82306173601054233</v>
      </c>
      <c r="BD293" s="2">
        <f t="shared" ca="1" si="216"/>
        <v>0</v>
      </c>
      <c r="BE293" s="1"/>
      <c r="BF293" s="1">
        <f t="shared" ca="1" si="217"/>
        <v>0</v>
      </c>
      <c r="BG293" s="2">
        <f t="shared" ca="1" si="218"/>
        <v>88461</v>
      </c>
      <c r="BH293" s="2">
        <f t="shared" ca="1" si="219"/>
        <v>0</v>
      </c>
      <c r="BI293" s="2">
        <f t="shared" ca="1" si="220"/>
        <v>0</v>
      </c>
      <c r="BJ293" s="2">
        <f t="shared" ca="1" si="221"/>
        <v>0</v>
      </c>
      <c r="BK293" s="2">
        <f t="shared" ca="1" si="222"/>
        <v>0</v>
      </c>
      <c r="BL293" s="2">
        <f t="shared" ca="1" si="223"/>
        <v>0</v>
      </c>
      <c r="BM293" s="2">
        <f t="shared" ca="1" si="224"/>
        <v>0</v>
      </c>
      <c r="BN293" s="2">
        <f t="shared" ca="1" si="225"/>
        <v>0</v>
      </c>
      <c r="BO293" s="2">
        <f t="shared" ca="1" si="226"/>
        <v>0</v>
      </c>
      <c r="BP293" s="3">
        <f t="shared" ca="1" si="227"/>
        <v>0</v>
      </c>
      <c r="BQ293" s="1">
        <f t="shared" ca="1" si="228"/>
        <v>88461</v>
      </c>
      <c r="BR293" s="2">
        <f t="shared" ca="1" si="229"/>
        <v>0</v>
      </c>
      <c r="BS293" s="2">
        <f t="shared" ca="1" si="230"/>
        <v>0</v>
      </c>
      <c r="BT293" s="2">
        <f t="shared" ca="1" si="231"/>
        <v>0</v>
      </c>
      <c r="BU293" s="2">
        <f t="shared" ca="1" si="232"/>
        <v>0</v>
      </c>
      <c r="BV293" s="3">
        <f t="shared" ca="1" si="233"/>
        <v>0</v>
      </c>
      <c r="BX293" s="1">
        <f t="shared" ca="1" si="234"/>
        <v>1</v>
      </c>
      <c r="BY293" s="3"/>
      <c r="BZ293" s="1">
        <f t="shared" ca="1" si="235"/>
        <v>31</v>
      </c>
      <c r="CA293" s="2"/>
      <c r="CB293" s="3"/>
    </row>
    <row r="294" spans="2:80" ht="15" thickBot="1" x14ac:dyDescent="0.35">
      <c r="B294">
        <f t="shared" ca="1" si="236"/>
        <v>1</v>
      </c>
      <c r="C294" t="str">
        <f t="shared" ca="1" si="237"/>
        <v>men</v>
      </c>
      <c r="D294">
        <f t="shared" ca="1" si="238"/>
        <v>31</v>
      </c>
      <c r="E294">
        <f t="shared" ca="1" si="239"/>
        <v>1</v>
      </c>
      <c r="F294" t="str">
        <f t="shared" ca="1" si="240"/>
        <v>health</v>
      </c>
      <c r="G294">
        <f t="shared" ca="1" si="241"/>
        <v>5</v>
      </c>
      <c r="H294" t="str">
        <f t="shared" ca="1" si="242"/>
        <v>other</v>
      </c>
      <c r="I294">
        <f t="shared" ca="1" si="243"/>
        <v>3</v>
      </c>
      <c r="J294">
        <f t="shared" ca="1" si="244"/>
        <v>2</v>
      </c>
      <c r="K294">
        <f t="shared" ca="1" si="245"/>
        <v>88461</v>
      </c>
      <c r="L294">
        <f t="shared" ca="1" si="246"/>
        <v>2</v>
      </c>
      <c r="M294" t="str">
        <f t="shared" ca="1" si="247"/>
        <v>tumkur</v>
      </c>
      <c r="N294">
        <f t="shared" ca="1" si="248"/>
        <v>265383</v>
      </c>
      <c r="O294">
        <f t="shared" ca="1" si="249"/>
        <v>218426.59268768577</v>
      </c>
      <c r="P294">
        <f t="shared" ca="1" si="250"/>
        <v>35580.213657407934</v>
      </c>
      <c r="Q294">
        <f t="shared" ca="1" si="251"/>
        <v>22964</v>
      </c>
      <c r="R294">
        <f t="shared" ca="1" si="252"/>
        <v>96100.524451317746</v>
      </c>
      <c r="S294">
        <f t="shared" ca="1" si="253"/>
        <v>126413.56973186199</v>
      </c>
      <c r="T294">
        <f t="shared" ca="1" si="254"/>
        <v>427376.7833892699</v>
      </c>
      <c r="U294">
        <f t="shared" ca="1" si="255"/>
        <v>337491.11713900353</v>
      </c>
      <c r="V294">
        <f t="shared" ca="1" si="256"/>
        <v>89885.666250266368</v>
      </c>
      <c r="X294" s="1">
        <f ca="1">IF(Table1[[#This Row],[gender]]="men",0,1)</f>
        <v>0</v>
      </c>
      <c r="Y294" s="13">
        <f ca="1">IF(Table1[[#This Row],[gender]]="women",0,1)</f>
        <v>1</v>
      </c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K294" s="1">
        <f t="shared" ca="1" si="257"/>
        <v>0</v>
      </c>
      <c r="AL294" s="2">
        <f t="shared" ca="1" si="258"/>
        <v>0</v>
      </c>
      <c r="AM294" s="2">
        <f t="shared" ca="1" si="259"/>
        <v>0</v>
      </c>
      <c r="AN294" s="2">
        <f t="shared" ca="1" si="260"/>
        <v>1</v>
      </c>
      <c r="AO294" s="2">
        <f t="shared" ca="1" si="261"/>
        <v>0</v>
      </c>
      <c r="AP294" s="3">
        <f t="shared" ca="1" si="262"/>
        <v>0</v>
      </c>
      <c r="AQ294" s="1"/>
      <c r="AR294" s="2"/>
      <c r="AS294" s="2"/>
      <c r="AT294" s="2"/>
      <c r="AU294" s="2"/>
      <c r="AV294" s="3"/>
      <c r="AW294" s="2"/>
      <c r="AX294" s="23">
        <f t="shared" ca="1" si="213"/>
        <v>26352.252515069758</v>
      </c>
      <c r="AY294" s="2"/>
      <c r="AZ294" s="1">
        <f t="shared" ca="1" si="214"/>
        <v>1</v>
      </c>
      <c r="BA294" s="2"/>
      <c r="BB294" s="3"/>
      <c r="BC294" s="31">
        <f t="shared" ca="1" si="215"/>
        <v>0.97493262273947634</v>
      </c>
      <c r="BD294" s="2">
        <f t="shared" ca="1" si="216"/>
        <v>0</v>
      </c>
      <c r="BE294" s="1"/>
      <c r="BF294" s="1">
        <f t="shared" ca="1" si="217"/>
        <v>0</v>
      </c>
      <c r="BG294" s="2">
        <f t="shared" ca="1" si="218"/>
        <v>0</v>
      </c>
      <c r="BH294" s="2">
        <f t="shared" ca="1" si="219"/>
        <v>0</v>
      </c>
      <c r="BI294" s="2">
        <f t="shared" ca="1" si="220"/>
        <v>0</v>
      </c>
      <c r="BJ294" s="2">
        <f t="shared" ca="1" si="221"/>
        <v>0</v>
      </c>
      <c r="BK294" s="2">
        <f t="shared" ca="1" si="222"/>
        <v>0</v>
      </c>
      <c r="BL294" s="2">
        <f t="shared" ca="1" si="223"/>
        <v>0</v>
      </c>
      <c r="BM294" s="2">
        <f t="shared" ca="1" si="224"/>
        <v>0</v>
      </c>
      <c r="BN294" s="2">
        <f t="shared" ca="1" si="225"/>
        <v>0</v>
      </c>
      <c r="BO294" s="2">
        <f t="shared" ca="1" si="226"/>
        <v>0</v>
      </c>
      <c r="BP294" s="3">
        <f t="shared" ca="1" si="227"/>
        <v>46090</v>
      </c>
      <c r="BQ294" s="1">
        <f t="shared" ca="1" si="228"/>
        <v>0</v>
      </c>
      <c r="BR294" s="2">
        <f t="shared" ca="1" si="229"/>
        <v>0</v>
      </c>
      <c r="BS294" s="2">
        <f t="shared" ca="1" si="230"/>
        <v>0</v>
      </c>
      <c r="BT294" s="2">
        <f t="shared" ca="1" si="231"/>
        <v>46090</v>
      </c>
      <c r="BU294" s="2">
        <f t="shared" ca="1" si="232"/>
        <v>0</v>
      </c>
      <c r="BV294" s="3">
        <f t="shared" ca="1" si="233"/>
        <v>0</v>
      </c>
      <c r="BX294" s="1">
        <f t="shared" ca="1" si="234"/>
        <v>1</v>
      </c>
      <c r="BY294" s="3"/>
      <c r="BZ294" s="1">
        <f t="shared" ca="1" si="235"/>
        <v>34</v>
      </c>
      <c r="CA294" s="2"/>
      <c r="CB294" s="3"/>
    </row>
    <row r="295" spans="2:80" ht="15" thickBot="1" x14ac:dyDescent="0.35">
      <c r="B295">
        <f t="shared" ca="1" si="236"/>
        <v>1</v>
      </c>
      <c r="C295" t="str">
        <f t="shared" ca="1" si="237"/>
        <v>men</v>
      </c>
      <c r="D295">
        <f t="shared" ca="1" si="238"/>
        <v>34</v>
      </c>
      <c r="E295">
        <f t="shared" ca="1" si="239"/>
        <v>4</v>
      </c>
      <c r="F295" t="str">
        <f t="shared" ca="1" si="240"/>
        <v>IT</v>
      </c>
      <c r="G295">
        <f t="shared" ca="1" si="241"/>
        <v>3</v>
      </c>
      <c r="H295" t="str">
        <f t="shared" ca="1" si="242"/>
        <v>university</v>
      </c>
      <c r="I295">
        <f t="shared" ca="1" si="243"/>
        <v>4</v>
      </c>
      <c r="J295">
        <f t="shared" ca="1" si="244"/>
        <v>4</v>
      </c>
      <c r="K295">
        <f t="shared" ca="1" si="245"/>
        <v>46090</v>
      </c>
      <c r="L295">
        <f t="shared" ca="1" si="246"/>
        <v>11</v>
      </c>
      <c r="M295" t="str">
        <f t="shared" ca="1" si="247"/>
        <v>kolar</v>
      </c>
      <c r="N295">
        <f t="shared" ca="1" si="248"/>
        <v>230450</v>
      </c>
      <c r="O295">
        <f t="shared" ca="1" si="249"/>
        <v>224673.22291031232</v>
      </c>
      <c r="P295">
        <f t="shared" ca="1" si="250"/>
        <v>105409.01006027903</v>
      </c>
      <c r="Q295">
        <f t="shared" ca="1" si="251"/>
        <v>67020</v>
      </c>
      <c r="R295">
        <f t="shared" ca="1" si="252"/>
        <v>12338.023529398664</v>
      </c>
      <c r="S295">
        <f t="shared" ca="1" si="253"/>
        <v>53659.114809911654</v>
      </c>
      <c r="T295">
        <f t="shared" ca="1" si="254"/>
        <v>389518.12487019069</v>
      </c>
      <c r="U295">
        <f t="shared" ca="1" si="255"/>
        <v>304031.24643971102</v>
      </c>
      <c r="V295">
        <f t="shared" ca="1" si="256"/>
        <v>85486.878430479672</v>
      </c>
      <c r="X295" s="1">
        <f ca="1">IF(Table1[[#This Row],[gender]]="men",0,1)</f>
        <v>0</v>
      </c>
      <c r="Y295" s="13">
        <f ca="1">IF(Table1[[#This Row],[gender]]="women",0,1)</f>
        <v>1</v>
      </c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K295" s="1">
        <f t="shared" ca="1" si="257"/>
        <v>1</v>
      </c>
      <c r="AL295" s="2">
        <f t="shared" ca="1" si="258"/>
        <v>0</v>
      </c>
      <c r="AM295" s="2">
        <f t="shared" ca="1" si="259"/>
        <v>0</v>
      </c>
      <c r="AN295" s="2">
        <f t="shared" ca="1" si="260"/>
        <v>0</v>
      </c>
      <c r="AO295" s="2">
        <f t="shared" ca="1" si="261"/>
        <v>0</v>
      </c>
      <c r="AP295" s="3">
        <f t="shared" ca="1" si="262"/>
        <v>0</v>
      </c>
      <c r="AQ295" s="1"/>
      <c r="AR295" s="2"/>
      <c r="AS295" s="2"/>
      <c r="AT295" s="2"/>
      <c r="AU295" s="2"/>
      <c r="AV295" s="3"/>
      <c r="AW295" s="2"/>
      <c r="AX295" s="23">
        <f t="shared" ca="1" si="213"/>
        <v>20666.633434870102</v>
      </c>
      <c r="AY295" s="2"/>
      <c r="AZ295" s="1">
        <f t="shared" ca="1" si="214"/>
        <v>1</v>
      </c>
      <c r="BA295" s="2"/>
      <c r="BB295" s="3"/>
      <c r="BC295" s="31">
        <f t="shared" ca="1" si="215"/>
        <v>0.96677410303081002</v>
      </c>
      <c r="BD295" s="2">
        <f t="shared" ca="1" si="216"/>
        <v>0</v>
      </c>
      <c r="BE295" s="1"/>
      <c r="BF295" s="1">
        <f t="shared" ca="1" si="217"/>
        <v>0</v>
      </c>
      <c r="BG295" s="2">
        <f t="shared" ca="1" si="218"/>
        <v>0</v>
      </c>
      <c r="BH295" s="2">
        <f t="shared" ca="1" si="219"/>
        <v>0</v>
      </c>
      <c r="BI295" s="2">
        <f t="shared" ca="1" si="220"/>
        <v>0</v>
      </c>
      <c r="BJ295" s="2">
        <f t="shared" ca="1" si="221"/>
        <v>0</v>
      </c>
      <c r="BK295" s="2">
        <f t="shared" ca="1" si="222"/>
        <v>0</v>
      </c>
      <c r="BL295" s="2">
        <f t="shared" ca="1" si="223"/>
        <v>0</v>
      </c>
      <c r="BM295" s="2">
        <f t="shared" ca="1" si="224"/>
        <v>26202</v>
      </c>
      <c r="BN295" s="2">
        <f t="shared" ca="1" si="225"/>
        <v>0</v>
      </c>
      <c r="BO295" s="2">
        <f t="shared" ca="1" si="226"/>
        <v>0</v>
      </c>
      <c r="BP295" s="3">
        <f t="shared" ca="1" si="227"/>
        <v>0</v>
      </c>
      <c r="BQ295" s="1">
        <f t="shared" ca="1" si="228"/>
        <v>0</v>
      </c>
      <c r="BR295" s="2">
        <f t="shared" ca="1" si="229"/>
        <v>0</v>
      </c>
      <c r="BS295" s="2">
        <f t="shared" ca="1" si="230"/>
        <v>26202</v>
      </c>
      <c r="BT295" s="2">
        <f t="shared" ca="1" si="231"/>
        <v>0</v>
      </c>
      <c r="BU295" s="2">
        <f t="shared" ca="1" si="232"/>
        <v>0</v>
      </c>
      <c r="BV295" s="3">
        <f t="shared" ca="1" si="233"/>
        <v>0</v>
      </c>
      <c r="BX295" s="1">
        <f t="shared" ca="1" si="234"/>
        <v>1</v>
      </c>
      <c r="BY295" s="3"/>
      <c r="BZ295" s="1">
        <f t="shared" ca="1" si="235"/>
        <v>0</v>
      </c>
      <c r="CA295" s="2"/>
      <c r="CB295" s="3"/>
    </row>
    <row r="296" spans="2:80" ht="15" thickBot="1" x14ac:dyDescent="0.35">
      <c r="B296">
        <f t="shared" ca="1" si="236"/>
        <v>2</v>
      </c>
      <c r="C296" t="str">
        <f t="shared" ca="1" si="237"/>
        <v>women</v>
      </c>
      <c r="D296">
        <f t="shared" ca="1" si="238"/>
        <v>42</v>
      </c>
      <c r="E296">
        <f t="shared" ca="1" si="239"/>
        <v>3</v>
      </c>
      <c r="F296" t="str">
        <f t="shared" ca="1" si="240"/>
        <v>teaching</v>
      </c>
      <c r="G296">
        <f t="shared" ca="1" si="241"/>
        <v>1</v>
      </c>
      <c r="H296" t="str">
        <f t="shared" ca="1" si="242"/>
        <v>high skool</v>
      </c>
      <c r="I296">
        <f t="shared" ca="1" si="243"/>
        <v>1</v>
      </c>
      <c r="J296">
        <f t="shared" ca="1" si="244"/>
        <v>2</v>
      </c>
      <c r="K296">
        <f t="shared" ca="1" si="245"/>
        <v>26202</v>
      </c>
      <c r="L296">
        <f t="shared" ca="1" si="246"/>
        <v>8</v>
      </c>
      <c r="M296" t="str">
        <f t="shared" ca="1" si="247"/>
        <v>bidar</v>
      </c>
      <c r="N296">
        <f t="shared" ca="1" si="248"/>
        <v>157212</v>
      </c>
      <c r="O296">
        <f t="shared" ca="1" si="249"/>
        <v>151988.4902856797</v>
      </c>
      <c r="P296">
        <f t="shared" ca="1" si="250"/>
        <v>41333.266869740204</v>
      </c>
      <c r="Q296">
        <f t="shared" ca="1" si="251"/>
        <v>29533</v>
      </c>
      <c r="R296">
        <f t="shared" ca="1" si="252"/>
        <v>27313.380321307897</v>
      </c>
      <c r="S296">
        <f t="shared" ca="1" si="253"/>
        <v>38373.508822204458</v>
      </c>
      <c r="T296">
        <f t="shared" ca="1" si="254"/>
        <v>236918.77569194467</v>
      </c>
      <c r="U296">
        <f t="shared" ca="1" si="255"/>
        <v>208834.87060698759</v>
      </c>
      <c r="V296">
        <f t="shared" ca="1" si="256"/>
        <v>28083.905084957078</v>
      </c>
      <c r="X296" s="1">
        <f ca="1">IF(Table1[[#This Row],[gender]]="men",0,1)</f>
        <v>1</v>
      </c>
      <c r="Y296" s="13">
        <f ca="1">IF(Table1[[#This Row],[gender]]="women",0,1)</f>
        <v>0</v>
      </c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K296" s="1">
        <f t="shared" ca="1" si="257"/>
        <v>0</v>
      </c>
      <c r="AL296" s="2">
        <f t="shared" ca="1" si="258"/>
        <v>0</v>
      </c>
      <c r="AM296" s="2">
        <f t="shared" ca="1" si="259"/>
        <v>0</v>
      </c>
      <c r="AN296" s="2">
        <f t="shared" ca="1" si="260"/>
        <v>0</v>
      </c>
      <c r="AO296" s="2">
        <f t="shared" ca="1" si="261"/>
        <v>0</v>
      </c>
      <c r="AP296" s="3">
        <f t="shared" ca="1" si="262"/>
        <v>1</v>
      </c>
      <c r="AQ296" s="1"/>
      <c r="AR296" s="2"/>
      <c r="AS296" s="2"/>
      <c r="AT296" s="2"/>
      <c r="AU296" s="2"/>
      <c r="AV296" s="3"/>
      <c r="AW296" s="2"/>
      <c r="AX296" s="23">
        <f t="shared" ca="1" si="213"/>
        <v>44651.004510836952</v>
      </c>
      <c r="AY296" s="2"/>
      <c r="AZ296" s="1">
        <f t="shared" ca="1" si="214"/>
        <v>1</v>
      </c>
      <c r="BA296" s="2"/>
      <c r="BB296" s="3"/>
      <c r="BC296" s="31">
        <f t="shared" ca="1" si="215"/>
        <v>0.67637774028303488</v>
      </c>
      <c r="BD296" s="2">
        <f t="shared" ca="1" si="216"/>
        <v>0</v>
      </c>
      <c r="BE296" s="1"/>
      <c r="BF296" s="1">
        <f t="shared" ca="1" si="217"/>
        <v>82522</v>
      </c>
      <c r="BG296" s="2">
        <f t="shared" ca="1" si="218"/>
        <v>0</v>
      </c>
      <c r="BH296" s="2">
        <f t="shared" ca="1" si="219"/>
        <v>0</v>
      </c>
      <c r="BI296" s="2">
        <f t="shared" ca="1" si="220"/>
        <v>0</v>
      </c>
      <c r="BJ296" s="2">
        <f t="shared" ca="1" si="221"/>
        <v>0</v>
      </c>
      <c r="BK296" s="2">
        <f t="shared" ca="1" si="222"/>
        <v>0</v>
      </c>
      <c r="BL296" s="2">
        <f t="shared" ca="1" si="223"/>
        <v>0</v>
      </c>
      <c r="BM296" s="2">
        <f t="shared" ca="1" si="224"/>
        <v>0</v>
      </c>
      <c r="BN296" s="2">
        <f t="shared" ca="1" si="225"/>
        <v>0</v>
      </c>
      <c r="BO296" s="2">
        <f t="shared" ca="1" si="226"/>
        <v>0</v>
      </c>
      <c r="BP296" s="3">
        <f t="shared" ca="1" si="227"/>
        <v>0</v>
      </c>
      <c r="BQ296" s="1">
        <f t="shared" ca="1" si="228"/>
        <v>0</v>
      </c>
      <c r="BR296" s="2">
        <f t="shared" ca="1" si="229"/>
        <v>0</v>
      </c>
      <c r="BS296" s="2">
        <f t="shared" ca="1" si="230"/>
        <v>0</v>
      </c>
      <c r="BT296" s="2">
        <f t="shared" ca="1" si="231"/>
        <v>0</v>
      </c>
      <c r="BU296" s="2">
        <f t="shared" ca="1" si="232"/>
        <v>82522</v>
      </c>
      <c r="BV296" s="3">
        <f t="shared" ca="1" si="233"/>
        <v>0</v>
      </c>
      <c r="BX296" s="1">
        <f t="shared" ca="1" si="234"/>
        <v>1</v>
      </c>
      <c r="BY296" s="3"/>
      <c r="BZ296" s="1">
        <f t="shared" ca="1" si="235"/>
        <v>40</v>
      </c>
      <c r="CA296" s="2"/>
      <c r="CB296" s="3"/>
    </row>
    <row r="297" spans="2:80" ht="15" thickBot="1" x14ac:dyDescent="0.35">
      <c r="B297">
        <f t="shared" ca="1" si="236"/>
        <v>1</v>
      </c>
      <c r="C297" t="str">
        <f t="shared" ca="1" si="237"/>
        <v>men</v>
      </c>
      <c r="D297">
        <f t="shared" ca="1" si="238"/>
        <v>40</v>
      </c>
      <c r="E297">
        <f t="shared" ca="1" si="239"/>
        <v>5</v>
      </c>
      <c r="F297" t="str">
        <f t="shared" ca="1" si="240"/>
        <v>general work</v>
      </c>
      <c r="G297">
        <f t="shared" ca="1" si="241"/>
        <v>2</v>
      </c>
      <c r="H297" t="str">
        <f t="shared" ca="1" si="242"/>
        <v>college</v>
      </c>
      <c r="I297">
        <f t="shared" ca="1" si="243"/>
        <v>2</v>
      </c>
      <c r="J297">
        <f t="shared" ca="1" si="244"/>
        <v>1</v>
      </c>
      <c r="K297">
        <f t="shared" ca="1" si="245"/>
        <v>82522</v>
      </c>
      <c r="L297">
        <f t="shared" ca="1" si="246"/>
        <v>1</v>
      </c>
      <c r="M297" t="str">
        <f t="shared" ca="1" si="247"/>
        <v>banglore</v>
      </c>
      <c r="N297">
        <f t="shared" ca="1" si="248"/>
        <v>495132</v>
      </c>
      <c r="O297">
        <f t="shared" ca="1" si="249"/>
        <v>334896.26330181962</v>
      </c>
      <c r="P297">
        <f t="shared" ca="1" si="250"/>
        <v>44651.004510836952</v>
      </c>
      <c r="Q297">
        <f t="shared" ca="1" si="251"/>
        <v>10000</v>
      </c>
      <c r="R297">
        <f t="shared" ca="1" si="252"/>
        <v>124369.65606829649</v>
      </c>
      <c r="S297">
        <f t="shared" ca="1" si="253"/>
        <v>43459.613144284282</v>
      </c>
      <c r="T297">
        <f t="shared" ca="1" si="254"/>
        <v>583242.61765512114</v>
      </c>
      <c r="U297">
        <f t="shared" ca="1" si="255"/>
        <v>469265.91937011608</v>
      </c>
      <c r="V297">
        <f t="shared" ca="1" si="256"/>
        <v>113976.69828500506</v>
      </c>
      <c r="X297" s="1">
        <f ca="1">IF(Table1[[#This Row],[gender]]="men",0,1)</f>
        <v>0</v>
      </c>
      <c r="Y297" s="13">
        <f ca="1">IF(Table1[[#This Row],[gender]]="women",0,1)</f>
        <v>1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K297" s="1">
        <f t="shared" ca="1" si="257"/>
        <v>0</v>
      </c>
      <c r="AL297" s="2">
        <f t="shared" ca="1" si="258"/>
        <v>0</v>
      </c>
      <c r="AM297" s="2">
        <f t="shared" ca="1" si="259"/>
        <v>0</v>
      </c>
      <c r="AN297" s="2">
        <f t="shared" ca="1" si="260"/>
        <v>0</v>
      </c>
      <c r="AO297" s="2">
        <f t="shared" ca="1" si="261"/>
        <v>0</v>
      </c>
      <c r="AP297" s="3">
        <f t="shared" ca="1" si="262"/>
        <v>1</v>
      </c>
      <c r="AQ297" s="1"/>
      <c r="AR297" s="2"/>
      <c r="AS297" s="2"/>
      <c r="AT297" s="2"/>
      <c r="AU297" s="2"/>
      <c r="AV297" s="3"/>
      <c r="AW297" s="2"/>
      <c r="AX297" s="23">
        <f t="shared" ca="1" si="213"/>
        <v>21762.316508046933</v>
      </c>
      <c r="AY297" s="2"/>
      <c r="AZ297" s="1">
        <f t="shared" ca="1" si="214"/>
        <v>1</v>
      </c>
      <c r="BA297" s="2"/>
      <c r="BB297" s="3"/>
      <c r="BC297" s="31">
        <f t="shared" ca="1" si="215"/>
        <v>0.37807641614474063</v>
      </c>
      <c r="BD297" s="2">
        <f t="shared" ca="1" si="216"/>
        <v>0</v>
      </c>
      <c r="BE297" s="1"/>
      <c r="BF297" s="1">
        <f t="shared" ca="1" si="217"/>
        <v>0</v>
      </c>
      <c r="BG297" s="2">
        <f t="shared" ca="1" si="218"/>
        <v>0</v>
      </c>
      <c r="BH297" s="2">
        <f t="shared" ca="1" si="219"/>
        <v>88562</v>
      </c>
      <c r="BI297" s="2">
        <f t="shared" ca="1" si="220"/>
        <v>0</v>
      </c>
      <c r="BJ297" s="2">
        <f t="shared" ca="1" si="221"/>
        <v>0</v>
      </c>
      <c r="BK297" s="2">
        <f t="shared" ca="1" si="222"/>
        <v>0</v>
      </c>
      <c r="BL297" s="2">
        <f t="shared" ca="1" si="223"/>
        <v>0</v>
      </c>
      <c r="BM297" s="2">
        <f t="shared" ca="1" si="224"/>
        <v>0</v>
      </c>
      <c r="BN297" s="2">
        <f t="shared" ca="1" si="225"/>
        <v>0</v>
      </c>
      <c r="BO297" s="2">
        <f t="shared" ca="1" si="226"/>
        <v>0</v>
      </c>
      <c r="BP297" s="3">
        <f t="shared" ca="1" si="227"/>
        <v>0</v>
      </c>
      <c r="BQ297" s="1">
        <f t="shared" ca="1" si="228"/>
        <v>0</v>
      </c>
      <c r="BR297" s="2">
        <f t="shared" ca="1" si="229"/>
        <v>0</v>
      </c>
      <c r="BS297" s="2">
        <f t="shared" ca="1" si="230"/>
        <v>0</v>
      </c>
      <c r="BT297" s="2">
        <f t="shared" ca="1" si="231"/>
        <v>0</v>
      </c>
      <c r="BU297" s="2">
        <f t="shared" ca="1" si="232"/>
        <v>88562</v>
      </c>
      <c r="BV297" s="3">
        <f t="shared" ca="1" si="233"/>
        <v>0</v>
      </c>
      <c r="BX297" s="1">
        <f t="shared" ca="1" si="234"/>
        <v>1</v>
      </c>
      <c r="BY297" s="3"/>
      <c r="BZ297" s="1">
        <f t="shared" ca="1" si="235"/>
        <v>40</v>
      </c>
      <c r="CA297" s="2"/>
      <c r="CB297" s="3"/>
    </row>
    <row r="298" spans="2:80" ht="15" thickBot="1" x14ac:dyDescent="0.35">
      <c r="B298">
        <f t="shared" ca="1" si="236"/>
        <v>2</v>
      </c>
      <c r="C298" t="str">
        <f t="shared" ca="1" si="237"/>
        <v>women</v>
      </c>
      <c r="D298">
        <f t="shared" ca="1" si="238"/>
        <v>40</v>
      </c>
      <c r="E298">
        <f t="shared" ca="1" si="239"/>
        <v>5</v>
      </c>
      <c r="F298" t="str">
        <f t="shared" ca="1" si="240"/>
        <v>general work</v>
      </c>
      <c r="G298">
        <f t="shared" ca="1" si="241"/>
        <v>5</v>
      </c>
      <c r="H298" t="str">
        <f t="shared" ca="1" si="242"/>
        <v>other</v>
      </c>
      <c r="I298">
        <f t="shared" ca="1" si="243"/>
        <v>4</v>
      </c>
      <c r="J298">
        <f t="shared" ca="1" si="244"/>
        <v>2</v>
      </c>
      <c r="K298">
        <f t="shared" ca="1" si="245"/>
        <v>88562</v>
      </c>
      <c r="L298">
        <f t="shared" ca="1" si="246"/>
        <v>3</v>
      </c>
      <c r="M298" t="str">
        <f t="shared" ca="1" si="247"/>
        <v>manglore</v>
      </c>
      <c r="N298">
        <f t="shared" ca="1" si="248"/>
        <v>531372</v>
      </c>
      <c r="O298">
        <f t="shared" ca="1" si="249"/>
        <v>200899.22139966313</v>
      </c>
      <c r="P298">
        <f t="shared" ca="1" si="250"/>
        <v>43524.633016093867</v>
      </c>
      <c r="Q298">
        <f t="shared" ca="1" si="251"/>
        <v>12776</v>
      </c>
      <c r="R298">
        <f t="shared" ca="1" si="252"/>
        <v>25966.469153407961</v>
      </c>
      <c r="S298">
        <f t="shared" ca="1" si="253"/>
        <v>88750.862965620821</v>
      </c>
      <c r="T298">
        <f t="shared" ca="1" si="254"/>
        <v>663647.49598171469</v>
      </c>
      <c r="U298">
        <f t="shared" ca="1" si="255"/>
        <v>239641.69055307109</v>
      </c>
      <c r="V298">
        <f t="shared" ca="1" si="256"/>
        <v>424005.80542864359</v>
      </c>
      <c r="X298" s="1">
        <f ca="1">IF(Table1[[#This Row],[gender]]="men",0,1)</f>
        <v>1</v>
      </c>
      <c r="Y298" s="13">
        <f ca="1">IF(Table1[[#This Row],[gender]]="women",0,1)</f>
        <v>0</v>
      </c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K298" s="1">
        <f t="shared" ca="1" si="257"/>
        <v>0</v>
      </c>
      <c r="AL298" s="2">
        <f t="shared" ca="1" si="258"/>
        <v>1</v>
      </c>
      <c r="AM298" s="2">
        <f t="shared" ca="1" si="259"/>
        <v>0</v>
      </c>
      <c r="AN298" s="2">
        <f t="shared" ca="1" si="260"/>
        <v>0</v>
      </c>
      <c r="AO298" s="2">
        <f t="shared" ca="1" si="261"/>
        <v>0</v>
      </c>
      <c r="AP298" s="3">
        <f t="shared" ca="1" si="262"/>
        <v>0</v>
      </c>
      <c r="AQ298" s="1"/>
      <c r="AR298" s="2"/>
      <c r="AS298" s="2"/>
      <c r="AT298" s="2"/>
      <c r="AU298" s="2"/>
      <c r="AV298" s="3"/>
      <c r="AW298" s="2"/>
      <c r="AX298" s="23">
        <f t="shared" ca="1" si="213"/>
        <v>14487.675404394633</v>
      </c>
      <c r="AY298" s="2"/>
      <c r="AZ298" s="1">
        <f t="shared" ca="1" si="214"/>
        <v>1</v>
      </c>
      <c r="BA298" s="2"/>
      <c r="BB298" s="3"/>
      <c r="BC298" s="31">
        <f t="shared" ca="1" si="215"/>
        <v>0.40998449319202773</v>
      </c>
      <c r="BD298" s="2">
        <f t="shared" ca="1" si="216"/>
        <v>0</v>
      </c>
      <c r="BE298" s="1"/>
      <c r="BF298" s="1">
        <f t="shared" ca="1" si="217"/>
        <v>0</v>
      </c>
      <c r="BG298" s="2">
        <f t="shared" ca="1" si="218"/>
        <v>0</v>
      </c>
      <c r="BH298" s="2">
        <f t="shared" ca="1" si="219"/>
        <v>0</v>
      </c>
      <c r="BI298" s="2">
        <f t="shared" ca="1" si="220"/>
        <v>0</v>
      </c>
      <c r="BJ298" s="2">
        <f t="shared" ca="1" si="221"/>
        <v>0</v>
      </c>
      <c r="BK298" s="2">
        <f t="shared" ca="1" si="222"/>
        <v>0</v>
      </c>
      <c r="BL298" s="2">
        <f t="shared" ca="1" si="223"/>
        <v>0</v>
      </c>
      <c r="BM298" s="2">
        <f t="shared" ca="1" si="224"/>
        <v>0</v>
      </c>
      <c r="BN298" s="2">
        <f t="shared" ca="1" si="225"/>
        <v>0</v>
      </c>
      <c r="BO298" s="2">
        <f t="shared" ca="1" si="226"/>
        <v>0</v>
      </c>
      <c r="BP298" s="3">
        <f t="shared" ca="1" si="227"/>
        <v>40678</v>
      </c>
      <c r="BQ298" s="1">
        <f t="shared" ca="1" si="228"/>
        <v>40678</v>
      </c>
      <c r="BR298" s="2">
        <f t="shared" ca="1" si="229"/>
        <v>0</v>
      </c>
      <c r="BS298" s="2">
        <f t="shared" ca="1" si="230"/>
        <v>0</v>
      </c>
      <c r="BT298" s="2">
        <f t="shared" ca="1" si="231"/>
        <v>0</v>
      </c>
      <c r="BU298" s="2">
        <f t="shared" ca="1" si="232"/>
        <v>0</v>
      </c>
      <c r="BV298" s="3">
        <f t="shared" ca="1" si="233"/>
        <v>0</v>
      </c>
      <c r="BX298" s="1">
        <f t="shared" ca="1" si="234"/>
        <v>1</v>
      </c>
      <c r="BY298" s="3"/>
      <c r="BZ298" s="1">
        <f t="shared" ca="1" si="235"/>
        <v>36</v>
      </c>
      <c r="CA298" s="2"/>
      <c r="CB298" s="3"/>
    </row>
    <row r="299" spans="2:80" ht="15" thickBot="1" x14ac:dyDescent="0.35">
      <c r="B299">
        <f t="shared" ca="1" si="236"/>
        <v>2</v>
      </c>
      <c r="C299" t="str">
        <f t="shared" ca="1" si="237"/>
        <v>women</v>
      </c>
      <c r="D299">
        <f t="shared" ca="1" si="238"/>
        <v>36</v>
      </c>
      <c r="E299">
        <f t="shared" ca="1" si="239"/>
        <v>1</v>
      </c>
      <c r="F299" t="str">
        <f t="shared" ca="1" si="240"/>
        <v>health</v>
      </c>
      <c r="G299">
        <f t="shared" ca="1" si="241"/>
        <v>1</v>
      </c>
      <c r="H299" t="str">
        <f t="shared" ca="1" si="242"/>
        <v>high skool</v>
      </c>
      <c r="I299">
        <f t="shared" ca="1" si="243"/>
        <v>4</v>
      </c>
      <c r="J299">
        <f t="shared" ca="1" si="244"/>
        <v>4</v>
      </c>
      <c r="K299">
        <f t="shared" ca="1" si="245"/>
        <v>40678</v>
      </c>
      <c r="L299">
        <f t="shared" ca="1" si="246"/>
        <v>11</v>
      </c>
      <c r="M299" t="str">
        <f t="shared" ca="1" si="247"/>
        <v>kolar</v>
      </c>
      <c r="N299">
        <f t="shared" ca="1" si="248"/>
        <v>162712</v>
      </c>
      <c r="O299">
        <f t="shared" ca="1" si="249"/>
        <v>66709.396856261214</v>
      </c>
      <c r="P299">
        <f t="shared" ca="1" si="250"/>
        <v>57950.701617578532</v>
      </c>
      <c r="Q299">
        <f t="shared" ca="1" si="251"/>
        <v>52262</v>
      </c>
      <c r="R299">
        <f t="shared" ca="1" si="252"/>
        <v>66499.323445305898</v>
      </c>
      <c r="S299">
        <f t="shared" ca="1" si="253"/>
        <v>38758.427637278677</v>
      </c>
      <c r="T299">
        <f t="shared" ca="1" si="254"/>
        <v>259421.12925485722</v>
      </c>
      <c r="U299">
        <f t="shared" ca="1" si="255"/>
        <v>185470.72030156711</v>
      </c>
      <c r="V299">
        <f t="shared" ca="1" si="256"/>
        <v>73950.408953290113</v>
      </c>
      <c r="X299" s="1">
        <f ca="1">IF(Table1[[#This Row],[gender]]="men",0,1)</f>
        <v>1</v>
      </c>
      <c r="Y299" s="13">
        <f ca="1">IF(Table1[[#This Row],[gender]]="women",0,1)</f>
        <v>0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K299" s="1">
        <f t="shared" ca="1" si="257"/>
        <v>0</v>
      </c>
      <c r="AL299" s="2">
        <f t="shared" ca="1" si="258"/>
        <v>1</v>
      </c>
      <c r="AM299" s="2">
        <f t="shared" ca="1" si="259"/>
        <v>0</v>
      </c>
      <c r="AN299" s="2">
        <f t="shared" ca="1" si="260"/>
        <v>0</v>
      </c>
      <c r="AO299" s="2">
        <f t="shared" ca="1" si="261"/>
        <v>0</v>
      </c>
      <c r="AP299" s="3">
        <f t="shared" ca="1" si="262"/>
        <v>0</v>
      </c>
      <c r="AQ299" s="1"/>
      <c r="AR299" s="2"/>
      <c r="AS299" s="2"/>
      <c r="AT299" s="2"/>
      <c r="AU299" s="2"/>
      <c r="AV299" s="3"/>
      <c r="AW299" s="2"/>
      <c r="AX299" s="23">
        <f t="shared" ca="1" si="213"/>
        <v>27899.563381549146</v>
      </c>
      <c r="AY299" s="2"/>
      <c r="AZ299" s="1">
        <f t="shared" ca="1" si="214"/>
        <v>1</v>
      </c>
      <c r="BA299" s="2"/>
      <c r="BB299" s="3"/>
      <c r="BC299" s="31">
        <f t="shared" ca="1" si="215"/>
        <v>0.22052092364526887</v>
      </c>
      <c r="BD299" s="2">
        <f t="shared" ca="1" si="216"/>
        <v>1</v>
      </c>
      <c r="BE299" s="1"/>
      <c r="BF299" s="1">
        <f t="shared" ca="1" si="217"/>
        <v>0</v>
      </c>
      <c r="BG299" s="2">
        <f t="shared" ca="1" si="218"/>
        <v>0</v>
      </c>
      <c r="BH299" s="2">
        <f t="shared" ca="1" si="219"/>
        <v>0</v>
      </c>
      <c r="BI299" s="2">
        <f t="shared" ca="1" si="220"/>
        <v>0</v>
      </c>
      <c r="BJ299" s="2">
        <f t="shared" ca="1" si="221"/>
        <v>0</v>
      </c>
      <c r="BK299" s="2">
        <f t="shared" ca="1" si="222"/>
        <v>0</v>
      </c>
      <c r="BL299" s="2">
        <f t="shared" ca="1" si="223"/>
        <v>0</v>
      </c>
      <c r="BM299" s="2">
        <f t="shared" ca="1" si="224"/>
        <v>0</v>
      </c>
      <c r="BN299" s="2">
        <f t="shared" ca="1" si="225"/>
        <v>0</v>
      </c>
      <c r="BO299" s="2">
        <f t="shared" ca="1" si="226"/>
        <v>0</v>
      </c>
      <c r="BP299" s="3">
        <f t="shared" ca="1" si="227"/>
        <v>30661</v>
      </c>
      <c r="BQ299" s="1">
        <f t="shared" ca="1" si="228"/>
        <v>30661</v>
      </c>
      <c r="BR299" s="2">
        <f t="shared" ca="1" si="229"/>
        <v>0</v>
      </c>
      <c r="BS299" s="2">
        <f t="shared" ca="1" si="230"/>
        <v>0</v>
      </c>
      <c r="BT299" s="2">
        <f t="shared" ca="1" si="231"/>
        <v>0</v>
      </c>
      <c r="BU299" s="2">
        <f t="shared" ca="1" si="232"/>
        <v>0</v>
      </c>
      <c r="BV299" s="3">
        <f t="shared" ca="1" si="233"/>
        <v>0</v>
      </c>
      <c r="BX299" s="1">
        <f t="shared" ca="1" si="234"/>
        <v>1</v>
      </c>
      <c r="BY299" s="3"/>
      <c r="BZ299" s="1">
        <f t="shared" ca="1" si="235"/>
        <v>27</v>
      </c>
      <c r="CA299" s="2"/>
      <c r="CB299" s="3"/>
    </row>
    <row r="300" spans="2:80" ht="15" thickBot="1" x14ac:dyDescent="0.35">
      <c r="B300">
        <f t="shared" ca="1" si="236"/>
        <v>1</v>
      </c>
      <c r="C300" t="str">
        <f t="shared" ca="1" si="237"/>
        <v>men</v>
      </c>
      <c r="D300">
        <f t="shared" ca="1" si="238"/>
        <v>27</v>
      </c>
      <c r="E300">
        <f t="shared" ca="1" si="239"/>
        <v>1</v>
      </c>
      <c r="F300" t="str">
        <f t="shared" ca="1" si="240"/>
        <v>health</v>
      </c>
      <c r="G300">
        <f t="shared" ca="1" si="241"/>
        <v>5</v>
      </c>
      <c r="H300" t="str">
        <f t="shared" ca="1" si="242"/>
        <v>other</v>
      </c>
      <c r="I300">
        <f t="shared" ca="1" si="243"/>
        <v>4</v>
      </c>
      <c r="J300">
        <f t="shared" ca="1" si="244"/>
        <v>4</v>
      </c>
      <c r="K300">
        <f t="shared" ca="1" si="245"/>
        <v>30661</v>
      </c>
      <c r="L300">
        <f t="shared" ca="1" si="246"/>
        <v>11</v>
      </c>
      <c r="M300" t="str">
        <f t="shared" ca="1" si="247"/>
        <v>kolar</v>
      </c>
      <c r="N300">
        <f t="shared" ca="1" si="248"/>
        <v>183966</v>
      </c>
      <c r="O300">
        <f t="shared" ca="1" si="249"/>
        <v>40568.352239325533</v>
      </c>
      <c r="P300">
        <f t="shared" ca="1" si="250"/>
        <v>111598.25352619658</v>
      </c>
      <c r="Q300">
        <f t="shared" ca="1" si="251"/>
        <v>62401</v>
      </c>
      <c r="R300">
        <f t="shared" ca="1" si="252"/>
        <v>38546.071670012352</v>
      </c>
      <c r="S300">
        <f t="shared" ca="1" si="253"/>
        <v>849.83581252556701</v>
      </c>
      <c r="T300">
        <f t="shared" ca="1" si="254"/>
        <v>296414.08933872217</v>
      </c>
      <c r="U300">
        <f t="shared" ca="1" si="255"/>
        <v>141515.42390933787</v>
      </c>
      <c r="V300">
        <f t="shared" ca="1" si="256"/>
        <v>154898.6654293843</v>
      </c>
      <c r="X300" s="1">
        <f ca="1">IF(Table1[[#This Row],[gender]]="men",0,1)</f>
        <v>0</v>
      </c>
      <c r="Y300" s="13">
        <f ca="1">IF(Table1[[#This Row],[gender]]="women",0,1)</f>
        <v>1</v>
      </c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K300" s="1">
        <f t="shared" ca="1" si="257"/>
        <v>0</v>
      </c>
      <c r="AL300" s="2">
        <f t="shared" ca="1" si="258"/>
        <v>0</v>
      </c>
      <c r="AM300" s="2">
        <f t="shared" ca="1" si="259"/>
        <v>0</v>
      </c>
      <c r="AN300" s="2">
        <f t="shared" ca="1" si="260"/>
        <v>0</v>
      </c>
      <c r="AO300" s="2">
        <f t="shared" ca="1" si="261"/>
        <v>1</v>
      </c>
      <c r="AP300" s="3">
        <f t="shared" ca="1" si="262"/>
        <v>0</v>
      </c>
      <c r="AQ300" s="1"/>
      <c r="AR300" s="2"/>
      <c r="AS300" s="2"/>
      <c r="AT300" s="2"/>
      <c r="AU300" s="2"/>
      <c r="AV300" s="3"/>
      <c r="AW300" s="2"/>
      <c r="AX300" s="23">
        <f t="shared" ca="1" si="213"/>
        <v>11017.287393486125</v>
      </c>
      <c r="AY300" s="2"/>
      <c r="AZ300" s="1">
        <f t="shared" ca="1" si="214"/>
        <v>1</v>
      </c>
      <c r="BA300" s="2"/>
      <c r="BB300" s="3"/>
      <c r="BC300" s="31">
        <f t="shared" ca="1" si="215"/>
        <v>0.98924739842603171</v>
      </c>
      <c r="BD300" s="2">
        <f t="shared" ca="1" si="216"/>
        <v>0</v>
      </c>
      <c r="BE300" s="1"/>
      <c r="BF300" s="1">
        <f t="shared" ca="1" si="217"/>
        <v>0</v>
      </c>
      <c r="BG300" s="2">
        <f t="shared" ca="1" si="218"/>
        <v>0</v>
      </c>
      <c r="BH300" s="2">
        <f t="shared" ca="1" si="219"/>
        <v>0</v>
      </c>
      <c r="BI300" s="2">
        <f t="shared" ca="1" si="220"/>
        <v>0</v>
      </c>
      <c r="BJ300" s="2">
        <f t="shared" ca="1" si="221"/>
        <v>0</v>
      </c>
      <c r="BK300" s="2">
        <f t="shared" ca="1" si="222"/>
        <v>0</v>
      </c>
      <c r="BL300" s="2">
        <f t="shared" ca="1" si="223"/>
        <v>0</v>
      </c>
      <c r="BM300" s="2">
        <f t="shared" ca="1" si="224"/>
        <v>0</v>
      </c>
      <c r="BN300" s="2">
        <f t="shared" ca="1" si="225"/>
        <v>35451</v>
      </c>
      <c r="BO300" s="2">
        <f t="shared" ca="1" si="226"/>
        <v>0</v>
      </c>
      <c r="BP300" s="3">
        <f t="shared" ca="1" si="227"/>
        <v>0</v>
      </c>
      <c r="BQ300" s="1">
        <f t="shared" ca="1" si="228"/>
        <v>0</v>
      </c>
      <c r="BR300" s="2">
        <f t="shared" ca="1" si="229"/>
        <v>35451</v>
      </c>
      <c r="BS300" s="2">
        <f t="shared" ca="1" si="230"/>
        <v>0</v>
      </c>
      <c r="BT300" s="2">
        <f t="shared" ca="1" si="231"/>
        <v>0</v>
      </c>
      <c r="BU300" s="2">
        <f t="shared" ca="1" si="232"/>
        <v>0</v>
      </c>
      <c r="BV300" s="3">
        <f t="shared" ca="1" si="233"/>
        <v>0</v>
      </c>
      <c r="BX300" s="1">
        <f t="shared" ca="1" si="234"/>
        <v>1</v>
      </c>
      <c r="BY300" s="3"/>
      <c r="BZ300" s="1">
        <f t="shared" ca="1" si="235"/>
        <v>0</v>
      </c>
      <c r="CA300" s="2"/>
      <c r="CB300" s="3"/>
    </row>
    <row r="301" spans="2:80" ht="15" thickBot="1" x14ac:dyDescent="0.35">
      <c r="B301">
        <f t="shared" ca="1" si="236"/>
        <v>2</v>
      </c>
      <c r="C301" t="str">
        <f t="shared" ca="1" si="237"/>
        <v>women</v>
      </c>
      <c r="D301">
        <f t="shared" ca="1" si="238"/>
        <v>38</v>
      </c>
      <c r="E301">
        <f t="shared" ca="1" si="239"/>
        <v>2</v>
      </c>
      <c r="F301" t="str">
        <f t="shared" ca="1" si="240"/>
        <v>construction</v>
      </c>
      <c r="G301">
        <f t="shared" ca="1" si="241"/>
        <v>3</v>
      </c>
      <c r="H301" t="str">
        <f t="shared" ca="1" si="242"/>
        <v>university</v>
      </c>
      <c r="I301">
        <f t="shared" ca="1" si="243"/>
        <v>4</v>
      </c>
      <c r="J301">
        <f t="shared" ca="1" si="244"/>
        <v>1</v>
      </c>
      <c r="K301">
        <f t="shared" ca="1" si="245"/>
        <v>35451</v>
      </c>
      <c r="L301">
        <f t="shared" ca="1" si="246"/>
        <v>9</v>
      </c>
      <c r="M301" t="str">
        <f t="shared" ca="1" si="247"/>
        <v>gulbarga</v>
      </c>
      <c r="N301">
        <f t="shared" ca="1" si="248"/>
        <v>106353</v>
      </c>
      <c r="O301">
        <f t="shared" ca="1" si="249"/>
        <v>105209.42856480375</v>
      </c>
      <c r="P301">
        <f t="shared" ca="1" si="250"/>
        <v>11017.287393486125</v>
      </c>
      <c r="Q301">
        <f t="shared" ca="1" si="251"/>
        <v>4640</v>
      </c>
      <c r="R301">
        <f t="shared" ca="1" si="252"/>
        <v>24747.833003542088</v>
      </c>
      <c r="S301">
        <f t="shared" ca="1" si="253"/>
        <v>52074.752865624854</v>
      </c>
      <c r="T301">
        <f t="shared" ca="1" si="254"/>
        <v>169445.04025911097</v>
      </c>
      <c r="U301">
        <f t="shared" ca="1" si="255"/>
        <v>134597.26156834583</v>
      </c>
      <c r="V301">
        <f t="shared" ca="1" si="256"/>
        <v>34847.778690765146</v>
      </c>
      <c r="X301" s="1">
        <f ca="1">IF(Table1[[#This Row],[gender]]="men",0,1)</f>
        <v>1</v>
      </c>
      <c r="Y301" s="13">
        <f ca="1">IF(Table1[[#This Row],[gender]]="women",0,1)</f>
        <v>0</v>
      </c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K301" s="1">
        <f t="shared" ca="1" si="257"/>
        <v>1</v>
      </c>
      <c r="AL301" s="2">
        <f t="shared" ca="1" si="258"/>
        <v>0</v>
      </c>
      <c r="AM301" s="2">
        <f t="shared" ca="1" si="259"/>
        <v>0</v>
      </c>
      <c r="AN301" s="2">
        <f t="shared" ca="1" si="260"/>
        <v>0</v>
      </c>
      <c r="AO301" s="2">
        <f t="shared" ca="1" si="261"/>
        <v>0</v>
      </c>
      <c r="AP301" s="3">
        <f t="shared" ca="1" si="262"/>
        <v>0</v>
      </c>
      <c r="AQ301" s="1"/>
      <c r="AR301" s="2"/>
      <c r="AS301" s="2"/>
      <c r="AT301" s="2"/>
      <c r="AU301" s="2"/>
      <c r="AV301" s="3"/>
      <c r="AW301" s="2"/>
      <c r="AX301" s="23">
        <f t="shared" ca="1" si="213"/>
        <v>39851.272317399875</v>
      </c>
      <c r="AY301" s="2"/>
      <c r="AZ301" s="1">
        <f t="shared" ca="1" si="214"/>
        <v>1</v>
      </c>
      <c r="BA301" s="2"/>
      <c r="BB301" s="3"/>
      <c r="BC301" s="31">
        <f t="shared" ca="1" si="215"/>
        <v>7.3795789084858621E-2</v>
      </c>
      <c r="BD301" s="2">
        <f t="shared" ca="1" si="216"/>
        <v>1</v>
      </c>
      <c r="BE301" s="1"/>
      <c r="BF301" s="1">
        <f t="shared" ca="1" si="217"/>
        <v>0</v>
      </c>
      <c r="BG301" s="2">
        <f t="shared" ca="1" si="218"/>
        <v>0</v>
      </c>
      <c r="BH301" s="2">
        <f t="shared" ca="1" si="219"/>
        <v>0</v>
      </c>
      <c r="BI301" s="2">
        <f t="shared" ca="1" si="220"/>
        <v>0</v>
      </c>
      <c r="BJ301" s="2">
        <f t="shared" ca="1" si="221"/>
        <v>0</v>
      </c>
      <c r="BK301" s="2">
        <f t="shared" ca="1" si="222"/>
        <v>0</v>
      </c>
      <c r="BL301" s="2">
        <f t="shared" ca="1" si="223"/>
        <v>0</v>
      </c>
      <c r="BM301" s="2">
        <f t="shared" ca="1" si="224"/>
        <v>0</v>
      </c>
      <c r="BN301" s="2">
        <f t="shared" ca="1" si="225"/>
        <v>0</v>
      </c>
      <c r="BO301" s="2">
        <f t="shared" ca="1" si="226"/>
        <v>40636</v>
      </c>
      <c r="BP301" s="3">
        <f t="shared" ca="1" si="227"/>
        <v>0</v>
      </c>
      <c r="BQ301" s="1">
        <f t="shared" ca="1" si="228"/>
        <v>0</v>
      </c>
      <c r="BR301" s="2">
        <f t="shared" ca="1" si="229"/>
        <v>0</v>
      </c>
      <c r="BS301" s="2">
        <f t="shared" ca="1" si="230"/>
        <v>40636</v>
      </c>
      <c r="BT301" s="2">
        <f t="shared" ca="1" si="231"/>
        <v>0</v>
      </c>
      <c r="BU301" s="2">
        <f t="shared" ca="1" si="232"/>
        <v>0</v>
      </c>
      <c r="BV301" s="3">
        <f t="shared" ca="1" si="233"/>
        <v>0</v>
      </c>
      <c r="BX301" s="1">
        <f t="shared" ca="1" si="234"/>
        <v>1</v>
      </c>
      <c r="BY301" s="3"/>
      <c r="BZ301" s="1">
        <f t="shared" ca="1" si="235"/>
        <v>28</v>
      </c>
      <c r="CA301" s="2"/>
      <c r="CB301" s="3"/>
    </row>
    <row r="302" spans="2:80" ht="15" thickBot="1" x14ac:dyDescent="0.35">
      <c r="B302">
        <f t="shared" ca="1" si="236"/>
        <v>2</v>
      </c>
      <c r="C302" t="str">
        <f t="shared" ca="1" si="237"/>
        <v>women</v>
      </c>
      <c r="D302">
        <f t="shared" ca="1" si="238"/>
        <v>28</v>
      </c>
      <c r="E302">
        <f t="shared" ca="1" si="239"/>
        <v>3</v>
      </c>
      <c r="F302" t="str">
        <f t="shared" ca="1" si="240"/>
        <v>teaching</v>
      </c>
      <c r="G302">
        <f t="shared" ca="1" si="241"/>
        <v>5</v>
      </c>
      <c r="H302" t="str">
        <f t="shared" ca="1" si="242"/>
        <v>other</v>
      </c>
      <c r="I302">
        <f t="shared" ca="1" si="243"/>
        <v>0</v>
      </c>
      <c r="J302">
        <f t="shared" ca="1" si="244"/>
        <v>3</v>
      </c>
      <c r="K302">
        <f t="shared" ca="1" si="245"/>
        <v>40636</v>
      </c>
      <c r="L302">
        <f t="shared" ca="1" si="246"/>
        <v>10</v>
      </c>
      <c r="M302" t="str">
        <f t="shared" ca="1" si="247"/>
        <v>chitrdurga</v>
      </c>
      <c r="N302">
        <f t="shared" ca="1" si="248"/>
        <v>121908</v>
      </c>
      <c r="O302">
        <f t="shared" ca="1" si="249"/>
        <v>8996.2970557569442</v>
      </c>
      <c r="P302">
        <f t="shared" ca="1" si="250"/>
        <v>119553.81695219962</v>
      </c>
      <c r="Q302">
        <f t="shared" ca="1" si="251"/>
        <v>60402</v>
      </c>
      <c r="R302">
        <f t="shared" ca="1" si="252"/>
        <v>56096.502881329368</v>
      </c>
      <c r="S302">
        <f t="shared" ca="1" si="253"/>
        <v>54118.16161883188</v>
      </c>
      <c r="T302">
        <f t="shared" ca="1" si="254"/>
        <v>295579.97857103148</v>
      </c>
      <c r="U302">
        <f t="shared" ca="1" si="255"/>
        <v>125494.79993708633</v>
      </c>
      <c r="V302">
        <f t="shared" ca="1" si="256"/>
        <v>170085.17863394515</v>
      </c>
      <c r="X302" s="1">
        <f ca="1">IF(Table1[[#This Row],[gender]]="men",0,1)</f>
        <v>1</v>
      </c>
      <c r="Y302" s="13">
        <f ca="1">IF(Table1[[#This Row],[gender]]="women",0,1)</f>
        <v>0</v>
      </c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K302" s="1">
        <f t="shared" ca="1" si="257"/>
        <v>0</v>
      </c>
      <c r="AL302" s="2">
        <f t="shared" ca="1" si="258"/>
        <v>0</v>
      </c>
      <c r="AM302" s="2">
        <f t="shared" ca="1" si="259"/>
        <v>0</v>
      </c>
      <c r="AN302" s="2">
        <f t="shared" ca="1" si="260"/>
        <v>0</v>
      </c>
      <c r="AO302" s="2">
        <f t="shared" ca="1" si="261"/>
        <v>0</v>
      </c>
      <c r="AP302" s="3">
        <f t="shared" ca="1" si="262"/>
        <v>1</v>
      </c>
      <c r="AQ302" s="1"/>
      <c r="AR302" s="2"/>
      <c r="AS302" s="2"/>
      <c r="AT302" s="2"/>
      <c r="AU302" s="2"/>
      <c r="AV302" s="3"/>
      <c r="AW302" s="2"/>
      <c r="AX302" s="23">
        <f t="shared" ca="1" si="213"/>
        <v>37712.093708405242</v>
      </c>
      <c r="AY302" s="2"/>
      <c r="AZ302" s="1">
        <f t="shared" ca="1" si="214"/>
        <v>1</v>
      </c>
      <c r="BA302" s="2"/>
      <c r="BB302" s="3"/>
      <c r="BC302" s="31">
        <f t="shared" ca="1" si="215"/>
        <v>0.7260929015780957</v>
      </c>
      <c r="BD302" s="2">
        <f t="shared" ca="1" si="216"/>
        <v>0</v>
      </c>
      <c r="BE302" s="1"/>
      <c r="BF302" s="1">
        <f t="shared" ca="1" si="217"/>
        <v>0</v>
      </c>
      <c r="BG302" s="2">
        <f t="shared" ca="1" si="218"/>
        <v>53552</v>
      </c>
      <c r="BH302" s="2">
        <f t="shared" ca="1" si="219"/>
        <v>0</v>
      </c>
      <c r="BI302" s="2">
        <f t="shared" ca="1" si="220"/>
        <v>0</v>
      </c>
      <c r="BJ302" s="2">
        <f t="shared" ca="1" si="221"/>
        <v>0</v>
      </c>
      <c r="BK302" s="2">
        <f t="shared" ca="1" si="222"/>
        <v>0</v>
      </c>
      <c r="BL302" s="2">
        <f t="shared" ca="1" si="223"/>
        <v>0</v>
      </c>
      <c r="BM302" s="2">
        <f t="shared" ca="1" si="224"/>
        <v>0</v>
      </c>
      <c r="BN302" s="2">
        <f t="shared" ca="1" si="225"/>
        <v>0</v>
      </c>
      <c r="BO302" s="2">
        <f t="shared" ca="1" si="226"/>
        <v>0</v>
      </c>
      <c r="BP302" s="3">
        <f t="shared" ca="1" si="227"/>
        <v>0</v>
      </c>
      <c r="BQ302" s="1">
        <f t="shared" ca="1" si="228"/>
        <v>0</v>
      </c>
      <c r="BR302" s="2">
        <f t="shared" ca="1" si="229"/>
        <v>0</v>
      </c>
      <c r="BS302" s="2">
        <f t="shared" ca="1" si="230"/>
        <v>0</v>
      </c>
      <c r="BT302" s="2">
        <f t="shared" ca="1" si="231"/>
        <v>0</v>
      </c>
      <c r="BU302" s="2">
        <f t="shared" ca="1" si="232"/>
        <v>53552</v>
      </c>
      <c r="BV302" s="3">
        <f t="shared" ca="1" si="233"/>
        <v>0</v>
      </c>
      <c r="BX302" s="1">
        <f t="shared" ca="1" si="234"/>
        <v>1</v>
      </c>
      <c r="BY302" s="3"/>
      <c r="BZ302" s="1">
        <f t="shared" ca="1" si="235"/>
        <v>40</v>
      </c>
      <c r="CA302" s="2"/>
      <c r="CB302" s="3"/>
    </row>
    <row r="303" spans="2:80" ht="15" thickBot="1" x14ac:dyDescent="0.35">
      <c r="B303">
        <f t="shared" ca="1" si="236"/>
        <v>1</v>
      </c>
      <c r="C303" t="str">
        <f t="shared" ca="1" si="237"/>
        <v>men</v>
      </c>
      <c r="D303">
        <f t="shared" ca="1" si="238"/>
        <v>40</v>
      </c>
      <c r="E303">
        <f t="shared" ca="1" si="239"/>
        <v>5</v>
      </c>
      <c r="F303" t="str">
        <f t="shared" ca="1" si="240"/>
        <v>general work</v>
      </c>
      <c r="G303">
        <f t="shared" ca="1" si="241"/>
        <v>5</v>
      </c>
      <c r="H303" t="str">
        <f t="shared" ca="1" si="242"/>
        <v>other</v>
      </c>
      <c r="I303">
        <f t="shared" ca="1" si="243"/>
        <v>4</v>
      </c>
      <c r="J303">
        <f t="shared" ca="1" si="244"/>
        <v>2</v>
      </c>
      <c r="K303">
        <f t="shared" ca="1" si="245"/>
        <v>53552</v>
      </c>
      <c r="L303">
        <f t="shared" ca="1" si="246"/>
        <v>2</v>
      </c>
      <c r="M303" t="str">
        <f t="shared" ca="1" si="247"/>
        <v>tumkur</v>
      </c>
      <c r="N303">
        <f t="shared" ca="1" si="248"/>
        <v>267760</v>
      </c>
      <c r="O303">
        <f t="shared" ca="1" si="249"/>
        <v>194418.6353265509</v>
      </c>
      <c r="P303">
        <f t="shared" ca="1" si="250"/>
        <v>75424.187416810484</v>
      </c>
      <c r="Q303">
        <f t="shared" ca="1" si="251"/>
        <v>20165</v>
      </c>
      <c r="R303">
        <f t="shared" ca="1" si="252"/>
        <v>6093.6053175961124</v>
      </c>
      <c r="S303">
        <f t="shared" ca="1" si="253"/>
        <v>79748.780126644851</v>
      </c>
      <c r="T303">
        <f t="shared" ca="1" si="254"/>
        <v>422932.96754345531</v>
      </c>
      <c r="U303">
        <f t="shared" ca="1" si="255"/>
        <v>220677.24064414701</v>
      </c>
      <c r="V303">
        <f t="shared" ca="1" si="256"/>
        <v>202255.7268993083</v>
      </c>
      <c r="X303" s="1">
        <f ca="1">IF(Table1[[#This Row],[gender]]="men",0,1)</f>
        <v>0</v>
      </c>
      <c r="Y303" s="13">
        <f ca="1">IF(Table1[[#This Row],[gender]]="women",0,1)</f>
        <v>1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K303" s="1">
        <f t="shared" ca="1" si="257"/>
        <v>1</v>
      </c>
      <c r="AL303" s="2">
        <f t="shared" ca="1" si="258"/>
        <v>0</v>
      </c>
      <c r="AM303" s="2">
        <f t="shared" ca="1" si="259"/>
        <v>0</v>
      </c>
      <c r="AN303" s="2">
        <f t="shared" ca="1" si="260"/>
        <v>0</v>
      </c>
      <c r="AO303" s="2">
        <f t="shared" ca="1" si="261"/>
        <v>0</v>
      </c>
      <c r="AP303" s="3">
        <f t="shared" ca="1" si="262"/>
        <v>0</v>
      </c>
      <c r="AQ303" s="1"/>
      <c r="AR303" s="2"/>
      <c r="AS303" s="2"/>
      <c r="AT303" s="2"/>
      <c r="AU303" s="2"/>
      <c r="AV303" s="3"/>
      <c r="AW303" s="2"/>
      <c r="AX303" s="23">
        <f t="shared" ca="1" si="213"/>
        <v>11905.606792927858</v>
      </c>
      <c r="AY303" s="2"/>
      <c r="AZ303" s="1">
        <f t="shared" ca="1" si="214"/>
        <v>1</v>
      </c>
      <c r="BA303" s="2"/>
      <c r="BB303" s="3"/>
      <c r="BC303" s="31">
        <f t="shared" ca="1" si="215"/>
        <v>0.7385983541068889</v>
      </c>
      <c r="BD303" s="2">
        <f t="shared" ca="1" si="216"/>
        <v>0</v>
      </c>
      <c r="BE303" s="1"/>
      <c r="BF303" s="1">
        <f t="shared" ca="1" si="217"/>
        <v>29955</v>
      </c>
      <c r="BG303" s="2">
        <f t="shared" ca="1" si="218"/>
        <v>0</v>
      </c>
      <c r="BH303" s="2">
        <f t="shared" ca="1" si="219"/>
        <v>0</v>
      </c>
      <c r="BI303" s="2">
        <f t="shared" ca="1" si="220"/>
        <v>0</v>
      </c>
      <c r="BJ303" s="2">
        <f t="shared" ca="1" si="221"/>
        <v>0</v>
      </c>
      <c r="BK303" s="2">
        <f t="shared" ca="1" si="222"/>
        <v>0</v>
      </c>
      <c r="BL303" s="2">
        <f t="shared" ca="1" si="223"/>
        <v>0</v>
      </c>
      <c r="BM303" s="2">
        <f t="shared" ca="1" si="224"/>
        <v>0</v>
      </c>
      <c r="BN303" s="2">
        <f t="shared" ca="1" si="225"/>
        <v>0</v>
      </c>
      <c r="BO303" s="2">
        <f t="shared" ca="1" si="226"/>
        <v>0</v>
      </c>
      <c r="BP303" s="3">
        <f t="shared" ca="1" si="227"/>
        <v>0</v>
      </c>
      <c r="BQ303" s="1">
        <f t="shared" ca="1" si="228"/>
        <v>0</v>
      </c>
      <c r="BR303" s="2">
        <f t="shared" ca="1" si="229"/>
        <v>0</v>
      </c>
      <c r="BS303" s="2">
        <f t="shared" ca="1" si="230"/>
        <v>29955</v>
      </c>
      <c r="BT303" s="2">
        <f t="shared" ca="1" si="231"/>
        <v>0</v>
      </c>
      <c r="BU303" s="2">
        <f t="shared" ca="1" si="232"/>
        <v>0</v>
      </c>
      <c r="BV303" s="3">
        <f t="shared" ca="1" si="233"/>
        <v>0</v>
      </c>
      <c r="BX303" s="1">
        <f t="shared" ca="1" si="234"/>
        <v>1</v>
      </c>
      <c r="BY303" s="3"/>
      <c r="BZ303" s="1">
        <f t="shared" ca="1" si="235"/>
        <v>0</v>
      </c>
      <c r="CA303" s="2"/>
      <c r="CB303" s="3"/>
    </row>
    <row r="304" spans="2:80" ht="15" thickBot="1" x14ac:dyDescent="0.35">
      <c r="B304">
        <f t="shared" ca="1" si="236"/>
        <v>1</v>
      </c>
      <c r="C304" t="str">
        <f t="shared" ca="1" si="237"/>
        <v>men</v>
      </c>
      <c r="D304">
        <f t="shared" ca="1" si="238"/>
        <v>27</v>
      </c>
      <c r="E304">
        <f t="shared" ca="1" si="239"/>
        <v>3</v>
      </c>
      <c r="F304" t="str">
        <f t="shared" ca="1" si="240"/>
        <v>teaching</v>
      </c>
      <c r="G304">
        <f t="shared" ca="1" si="241"/>
        <v>3</v>
      </c>
      <c r="H304" t="str">
        <f t="shared" ca="1" si="242"/>
        <v>university</v>
      </c>
      <c r="I304">
        <f t="shared" ca="1" si="243"/>
        <v>2</v>
      </c>
      <c r="J304">
        <f t="shared" ca="1" si="244"/>
        <v>2</v>
      </c>
      <c r="K304">
        <f t="shared" ca="1" si="245"/>
        <v>29955</v>
      </c>
      <c r="L304">
        <f t="shared" ca="1" si="246"/>
        <v>1</v>
      </c>
      <c r="M304" t="str">
        <f t="shared" ca="1" si="247"/>
        <v>banglore</v>
      </c>
      <c r="N304">
        <f t="shared" ca="1" si="248"/>
        <v>179730</v>
      </c>
      <c r="O304">
        <f t="shared" ca="1" si="249"/>
        <v>132748.28218363115</v>
      </c>
      <c r="P304">
        <f t="shared" ca="1" si="250"/>
        <v>23811.213585855716</v>
      </c>
      <c r="Q304">
        <f t="shared" ca="1" si="251"/>
        <v>19760</v>
      </c>
      <c r="R304">
        <f t="shared" ca="1" si="252"/>
        <v>59091.006214353903</v>
      </c>
      <c r="S304">
        <f t="shared" ca="1" si="253"/>
        <v>14846.939590250026</v>
      </c>
      <c r="T304">
        <f t="shared" ca="1" si="254"/>
        <v>218388.15317610576</v>
      </c>
      <c r="U304">
        <f t="shared" ca="1" si="255"/>
        <v>211599.28839798504</v>
      </c>
      <c r="V304">
        <f t="shared" ca="1" si="256"/>
        <v>6788.864778120711</v>
      </c>
      <c r="X304" s="1">
        <f ca="1">IF(Table1[[#This Row],[gender]]="men",0,1)</f>
        <v>0</v>
      </c>
      <c r="Y304" s="13">
        <f ca="1">IF(Table1[[#This Row],[gender]]="women",0,1)</f>
        <v>1</v>
      </c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K304" s="1">
        <f t="shared" ca="1" si="257"/>
        <v>0</v>
      </c>
      <c r="AL304" s="2">
        <f t="shared" ca="1" si="258"/>
        <v>0</v>
      </c>
      <c r="AM304" s="2">
        <f t="shared" ca="1" si="259"/>
        <v>0</v>
      </c>
      <c r="AN304" s="2">
        <f t="shared" ca="1" si="260"/>
        <v>1</v>
      </c>
      <c r="AO304" s="2">
        <f t="shared" ca="1" si="261"/>
        <v>0</v>
      </c>
      <c r="AP304" s="3">
        <f t="shared" ca="1" si="262"/>
        <v>0</v>
      </c>
      <c r="AQ304" s="1"/>
      <c r="AR304" s="2"/>
      <c r="AS304" s="2"/>
      <c r="AT304" s="2"/>
      <c r="AU304" s="2"/>
      <c r="AV304" s="3"/>
      <c r="AW304" s="2"/>
      <c r="AX304" s="23">
        <f t="shared" ca="1" si="213"/>
        <v>3909.9271883863507</v>
      </c>
      <c r="AY304" s="2"/>
      <c r="AZ304" s="1">
        <f t="shared" ca="1" si="214"/>
        <v>1</v>
      </c>
      <c r="BA304" s="2"/>
      <c r="BB304" s="3"/>
      <c r="BC304" s="31">
        <f t="shared" ca="1" si="215"/>
        <v>0.8290570193035488</v>
      </c>
      <c r="BD304" s="2">
        <f t="shared" ca="1" si="216"/>
        <v>0</v>
      </c>
      <c r="BE304" s="1"/>
      <c r="BF304" s="1">
        <f t="shared" ca="1" si="217"/>
        <v>0</v>
      </c>
      <c r="BG304" s="2">
        <f t="shared" ca="1" si="218"/>
        <v>0</v>
      </c>
      <c r="BH304" s="2">
        <f t="shared" ca="1" si="219"/>
        <v>0</v>
      </c>
      <c r="BI304" s="2">
        <f t="shared" ca="1" si="220"/>
        <v>0</v>
      </c>
      <c r="BJ304" s="2">
        <f t="shared" ca="1" si="221"/>
        <v>0</v>
      </c>
      <c r="BK304" s="2">
        <f t="shared" ca="1" si="222"/>
        <v>34608</v>
      </c>
      <c r="BL304" s="2">
        <f t="shared" ca="1" si="223"/>
        <v>0</v>
      </c>
      <c r="BM304" s="2">
        <f t="shared" ca="1" si="224"/>
        <v>0</v>
      </c>
      <c r="BN304" s="2">
        <f t="shared" ca="1" si="225"/>
        <v>0</v>
      </c>
      <c r="BO304" s="2">
        <f t="shared" ca="1" si="226"/>
        <v>0</v>
      </c>
      <c r="BP304" s="3">
        <f t="shared" ca="1" si="227"/>
        <v>0</v>
      </c>
      <c r="BQ304" s="1">
        <f t="shared" ca="1" si="228"/>
        <v>0</v>
      </c>
      <c r="BR304" s="2">
        <f t="shared" ca="1" si="229"/>
        <v>0</v>
      </c>
      <c r="BS304" s="2">
        <f t="shared" ca="1" si="230"/>
        <v>0</v>
      </c>
      <c r="BT304" s="2">
        <f t="shared" ca="1" si="231"/>
        <v>34608</v>
      </c>
      <c r="BU304" s="2">
        <f t="shared" ca="1" si="232"/>
        <v>0</v>
      </c>
      <c r="BV304" s="3">
        <f t="shared" ca="1" si="233"/>
        <v>0</v>
      </c>
      <c r="BX304" s="1">
        <f t="shared" ca="1" si="234"/>
        <v>1</v>
      </c>
      <c r="BY304" s="3"/>
      <c r="BZ304" s="1">
        <f t="shared" ca="1" si="235"/>
        <v>0</v>
      </c>
      <c r="CA304" s="2"/>
      <c r="CB304" s="3"/>
    </row>
    <row r="305" spans="2:80" ht="15" thickBot="1" x14ac:dyDescent="0.35">
      <c r="B305">
        <f t="shared" ca="1" si="236"/>
        <v>2</v>
      </c>
      <c r="C305" t="str">
        <f t="shared" ca="1" si="237"/>
        <v>women</v>
      </c>
      <c r="D305">
        <f t="shared" ca="1" si="238"/>
        <v>29</v>
      </c>
      <c r="E305">
        <f t="shared" ca="1" si="239"/>
        <v>4</v>
      </c>
      <c r="F305" t="str">
        <f t="shared" ca="1" si="240"/>
        <v>IT</v>
      </c>
      <c r="G305">
        <f t="shared" ca="1" si="241"/>
        <v>1</v>
      </c>
      <c r="H305" t="str">
        <f t="shared" ca="1" si="242"/>
        <v>high skool</v>
      </c>
      <c r="I305">
        <f t="shared" ca="1" si="243"/>
        <v>1</v>
      </c>
      <c r="J305">
        <f t="shared" ca="1" si="244"/>
        <v>2</v>
      </c>
      <c r="K305">
        <f t="shared" ca="1" si="245"/>
        <v>34608</v>
      </c>
      <c r="L305">
        <f t="shared" ca="1" si="246"/>
        <v>6</v>
      </c>
      <c r="M305" t="str">
        <f t="shared" ca="1" si="247"/>
        <v>bellari</v>
      </c>
      <c r="N305">
        <f t="shared" ca="1" si="248"/>
        <v>173040</v>
      </c>
      <c r="O305">
        <f t="shared" ca="1" si="249"/>
        <v>143460.02662028608</v>
      </c>
      <c r="P305">
        <f t="shared" ca="1" si="250"/>
        <v>7819.8543767727015</v>
      </c>
      <c r="Q305">
        <f t="shared" ca="1" si="251"/>
        <v>894</v>
      </c>
      <c r="R305">
        <f t="shared" ca="1" si="252"/>
        <v>35591.065916558415</v>
      </c>
      <c r="S305">
        <f t="shared" ca="1" si="253"/>
        <v>31532.563078229876</v>
      </c>
      <c r="T305">
        <f t="shared" ca="1" si="254"/>
        <v>212392.41745500258</v>
      </c>
      <c r="U305">
        <f t="shared" ca="1" si="255"/>
        <v>179945.09253684449</v>
      </c>
      <c r="V305">
        <f t="shared" ca="1" si="256"/>
        <v>32447.32491815809</v>
      </c>
      <c r="X305" s="1">
        <f ca="1">IF(Table1[[#This Row],[gender]]="men",0,1)</f>
        <v>1</v>
      </c>
      <c r="Y305" s="13">
        <f ca="1">IF(Table1[[#This Row],[gender]]="women",0,1)</f>
        <v>0</v>
      </c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K305" s="1">
        <f t="shared" ca="1" si="257"/>
        <v>0</v>
      </c>
      <c r="AL305" s="2">
        <f t="shared" ca="1" si="258"/>
        <v>1</v>
      </c>
      <c r="AM305" s="2">
        <f t="shared" ca="1" si="259"/>
        <v>0</v>
      </c>
      <c r="AN305" s="2">
        <f t="shared" ca="1" si="260"/>
        <v>0</v>
      </c>
      <c r="AO305" s="2">
        <f t="shared" ca="1" si="261"/>
        <v>0</v>
      </c>
      <c r="AP305" s="3">
        <f t="shared" ca="1" si="262"/>
        <v>0</v>
      </c>
      <c r="AQ305" s="1"/>
      <c r="AR305" s="2"/>
      <c r="AS305" s="2"/>
      <c r="AT305" s="2"/>
      <c r="AU305" s="2"/>
      <c r="AV305" s="3"/>
      <c r="AW305" s="2"/>
      <c r="AX305" s="23">
        <f t="shared" ca="1" si="213"/>
        <v>19491.231817921744</v>
      </c>
      <c r="AY305" s="2"/>
      <c r="AZ305" s="1">
        <f t="shared" ca="1" si="214"/>
        <v>0</v>
      </c>
      <c r="BA305" s="2"/>
      <c r="BB305" s="3"/>
      <c r="BC305" s="31">
        <f t="shared" ca="1" si="215"/>
        <v>8.0695870250294788E-2</v>
      </c>
      <c r="BD305" s="2">
        <f t="shared" ca="1" si="216"/>
        <v>1</v>
      </c>
      <c r="BE305" s="1"/>
      <c r="BF305" s="1">
        <f t="shared" ca="1" si="217"/>
        <v>0</v>
      </c>
      <c r="BG305" s="2">
        <f t="shared" ca="1" si="218"/>
        <v>0</v>
      </c>
      <c r="BH305" s="2">
        <f t="shared" ca="1" si="219"/>
        <v>0</v>
      </c>
      <c r="BI305" s="2">
        <f t="shared" ca="1" si="220"/>
        <v>0</v>
      </c>
      <c r="BJ305" s="2">
        <f t="shared" ca="1" si="221"/>
        <v>37227</v>
      </c>
      <c r="BK305" s="2">
        <f t="shared" ca="1" si="222"/>
        <v>0</v>
      </c>
      <c r="BL305" s="2">
        <f t="shared" ca="1" si="223"/>
        <v>0</v>
      </c>
      <c r="BM305" s="2">
        <f t="shared" ca="1" si="224"/>
        <v>0</v>
      </c>
      <c r="BN305" s="2">
        <f t="shared" ca="1" si="225"/>
        <v>0</v>
      </c>
      <c r="BO305" s="2">
        <f t="shared" ca="1" si="226"/>
        <v>0</v>
      </c>
      <c r="BP305" s="3">
        <f t="shared" ca="1" si="227"/>
        <v>0</v>
      </c>
      <c r="BQ305" s="1">
        <f t="shared" ca="1" si="228"/>
        <v>37227</v>
      </c>
      <c r="BR305" s="2">
        <f t="shared" ca="1" si="229"/>
        <v>0</v>
      </c>
      <c r="BS305" s="2">
        <f t="shared" ca="1" si="230"/>
        <v>0</v>
      </c>
      <c r="BT305" s="2">
        <f t="shared" ca="1" si="231"/>
        <v>0</v>
      </c>
      <c r="BU305" s="2">
        <f t="shared" ca="1" si="232"/>
        <v>0</v>
      </c>
      <c r="BV305" s="3">
        <f t="shared" ca="1" si="233"/>
        <v>0</v>
      </c>
      <c r="BX305" s="1">
        <f t="shared" ca="1" si="234"/>
        <v>1</v>
      </c>
      <c r="BY305" s="3"/>
      <c r="BZ305" s="1">
        <f t="shared" ca="1" si="235"/>
        <v>41</v>
      </c>
      <c r="CA305" s="2"/>
      <c r="CB305" s="3"/>
    </row>
    <row r="306" spans="2:80" ht="15" thickBot="1" x14ac:dyDescent="0.35">
      <c r="B306">
        <f t="shared" ca="1" si="236"/>
        <v>1</v>
      </c>
      <c r="C306" t="str">
        <f t="shared" ca="1" si="237"/>
        <v>men</v>
      </c>
      <c r="D306">
        <f t="shared" ca="1" si="238"/>
        <v>41</v>
      </c>
      <c r="E306">
        <f t="shared" ca="1" si="239"/>
        <v>1</v>
      </c>
      <c r="F306" t="str">
        <f t="shared" ca="1" si="240"/>
        <v>health</v>
      </c>
      <c r="G306">
        <f t="shared" ca="1" si="241"/>
        <v>5</v>
      </c>
      <c r="H306" t="str">
        <f t="shared" ca="1" si="242"/>
        <v>other</v>
      </c>
      <c r="I306">
        <f t="shared" ca="1" si="243"/>
        <v>0</v>
      </c>
      <c r="J306">
        <f t="shared" ca="1" si="244"/>
        <v>4</v>
      </c>
      <c r="K306">
        <f t="shared" ca="1" si="245"/>
        <v>37227</v>
      </c>
      <c r="L306">
        <f t="shared" ca="1" si="246"/>
        <v>5</v>
      </c>
      <c r="M306" t="str">
        <f t="shared" ca="1" si="247"/>
        <v>UK</v>
      </c>
      <c r="N306">
        <f t="shared" ca="1" si="248"/>
        <v>186135</v>
      </c>
      <c r="O306">
        <f t="shared" ca="1" si="249"/>
        <v>15020.325809038621</v>
      </c>
      <c r="P306">
        <f t="shared" ca="1" si="250"/>
        <v>77964.927271686975</v>
      </c>
      <c r="Q306">
        <f t="shared" ca="1" si="251"/>
        <v>19695</v>
      </c>
      <c r="R306">
        <f t="shared" ca="1" si="252"/>
        <v>7038.8049351339914</v>
      </c>
      <c r="S306">
        <f t="shared" ca="1" si="253"/>
        <v>55500.706472010352</v>
      </c>
      <c r="T306">
        <f t="shared" ca="1" si="254"/>
        <v>319600.63374369731</v>
      </c>
      <c r="U306">
        <f t="shared" ca="1" si="255"/>
        <v>41754.130744172617</v>
      </c>
      <c r="V306">
        <f t="shared" ca="1" si="256"/>
        <v>277846.5029995247</v>
      </c>
      <c r="X306" s="1">
        <f ca="1">IF(Table1[[#This Row],[gender]]="men",0,1)</f>
        <v>0</v>
      </c>
      <c r="Y306" s="13">
        <f ca="1">IF(Table1[[#This Row],[gender]]="women",0,1)</f>
        <v>1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K306" s="1">
        <f t="shared" ca="1" si="257"/>
        <v>0</v>
      </c>
      <c r="AL306" s="2">
        <f t="shared" ca="1" si="258"/>
        <v>0</v>
      </c>
      <c r="AM306" s="2">
        <f t="shared" ca="1" si="259"/>
        <v>0</v>
      </c>
      <c r="AN306" s="2">
        <f t="shared" ca="1" si="260"/>
        <v>0</v>
      </c>
      <c r="AO306" s="2">
        <f t="shared" ca="1" si="261"/>
        <v>1</v>
      </c>
      <c r="AP306" s="3">
        <f t="shared" ca="1" si="262"/>
        <v>0</v>
      </c>
      <c r="AQ306" s="1"/>
      <c r="AR306" s="2"/>
      <c r="AS306" s="2"/>
      <c r="AT306" s="2"/>
      <c r="AU306" s="2"/>
      <c r="AV306" s="3"/>
      <c r="AW306" s="2"/>
      <c r="AX306" s="23">
        <f t="shared" ca="1" si="213"/>
        <v>41424.51086275484</v>
      </c>
      <c r="AY306" s="2"/>
      <c r="AZ306" s="1">
        <f t="shared" ca="1" si="214"/>
        <v>1</v>
      </c>
      <c r="BA306" s="2"/>
      <c r="BB306" s="3"/>
      <c r="BC306" s="31">
        <f t="shared" ca="1" si="215"/>
        <v>0.622224737541898</v>
      </c>
      <c r="BD306" s="2">
        <f t="shared" ca="1" si="216"/>
        <v>0</v>
      </c>
      <c r="BE306" s="1"/>
      <c r="BF306" s="1">
        <f t="shared" ca="1" si="217"/>
        <v>0</v>
      </c>
      <c r="BG306" s="2">
        <f t="shared" ca="1" si="218"/>
        <v>0</v>
      </c>
      <c r="BH306" s="2">
        <f t="shared" ca="1" si="219"/>
        <v>0</v>
      </c>
      <c r="BI306" s="2">
        <f t="shared" ca="1" si="220"/>
        <v>55486</v>
      </c>
      <c r="BJ306" s="2">
        <f t="shared" ca="1" si="221"/>
        <v>0</v>
      </c>
      <c r="BK306" s="2">
        <f t="shared" ca="1" si="222"/>
        <v>0</v>
      </c>
      <c r="BL306" s="2">
        <f t="shared" ca="1" si="223"/>
        <v>0</v>
      </c>
      <c r="BM306" s="2">
        <f t="shared" ca="1" si="224"/>
        <v>0</v>
      </c>
      <c r="BN306" s="2">
        <f t="shared" ca="1" si="225"/>
        <v>0</v>
      </c>
      <c r="BO306" s="2">
        <f t="shared" ca="1" si="226"/>
        <v>0</v>
      </c>
      <c r="BP306" s="3">
        <f t="shared" ca="1" si="227"/>
        <v>0</v>
      </c>
      <c r="BQ306" s="1">
        <f t="shared" ca="1" si="228"/>
        <v>0</v>
      </c>
      <c r="BR306" s="2">
        <f t="shared" ca="1" si="229"/>
        <v>55486</v>
      </c>
      <c r="BS306" s="2">
        <f t="shared" ca="1" si="230"/>
        <v>0</v>
      </c>
      <c r="BT306" s="2">
        <f t="shared" ca="1" si="231"/>
        <v>0</v>
      </c>
      <c r="BU306" s="2">
        <f t="shared" ca="1" si="232"/>
        <v>0</v>
      </c>
      <c r="BV306" s="3">
        <f t="shared" ca="1" si="233"/>
        <v>0</v>
      </c>
      <c r="BX306" s="1">
        <f t="shared" ca="1" si="234"/>
        <v>1</v>
      </c>
      <c r="BY306" s="3"/>
      <c r="BZ306" s="1">
        <f t="shared" ca="1" si="235"/>
        <v>36</v>
      </c>
      <c r="CA306" s="2"/>
      <c r="CB306" s="3"/>
    </row>
    <row r="307" spans="2:80" ht="15" thickBot="1" x14ac:dyDescent="0.35">
      <c r="B307">
        <f t="shared" ca="1" si="236"/>
        <v>2</v>
      </c>
      <c r="C307" t="str">
        <f t="shared" ca="1" si="237"/>
        <v>women</v>
      </c>
      <c r="D307">
        <f t="shared" ca="1" si="238"/>
        <v>36</v>
      </c>
      <c r="E307">
        <f t="shared" ca="1" si="239"/>
        <v>2</v>
      </c>
      <c r="F307" t="str">
        <f t="shared" ca="1" si="240"/>
        <v>construction</v>
      </c>
      <c r="G307">
        <f t="shared" ca="1" si="241"/>
        <v>3</v>
      </c>
      <c r="H307" t="str">
        <f t="shared" ca="1" si="242"/>
        <v>university</v>
      </c>
      <c r="I307">
        <f t="shared" ca="1" si="243"/>
        <v>3</v>
      </c>
      <c r="J307">
        <f t="shared" ca="1" si="244"/>
        <v>3</v>
      </c>
      <c r="K307">
        <f t="shared" ca="1" si="245"/>
        <v>55486</v>
      </c>
      <c r="L307">
        <f t="shared" ca="1" si="246"/>
        <v>4</v>
      </c>
      <c r="M307" t="str">
        <f t="shared" ca="1" si="247"/>
        <v>mysore</v>
      </c>
      <c r="N307">
        <f t="shared" ca="1" si="248"/>
        <v>332916</v>
      </c>
      <c r="O307">
        <f t="shared" ca="1" si="249"/>
        <v>207148.5707234985</v>
      </c>
      <c r="P307">
        <f t="shared" ca="1" si="250"/>
        <v>124273.53258826451</v>
      </c>
      <c r="Q307">
        <f t="shared" ca="1" si="251"/>
        <v>112637</v>
      </c>
      <c r="R307">
        <f t="shared" ca="1" si="252"/>
        <v>35417.659572147611</v>
      </c>
      <c r="S307">
        <f t="shared" ca="1" si="253"/>
        <v>43481.152834173066</v>
      </c>
      <c r="T307">
        <f t="shared" ca="1" si="254"/>
        <v>500670.68542243756</v>
      </c>
      <c r="U307">
        <f t="shared" ca="1" si="255"/>
        <v>355203.23029564606</v>
      </c>
      <c r="V307">
        <f t="shared" ca="1" si="256"/>
        <v>145467.45512679149</v>
      </c>
      <c r="X307" s="1">
        <f ca="1">IF(Table1[[#This Row],[gender]]="men",0,1)</f>
        <v>1</v>
      </c>
      <c r="Y307" s="13">
        <f ca="1">IF(Table1[[#This Row],[gender]]="women",0,1)</f>
        <v>0</v>
      </c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K307" s="1">
        <f t="shared" ca="1" si="257"/>
        <v>0</v>
      </c>
      <c r="AL307" s="2">
        <f t="shared" ca="1" si="258"/>
        <v>1</v>
      </c>
      <c r="AM307" s="2">
        <f t="shared" ca="1" si="259"/>
        <v>0</v>
      </c>
      <c r="AN307" s="2">
        <f t="shared" ca="1" si="260"/>
        <v>0</v>
      </c>
      <c r="AO307" s="2">
        <f t="shared" ca="1" si="261"/>
        <v>0</v>
      </c>
      <c r="AP307" s="3">
        <f t="shared" ca="1" si="262"/>
        <v>0</v>
      </c>
      <c r="AQ307" s="1"/>
      <c r="AR307" s="2"/>
      <c r="AS307" s="2"/>
      <c r="AT307" s="2"/>
      <c r="AU307" s="2"/>
      <c r="AV307" s="3"/>
      <c r="AW307" s="2"/>
      <c r="AX307" s="23">
        <f t="shared" ca="1" si="213"/>
        <v>11515.158843747002</v>
      </c>
      <c r="AY307" s="2"/>
      <c r="AZ307" s="1">
        <f t="shared" ca="1" si="214"/>
        <v>1</v>
      </c>
      <c r="BA307" s="2"/>
      <c r="BB307" s="3"/>
      <c r="BC307" s="31">
        <f t="shared" ca="1" si="215"/>
        <v>0.20534387273270105</v>
      </c>
      <c r="BD307" s="2">
        <f t="shared" ca="1" si="216"/>
        <v>1</v>
      </c>
      <c r="BE307" s="1"/>
      <c r="BF307" s="1">
        <f t="shared" ca="1" si="217"/>
        <v>0</v>
      </c>
      <c r="BG307" s="2">
        <f t="shared" ca="1" si="218"/>
        <v>0</v>
      </c>
      <c r="BH307" s="2">
        <f t="shared" ca="1" si="219"/>
        <v>0</v>
      </c>
      <c r="BI307" s="2">
        <f t="shared" ca="1" si="220"/>
        <v>0</v>
      </c>
      <c r="BJ307" s="2">
        <f t="shared" ca="1" si="221"/>
        <v>0</v>
      </c>
      <c r="BK307" s="2">
        <f t="shared" ca="1" si="222"/>
        <v>0</v>
      </c>
      <c r="BL307" s="2">
        <f t="shared" ca="1" si="223"/>
        <v>0</v>
      </c>
      <c r="BM307" s="2">
        <f t="shared" ca="1" si="224"/>
        <v>0</v>
      </c>
      <c r="BN307" s="2">
        <f t="shared" ca="1" si="225"/>
        <v>0</v>
      </c>
      <c r="BO307" s="2">
        <f t="shared" ca="1" si="226"/>
        <v>50934</v>
      </c>
      <c r="BP307" s="3">
        <f t="shared" ca="1" si="227"/>
        <v>0</v>
      </c>
      <c r="BQ307" s="1">
        <f t="shared" ca="1" si="228"/>
        <v>50934</v>
      </c>
      <c r="BR307" s="2">
        <f t="shared" ca="1" si="229"/>
        <v>0</v>
      </c>
      <c r="BS307" s="2">
        <f t="shared" ca="1" si="230"/>
        <v>0</v>
      </c>
      <c r="BT307" s="2">
        <f t="shared" ca="1" si="231"/>
        <v>0</v>
      </c>
      <c r="BU307" s="2">
        <f t="shared" ca="1" si="232"/>
        <v>0</v>
      </c>
      <c r="BV307" s="3">
        <f t="shared" ca="1" si="233"/>
        <v>0</v>
      </c>
      <c r="BX307" s="1">
        <f t="shared" ca="1" si="234"/>
        <v>1</v>
      </c>
      <c r="BY307" s="3"/>
      <c r="BZ307" s="1">
        <f t="shared" ca="1" si="235"/>
        <v>38</v>
      </c>
      <c r="CA307" s="2"/>
      <c r="CB307" s="3"/>
    </row>
    <row r="308" spans="2:80" ht="15" thickBot="1" x14ac:dyDescent="0.35">
      <c r="B308">
        <f t="shared" ca="1" si="236"/>
        <v>1</v>
      </c>
      <c r="C308" t="str">
        <f t="shared" ca="1" si="237"/>
        <v>men</v>
      </c>
      <c r="D308">
        <f t="shared" ca="1" si="238"/>
        <v>38</v>
      </c>
      <c r="E308">
        <f t="shared" ca="1" si="239"/>
        <v>1</v>
      </c>
      <c r="F308" t="str">
        <f t="shared" ca="1" si="240"/>
        <v>health</v>
      </c>
      <c r="G308">
        <f t="shared" ca="1" si="241"/>
        <v>5</v>
      </c>
      <c r="H308" t="str">
        <f t="shared" ca="1" si="242"/>
        <v>other</v>
      </c>
      <c r="I308">
        <f t="shared" ca="1" si="243"/>
        <v>2</v>
      </c>
      <c r="J308">
        <f t="shared" ca="1" si="244"/>
        <v>4</v>
      </c>
      <c r="K308">
        <f t="shared" ca="1" si="245"/>
        <v>50934</v>
      </c>
      <c r="L308">
        <f t="shared" ca="1" si="246"/>
        <v>10</v>
      </c>
      <c r="M308" t="str">
        <f t="shared" ca="1" si="247"/>
        <v>chitrdurga</v>
      </c>
      <c r="N308">
        <f t="shared" ca="1" si="248"/>
        <v>254670</v>
      </c>
      <c r="O308">
        <f t="shared" ca="1" si="249"/>
        <v>52294.924068836975</v>
      </c>
      <c r="P308">
        <f t="shared" ca="1" si="250"/>
        <v>46060.635374988007</v>
      </c>
      <c r="Q308">
        <f t="shared" ca="1" si="251"/>
        <v>43795</v>
      </c>
      <c r="R308">
        <f t="shared" ca="1" si="252"/>
        <v>10953.376395979836</v>
      </c>
      <c r="S308">
        <f t="shared" ca="1" si="253"/>
        <v>59349.323224043255</v>
      </c>
      <c r="T308">
        <f t="shared" ca="1" si="254"/>
        <v>360079.95859903126</v>
      </c>
      <c r="U308">
        <f t="shared" ca="1" si="255"/>
        <v>107043.30046481681</v>
      </c>
      <c r="V308">
        <f t="shared" ca="1" si="256"/>
        <v>253036.65813421446</v>
      </c>
      <c r="X308" s="1">
        <f ca="1">IF(Table1[[#This Row],[gender]]="men",0,1)</f>
        <v>0</v>
      </c>
      <c r="Y308" s="13">
        <f ca="1">IF(Table1[[#This Row],[gender]]="women",0,1)</f>
        <v>1</v>
      </c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K308" s="1">
        <f t="shared" ca="1" si="257"/>
        <v>1</v>
      </c>
      <c r="AL308" s="2">
        <f t="shared" ca="1" si="258"/>
        <v>0</v>
      </c>
      <c r="AM308" s="2">
        <f t="shared" ca="1" si="259"/>
        <v>0</v>
      </c>
      <c r="AN308" s="2">
        <f t="shared" ca="1" si="260"/>
        <v>0</v>
      </c>
      <c r="AO308" s="2">
        <f t="shared" ca="1" si="261"/>
        <v>0</v>
      </c>
      <c r="AP308" s="3">
        <f t="shared" ca="1" si="262"/>
        <v>0</v>
      </c>
      <c r="AQ308" s="1"/>
      <c r="AR308" s="2"/>
      <c r="AS308" s="2"/>
      <c r="AT308" s="2"/>
      <c r="AU308" s="2"/>
      <c r="AV308" s="3"/>
      <c r="AW308" s="2"/>
      <c r="AX308" s="23">
        <f t="shared" ca="1" si="213"/>
        <v>23509.415514275683</v>
      </c>
      <c r="AY308" s="2"/>
      <c r="AZ308" s="1">
        <f t="shared" ca="1" si="214"/>
        <v>1</v>
      </c>
      <c r="BA308" s="2"/>
      <c r="BB308" s="3"/>
      <c r="BC308" s="31">
        <f t="shared" ca="1" si="215"/>
        <v>0.87789172279486982</v>
      </c>
      <c r="BD308" s="2">
        <f t="shared" ca="1" si="216"/>
        <v>0</v>
      </c>
      <c r="BE308" s="1"/>
      <c r="BF308" s="1">
        <f t="shared" ca="1" si="217"/>
        <v>0</v>
      </c>
      <c r="BG308" s="2">
        <f t="shared" ca="1" si="218"/>
        <v>0</v>
      </c>
      <c r="BH308" s="2">
        <f t="shared" ca="1" si="219"/>
        <v>0</v>
      </c>
      <c r="BI308" s="2">
        <f t="shared" ca="1" si="220"/>
        <v>0</v>
      </c>
      <c r="BJ308" s="2">
        <f t="shared" ca="1" si="221"/>
        <v>0</v>
      </c>
      <c r="BK308" s="2">
        <f t="shared" ca="1" si="222"/>
        <v>0</v>
      </c>
      <c r="BL308" s="2">
        <f t="shared" ca="1" si="223"/>
        <v>0</v>
      </c>
      <c r="BM308" s="2">
        <f t="shared" ca="1" si="224"/>
        <v>47523</v>
      </c>
      <c r="BN308" s="2">
        <f t="shared" ca="1" si="225"/>
        <v>0</v>
      </c>
      <c r="BO308" s="2">
        <f t="shared" ca="1" si="226"/>
        <v>0</v>
      </c>
      <c r="BP308" s="3">
        <f t="shared" ca="1" si="227"/>
        <v>0</v>
      </c>
      <c r="BQ308" s="1">
        <f t="shared" ca="1" si="228"/>
        <v>0</v>
      </c>
      <c r="BR308" s="2">
        <f t="shared" ca="1" si="229"/>
        <v>0</v>
      </c>
      <c r="BS308" s="2">
        <f t="shared" ca="1" si="230"/>
        <v>47523</v>
      </c>
      <c r="BT308" s="2">
        <f t="shared" ca="1" si="231"/>
        <v>0</v>
      </c>
      <c r="BU308" s="2">
        <f t="shared" ca="1" si="232"/>
        <v>0</v>
      </c>
      <c r="BV308" s="3">
        <f t="shared" ca="1" si="233"/>
        <v>0</v>
      </c>
      <c r="BX308" s="1">
        <f t="shared" ca="1" si="234"/>
        <v>1</v>
      </c>
      <c r="BY308" s="3"/>
      <c r="BZ308" s="1">
        <f t="shared" ca="1" si="235"/>
        <v>0</v>
      </c>
      <c r="CA308" s="2"/>
      <c r="CB308" s="3"/>
    </row>
    <row r="309" spans="2:80" ht="15" thickBot="1" x14ac:dyDescent="0.35">
      <c r="B309">
        <f t="shared" ca="1" si="236"/>
        <v>2</v>
      </c>
      <c r="C309" t="str">
        <f t="shared" ca="1" si="237"/>
        <v>women</v>
      </c>
      <c r="D309">
        <f t="shared" ca="1" si="238"/>
        <v>25</v>
      </c>
      <c r="E309">
        <f t="shared" ca="1" si="239"/>
        <v>3</v>
      </c>
      <c r="F309" t="str">
        <f t="shared" ca="1" si="240"/>
        <v>teaching</v>
      </c>
      <c r="G309">
        <f t="shared" ca="1" si="241"/>
        <v>2</v>
      </c>
      <c r="H309" t="str">
        <f t="shared" ca="1" si="242"/>
        <v>college</v>
      </c>
      <c r="I309">
        <f t="shared" ca="1" si="243"/>
        <v>0</v>
      </c>
      <c r="J309">
        <f t="shared" ca="1" si="244"/>
        <v>1</v>
      </c>
      <c r="K309">
        <f t="shared" ca="1" si="245"/>
        <v>47523</v>
      </c>
      <c r="L309">
        <f t="shared" ca="1" si="246"/>
        <v>8</v>
      </c>
      <c r="M309" t="str">
        <f t="shared" ca="1" si="247"/>
        <v>bidar</v>
      </c>
      <c r="N309">
        <f t="shared" ca="1" si="248"/>
        <v>285138</v>
      </c>
      <c r="O309">
        <f t="shared" ca="1" si="249"/>
        <v>250320.2900542836</v>
      </c>
      <c r="P309">
        <f t="shared" ca="1" si="250"/>
        <v>23509.415514275683</v>
      </c>
      <c r="Q309">
        <f t="shared" ca="1" si="251"/>
        <v>18119</v>
      </c>
      <c r="R309">
        <f t="shared" ca="1" si="252"/>
        <v>73285.468944442007</v>
      </c>
      <c r="S309">
        <f t="shared" ca="1" si="253"/>
        <v>29980.155477964283</v>
      </c>
      <c r="T309">
        <f t="shared" ca="1" si="254"/>
        <v>338627.57099223993</v>
      </c>
      <c r="U309">
        <f t="shared" ca="1" si="255"/>
        <v>341724.75899872556</v>
      </c>
      <c r="V309">
        <f t="shared" ca="1" si="256"/>
        <v>-3097.1880064856377</v>
      </c>
      <c r="X309" s="1">
        <f ca="1">IF(Table1[[#This Row],[gender]]="men",0,1)</f>
        <v>1</v>
      </c>
      <c r="Y309" s="13">
        <f ca="1">IF(Table1[[#This Row],[gender]]="women",0,1)</f>
        <v>0</v>
      </c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K309" s="1">
        <f t="shared" ca="1" si="257"/>
        <v>0</v>
      </c>
      <c r="AL309" s="2">
        <f t="shared" ca="1" si="258"/>
        <v>0</v>
      </c>
      <c r="AM309" s="2">
        <f t="shared" ca="1" si="259"/>
        <v>0</v>
      </c>
      <c r="AN309" s="2">
        <f t="shared" ca="1" si="260"/>
        <v>0</v>
      </c>
      <c r="AO309" s="2">
        <f t="shared" ca="1" si="261"/>
        <v>1</v>
      </c>
      <c r="AP309" s="3">
        <f t="shared" ca="1" si="262"/>
        <v>0</v>
      </c>
      <c r="AQ309" s="1"/>
      <c r="AR309" s="2"/>
      <c r="AS309" s="2"/>
      <c r="AT309" s="2"/>
      <c r="AU309" s="2"/>
      <c r="AV309" s="3"/>
      <c r="AW309" s="2"/>
      <c r="AX309" s="23">
        <f t="shared" ca="1" si="213"/>
        <v>2562.9599940779422</v>
      </c>
      <c r="AY309" s="2"/>
      <c r="AZ309" s="1">
        <f t="shared" ca="1" si="214"/>
        <v>0</v>
      </c>
      <c r="BA309" s="2"/>
      <c r="BB309" s="3"/>
      <c r="BC309" s="31">
        <f t="shared" ca="1" si="215"/>
        <v>0.50787033066817933</v>
      </c>
      <c r="BD309" s="2">
        <f t="shared" ca="1" si="216"/>
        <v>0</v>
      </c>
      <c r="BE309" s="1"/>
      <c r="BF309" s="1">
        <f t="shared" ca="1" si="217"/>
        <v>0</v>
      </c>
      <c r="BG309" s="2">
        <f t="shared" ca="1" si="218"/>
        <v>0</v>
      </c>
      <c r="BH309" s="2">
        <f t="shared" ca="1" si="219"/>
        <v>25558</v>
      </c>
      <c r="BI309" s="2">
        <f t="shared" ca="1" si="220"/>
        <v>0</v>
      </c>
      <c r="BJ309" s="2">
        <f t="shared" ca="1" si="221"/>
        <v>0</v>
      </c>
      <c r="BK309" s="2">
        <f t="shared" ca="1" si="222"/>
        <v>0</v>
      </c>
      <c r="BL309" s="2">
        <f t="shared" ca="1" si="223"/>
        <v>0</v>
      </c>
      <c r="BM309" s="2">
        <f t="shared" ca="1" si="224"/>
        <v>0</v>
      </c>
      <c r="BN309" s="2">
        <f t="shared" ca="1" si="225"/>
        <v>0</v>
      </c>
      <c r="BO309" s="2">
        <f t="shared" ca="1" si="226"/>
        <v>0</v>
      </c>
      <c r="BP309" s="3">
        <f t="shared" ca="1" si="227"/>
        <v>0</v>
      </c>
      <c r="BQ309" s="1">
        <f t="shared" ca="1" si="228"/>
        <v>0</v>
      </c>
      <c r="BR309" s="2">
        <f t="shared" ca="1" si="229"/>
        <v>25558</v>
      </c>
      <c r="BS309" s="2">
        <f t="shared" ca="1" si="230"/>
        <v>0</v>
      </c>
      <c r="BT309" s="2">
        <f t="shared" ca="1" si="231"/>
        <v>0</v>
      </c>
      <c r="BU309" s="2">
        <f t="shared" ca="1" si="232"/>
        <v>0</v>
      </c>
      <c r="BV309" s="3">
        <f t="shared" ca="1" si="233"/>
        <v>0</v>
      </c>
      <c r="BX309" s="1">
        <f t="shared" ca="1" si="234"/>
        <v>1</v>
      </c>
      <c r="BY309" s="3"/>
      <c r="BZ309" s="1">
        <f t="shared" ca="1" si="235"/>
        <v>0</v>
      </c>
      <c r="CA309" s="2"/>
      <c r="CB309" s="3"/>
    </row>
    <row r="310" spans="2:80" ht="15" thickBot="1" x14ac:dyDescent="0.35">
      <c r="B310">
        <f t="shared" ca="1" si="236"/>
        <v>1</v>
      </c>
      <c r="C310" t="str">
        <f t="shared" ca="1" si="237"/>
        <v>men</v>
      </c>
      <c r="D310">
        <f t="shared" ca="1" si="238"/>
        <v>33</v>
      </c>
      <c r="E310">
        <f t="shared" ca="1" si="239"/>
        <v>2</v>
      </c>
      <c r="F310" t="str">
        <f t="shared" ca="1" si="240"/>
        <v>construction</v>
      </c>
      <c r="G310">
        <f t="shared" ca="1" si="241"/>
        <v>2</v>
      </c>
      <c r="H310" t="str">
        <f t="shared" ca="1" si="242"/>
        <v>college</v>
      </c>
      <c r="I310">
        <f t="shared" ca="1" si="243"/>
        <v>4</v>
      </c>
      <c r="J310">
        <f t="shared" ca="1" si="244"/>
        <v>2</v>
      </c>
      <c r="K310">
        <f t="shared" ca="1" si="245"/>
        <v>25558</v>
      </c>
      <c r="L310">
        <f t="shared" ca="1" si="246"/>
        <v>3</v>
      </c>
      <c r="M310" t="str">
        <f t="shared" ca="1" si="247"/>
        <v>manglore</v>
      </c>
      <c r="N310">
        <f t="shared" ca="1" si="248"/>
        <v>76674</v>
      </c>
      <c r="O310">
        <f t="shared" ca="1" si="249"/>
        <v>38940.449733651978</v>
      </c>
      <c r="P310">
        <f t="shared" ca="1" si="250"/>
        <v>5125.9199881558843</v>
      </c>
      <c r="Q310">
        <f t="shared" ca="1" si="251"/>
        <v>3459</v>
      </c>
      <c r="R310">
        <f t="shared" ca="1" si="252"/>
        <v>37260.447593313715</v>
      </c>
      <c r="S310">
        <f t="shared" ca="1" si="253"/>
        <v>21236.937773072539</v>
      </c>
      <c r="T310">
        <f t="shared" ca="1" si="254"/>
        <v>103036.85776122843</v>
      </c>
      <c r="U310">
        <f t="shared" ca="1" si="255"/>
        <v>79659.8973269657</v>
      </c>
      <c r="V310">
        <f t="shared" ca="1" si="256"/>
        <v>23376.960434262728</v>
      </c>
      <c r="X310" s="1">
        <f ca="1">IF(Table1[[#This Row],[gender]]="men",0,1)</f>
        <v>0</v>
      </c>
      <c r="Y310" s="13">
        <f ca="1">IF(Table1[[#This Row],[gender]]="women",0,1)</f>
        <v>1</v>
      </c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K310" s="1">
        <f t="shared" ca="1" si="257"/>
        <v>0</v>
      </c>
      <c r="AL310" s="2">
        <f t="shared" ca="1" si="258"/>
        <v>0</v>
      </c>
      <c r="AM310" s="2">
        <f t="shared" ca="1" si="259"/>
        <v>0</v>
      </c>
      <c r="AN310" s="2">
        <f t="shared" ca="1" si="260"/>
        <v>0</v>
      </c>
      <c r="AO310" s="2">
        <f t="shared" ca="1" si="261"/>
        <v>0</v>
      </c>
      <c r="AP310" s="3">
        <f t="shared" ca="1" si="262"/>
        <v>1</v>
      </c>
      <c r="AQ310" s="1"/>
      <c r="AR310" s="2"/>
      <c r="AS310" s="2"/>
      <c r="AT310" s="2"/>
      <c r="AU310" s="2"/>
      <c r="AV310" s="3"/>
      <c r="AW310" s="2"/>
      <c r="AX310" s="23">
        <f t="shared" ca="1" si="213"/>
        <v>44891.21157739609</v>
      </c>
      <c r="AY310" s="2"/>
      <c r="AZ310" s="1">
        <f t="shared" ca="1" si="214"/>
        <v>1</v>
      </c>
      <c r="BA310" s="2"/>
      <c r="BB310" s="3"/>
      <c r="BC310" s="31">
        <f t="shared" ca="1" si="215"/>
        <v>0.42964963373904141</v>
      </c>
      <c r="BD310" s="2">
        <f t="shared" ca="1" si="216"/>
        <v>0</v>
      </c>
      <c r="BE310" s="1"/>
      <c r="BF310" s="1">
        <f t="shared" ca="1" si="217"/>
        <v>0</v>
      </c>
      <c r="BG310" s="2">
        <f t="shared" ca="1" si="218"/>
        <v>0</v>
      </c>
      <c r="BH310" s="2">
        <f t="shared" ca="1" si="219"/>
        <v>0</v>
      </c>
      <c r="BI310" s="2">
        <f t="shared" ca="1" si="220"/>
        <v>0</v>
      </c>
      <c r="BJ310" s="2">
        <f t="shared" ca="1" si="221"/>
        <v>0</v>
      </c>
      <c r="BK310" s="2">
        <f t="shared" ca="1" si="222"/>
        <v>0</v>
      </c>
      <c r="BL310" s="2">
        <f t="shared" ca="1" si="223"/>
        <v>0</v>
      </c>
      <c r="BM310" s="2">
        <f t="shared" ca="1" si="224"/>
        <v>74367</v>
      </c>
      <c r="BN310" s="2">
        <f t="shared" ca="1" si="225"/>
        <v>0</v>
      </c>
      <c r="BO310" s="2">
        <f t="shared" ca="1" si="226"/>
        <v>0</v>
      </c>
      <c r="BP310" s="3">
        <f t="shared" ca="1" si="227"/>
        <v>0</v>
      </c>
      <c r="BQ310" s="1">
        <f t="shared" ca="1" si="228"/>
        <v>0</v>
      </c>
      <c r="BR310" s="2">
        <f t="shared" ca="1" si="229"/>
        <v>0</v>
      </c>
      <c r="BS310" s="2">
        <f t="shared" ca="1" si="230"/>
        <v>0</v>
      </c>
      <c r="BT310" s="2">
        <f t="shared" ca="1" si="231"/>
        <v>0</v>
      </c>
      <c r="BU310" s="2">
        <f t="shared" ca="1" si="232"/>
        <v>74367</v>
      </c>
      <c r="BV310" s="3">
        <f t="shared" ca="1" si="233"/>
        <v>0</v>
      </c>
      <c r="BX310" s="1">
        <f t="shared" ca="1" si="234"/>
        <v>1</v>
      </c>
      <c r="BY310" s="3"/>
      <c r="BZ310" s="1">
        <f t="shared" ca="1" si="235"/>
        <v>26</v>
      </c>
      <c r="CA310" s="2"/>
      <c r="CB310" s="3"/>
    </row>
    <row r="311" spans="2:80" ht="15" thickBot="1" x14ac:dyDescent="0.35">
      <c r="B311">
        <f t="shared" ca="1" si="236"/>
        <v>1</v>
      </c>
      <c r="C311" t="str">
        <f t="shared" ca="1" si="237"/>
        <v>men</v>
      </c>
      <c r="D311">
        <f t="shared" ca="1" si="238"/>
        <v>26</v>
      </c>
      <c r="E311">
        <f t="shared" ca="1" si="239"/>
        <v>5</v>
      </c>
      <c r="F311" t="str">
        <f t="shared" ca="1" si="240"/>
        <v>general work</v>
      </c>
      <c r="G311">
        <f t="shared" ca="1" si="241"/>
        <v>3</v>
      </c>
      <c r="H311" t="str">
        <f t="shared" ca="1" si="242"/>
        <v>university</v>
      </c>
      <c r="I311">
        <f t="shared" ca="1" si="243"/>
        <v>4</v>
      </c>
      <c r="J311">
        <f t="shared" ca="1" si="244"/>
        <v>4</v>
      </c>
      <c r="K311">
        <f t="shared" ca="1" si="245"/>
        <v>74367</v>
      </c>
      <c r="L311">
        <f t="shared" ca="1" si="246"/>
        <v>8</v>
      </c>
      <c r="M311" t="str">
        <f t="shared" ca="1" si="247"/>
        <v>bidar</v>
      </c>
      <c r="N311">
        <f t="shared" ca="1" si="248"/>
        <v>223101</v>
      </c>
      <c r="O311">
        <f t="shared" ca="1" si="249"/>
        <v>95855.262936813873</v>
      </c>
      <c r="P311">
        <f t="shared" ca="1" si="250"/>
        <v>179564.84630958436</v>
      </c>
      <c r="Q311">
        <f t="shared" ca="1" si="251"/>
        <v>165947</v>
      </c>
      <c r="R311">
        <f t="shared" ca="1" si="252"/>
        <v>48213.061856984263</v>
      </c>
      <c r="S311">
        <f t="shared" ca="1" si="253"/>
        <v>35576.651120753762</v>
      </c>
      <c r="T311">
        <f t="shared" ca="1" si="254"/>
        <v>438242.49743033812</v>
      </c>
      <c r="U311">
        <f t="shared" ca="1" si="255"/>
        <v>310015.32479379815</v>
      </c>
      <c r="V311">
        <f t="shared" ca="1" si="256"/>
        <v>128227.17263653997</v>
      </c>
      <c r="X311" s="1">
        <f ca="1">IF(Table1[[#This Row],[gender]]="men",0,1)</f>
        <v>0</v>
      </c>
      <c r="Y311" s="13">
        <f ca="1">IF(Table1[[#This Row],[gender]]="women",0,1)</f>
        <v>1</v>
      </c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K311" s="1">
        <f t="shared" ca="1" si="257"/>
        <v>0</v>
      </c>
      <c r="AL311" s="2">
        <f t="shared" ca="1" si="258"/>
        <v>1</v>
      </c>
      <c r="AM311" s="2">
        <f t="shared" ca="1" si="259"/>
        <v>0</v>
      </c>
      <c r="AN311" s="2">
        <f t="shared" ca="1" si="260"/>
        <v>0</v>
      </c>
      <c r="AO311" s="2">
        <f t="shared" ca="1" si="261"/>
        <v>0</v>
      </c>
      <c r="AP311" s="3">
        <f t="shared" ca="1" si="262"/>
        <v>0</v>
      </c>
      <c r="AQ311" s="1"/>
      <c r="AR311" s="2"/>
      <c r="AS311" s="2"/>
      <c r="AT311" s="2"/>
      <c r="AU311" s="2"/>
      <c r="AV311" s="3"/>
      <c r="AW311" s="2"/>
      <c r="AX311" s="23">
        <f t="shared" ca="1" si="213"/>
        <v>26519.858007407776</v>
      </c>
      <c r="AY311" s="2"/>
      <c r="AZ311" s="1">
        <f t="shared" ca="1" si="214"/>
        <v>1</v>
      </c>
      <c r="BA311" s="2"/>
      <c r="BB311" s="3"/>
      <c r="BC311" s="31">
        <f t="shared" ca="1" si="215"/>
        <v>0.2562001634075336</v>
      </c>
      <c r="BD311" s="2">
        <f t="shared" ca="1" si="216"/>
        <v>1</v>
      </c>
      <c r="BE311" s="1"/>
      <c r="BF311" s="1">
        <f t="shared" ca="1" si="217"/>
        <v>0</v>
      </c>
      <c r="BG311" s="2">
        <f t="shared" ca="1" si="218"/>
        <v>0</v>
      </c>
      <c r="BH311" s="2">
        <f t="shared" ca="1" si="219"/>
        <v>0</v>
      </c>
      <c r="BI311" s="2">
        <f t="shared" ca="1" si="220"/>
        <v>0</v>
      </c>
      <c r="BJ311" s="2">
        <f t="shared" ca="1" si="221"/>
        <v>0</v>
      </c>
      <c r="BK311" s="2">
        <f t="shared" ca="1" si="222"/>
        <v>0</v>
      </c>
      <c r="BL311" s="2">
        <f t="shared" ca="1" si="223"/>
        <v>0</v>
      </c>
      <c r="BM311" s="2">
        <f t="shared" ca="1" si="224"/>
        <v>0</v>
      </c>
      <c r="BN311" s="2">
        <f t="shared" ca="1" si="225"/>
        <v>0</v>
      </c>
      <c r="BO311" s="2">
        <f t="shared" ca="1" si="226"/>
        <v>89584</v>
      </c>
      <c r="BP311" s="3">
        <f t="shared" ca="1" si="227"/>
        <v>0</v>
      </c>
      <c r="BQ311" s="1">
        <f t="shared" ca="1" si="228"/>
        <v>89584</v>
      </c>
      <c r="BR311" s="2">
        <f t="shared" ca="1" si="229"/>
        <v>0</v>
      </c>
      <c r="BS311" s="2">
        <f t="shared" ca="1" si="230"/>
        <v>0</v>
      </c>
      <c r="BT311" s="2">
        <f t="shared" ca="1" si="231"/>
        <v>0</v>
      </c>
      <c r="BU311" s="2">
        <f t="shared" ca="1" si="232"/>
        <v>0</v>
      </c>
      <c r="BV311" s="3">
        <f t="shared" ca="1" si="233"/>
        <v>0</v>
      </c>
      <c r="BX311" s="1">
        <f t="shared" ca="1" si="234"/>
        <v>1</v>
      </c>
      <c r="BY311" s="3"/>
      <c r="BZ311" s="1">
        <f t="shared" ca="1" si="235"/>
        <v>38</v>
      </c>
      <c r="CA311" s="2"/>
      <c r="CB311" s="3"/>
    </row>
    <row r="312" spans="2:80" ht="15" thickBot="1" x14ac:dyDescent="0.35">
      <c r="B312">
        <f t="shared" ca="1" si="236"/>
        <v>1</v>
      </c>
      <c r="C312" t="str">
        <f t="shared" ca="1" si="237"/>
        <v>men</v>
      </c>
      <c r="D312">
        <f t="shared" ca="1" si="238"/>
        <v>38</v>
      </c>
      <c r="E312">
        <f t="shared" ca="1" si="239"/>
        <v>1</v>
      </c>
      <c r="F312" t="str">
        <f t="shared" ca="1" si="240"/>
        <v>health</v>
      </c>
      <c r="G312">
        <f t="shared" ca="1" si="241"/>
        <v>4</v>
      </c>
      <c r="H312" t="str">
        <f t="shared" ca="1" si="242"/>
        <v>technical</v>
      </c>
      <c r="I312">
        <f t="shared" ca="1" si="243"/>
        <v>2</v>
      </c>
      <c r="J312">
        <f t="shared" ca="1" si="244"/>
        <v>3</v>
      </c>
      <c r="K312">
        <f t="shared" ca="1" si="245"/>
        <v>89584</v>
      </c>
      <c r="L312">
        <f t="shared" ca="1" si="246"/>
        <v>10</v>
      </c>
      <c r="M312" t="str">
        <f t="shared" ca="1" si="247"/>
        <v>chitrdurga</v>
      </c>
      <c r="N312">
        <f t="shared" ca="1" si="248"/>
        <v>358336</v>
      </c>
      <c r="O312">
        <f t="shared" ca="1" si="249"/>
        <v>91805.741754801958</v>
      </c>
      <c r="P312">
        <f t="shared" ca="1" si="250"/>
        <v>79559.574022223329</v>
      </c>
      <c r="Q312">
        <f t="shared" ca="1" si="251"/>
        <v>48449</v>
      </c>
      <c r="R312">
        <f t="shared" ca="1" si="252"/>
        <v>154385.21038304863</v>
      </c>
      <c r="S312">
        <f t="shared" ca="1" si="253"/>
        <v>124424.33585220008</v>
      </c>
      <c r="T312">
        <f t="shared" ca="1" si="254"/>
        <v>562319.90987442341</v>
      </c>
      <c r="U312">
        <f t="shared" ca="1" si="255"/>
        <v>294639.95213785057</v>
      </c>
      <c r="V312">
        <f t="shared" ca="1" si="256"/>
        <v>267679.95773657283</v>
      </c>
      <c r="X312" s="1">
        <f ca="1">IF(Table1[[#This Row],[gender]]="men",0,1)</f>
        <v>0</v>
      </c>
      <c r="Y312" s="13">
        <f ca="1">IF(Table1[[#This Row],[gender]]="women",0,1)</f>
        <v>1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K312" s="1">
        <f t="shared" ca="1" si="257"/>
        <v>0</v>
      </c>
      <c r="AL312" s="2">
        <f t="shared" ca="1" si="258"/>
        <v>1</v>
      </c>
      <c r="AM312" s="2">
        <f t="shared" ca="1" si="259"/>
        <v>0</v>
      </c>
      <c r="AN312" s="2">
        <f t="shared" ca="1" si="260"/>
        <v>0</v>
      </c>
      <c r="AO312" s="2">
        <f t="shared" ca="1" si="261"/>
        <v>0</v>
      </c>
      <c r="AP312" s="3">
        <f t="shared" ca="1" si="262"/>
        <v>0</v>
      </c>
      <c r="AQ312" s="1"/>
      <c r="AR312" s="2"/>
      <c r="AS312" s="2"/>
      <c r="AT312" s="2"/>
      <c r="AU312" s="2"/>
      <c r="AV312" s="3"/>
      <c r="AW312" s="2"/>
      <c r="AX312" s="23">
        <f t="shared" ca="1" si="213"/>
        <v>51931.686829162107</v>
      </c>
      <c r="AY312" s="2"/>
      <c r="AZ312" s="1">
        <f t="shared" ca="1" si="214"/>
        <v>1</v>
      </c>
      <c r="BA312" s="2"/>
      <c r="BB312" s="3"/>
      <c r="BC312" s="31">
        <f t="shared" ca="1" si="215"/>
        <v>0.75540995233675945</v>
      </c>
      <c r="BD312" s="2">
        <f t="shared" ca="1" si="216"/>
        <v>0</v>
      </c>
      <c r="BE312" s="1"/>
      <c r="BF312" s="1">
        <f t="shared" ca="1" si="217"/>
        <v>0</v>
      </c>
      <c r="BG312" s="2">
        <f t="shared" ca="1" si="218"/>
        <v>0</v>
      </c>
      <c r="BH312" s="2">
        <f t="shared" ca="1" si="219"/>
        <v>0</v>
      </c>
      <c r="BI312" s="2">
        <f t="shared" ca="1" si="220"/>
        <v>0</v>
      </c>
      <c r="BJ312" s="2">
        <f t="shared" ca="1" si="221"/>
        <v>0</v>
      </c>
      <c r="BK312" s="2">
        <f t="shared" ca="1" si="222"/>
        <v>0</v>
      </c>
      <c r="BL312" s="2">
        <f t="shared" ca="1" si="223"/>
        <v>0</v>
      </c>
      <c r="BM312" s="2">
        <f t="shared" ca="1" si="224"/>
        <v>0</v>
      </c>
      <c r="BN312" s="2">
        <f t="shared" ca="1" si="225"/>
        <v>0</v>
      </c>
      <c r="BO312" s="2">
        <f t="shared" ca="1" si="226"/>
        <v>0</v>
      </c>
      <c r="BP312" s="3">
        <f t="shared" ca="1" si="227"/>
        <v>62030</v>
      </c>
      <c r="BQ312" s="1">
        <f t="shared" ca="1" si="228"/>
        <v>62030</v>
      </c>
      <c r="BR312" s="2">
        <f t="shared" ca="1" si="229"/>
        <v>0</v>
      </c>
      <c r="BS312" s="2">
        <f t="shared" ca="1" si="230"/>
        <v>0</v>
      </c>
      <c r="BT312" s="2">
        <f t="shared" ca="1" si="231"/>
        <v>0</v>
      </c>
      <c r="BU312" s="2">
        <f t="shared" ca="1" si="232"/>
        <v>0</v>
      </c>
      <c r="BV312" s="3">
        <f t="shared" ca="1" si="233"/>
        <v>0</v>
      </c>
      <c r="BX312" s="1">
        <f t="shared" ca="1" si="234"/>
        <v>1</v>
      </c>
      <c r="BY312" s="3"/>
      <c r="BZ312" s="1">
        <f t="shared" ca="1" si="235"/>
        <v>0</v>
      </c>
      <c r="CA312" s="2"/>
      <c r="CB312" s="3"/>
    </row>
    <row r="313" spans="2:80" ht="15" thickBot="1" x14ac:dyDescent="0.35">
      <c r="B313">
        <f t="shared" ca="1" si="236"/>
        <v>2</v>
      </c>
      <c r="C313" t="str">
        <f t="shared" ca="1" si="237"/>
        <v>women</v>
      </c>
      <c r="D313">
        <f t="shared" ca="1" si="238"/>
        <v>34</v>
      </c>
      <c r="E313">
        <f t="shared" ca="1" si="239"/>
        <v>1</v>
      </c>
      <c r="F313" t="str">
        <f t="shared" ca="1" si="240"/>
        <v>health</v>
      </c>
      <c r="G313">
        <f t="shared" ca="1" si="241"/>
        <v>4</v>
      </c>
      <c r="H313" t="str">
        <f t="shared" ca="1" si="242"/>
        <v>technical</v>
      </c>
      <c r="I313">
        <f t="shared" ca="1" si="243"/>
        <v>4</v>
      </c>
      <c r="J313">
        <f t="shared" ca="1" si="244"/>
        <v>1</v>
      </c>
      <c r="K313">
        <f t="shared" ca="1" si="245"/>
        <v>62030</v>
      </c>
      <c r="L313">
        <f t="shared" ca="1" si="246"/>
        <v>11</v>
      </c>
      <c r="M313" t="str">
        <f t="shared" ca="1" si="247"/>
        <v>kolar</v>
      </c>
      <c r="N313">
        <f t="shared" ca="1" si="248"/>
        <v>248120</v>
      </c>
      <c r="O313">
        <f t="shared" ca="1" si="249"/>
        <v>187432.31737379674</v>
      </c>
      <c r="P313">
        <f t="shared" ca="1" si="250"/>
        <v>51931.686829162107</v>
      </c>
      <c r="Q313">
        <f t="shared" ca="1" si="251"/>
        <v>21658</v>
      </c>
      <c r="R313">
        <f t="shared" ca="1" si="252"/>
        <v>102816.0383103855</v>
      </c>
      <c r="S313">
        <f t="shared" ca="1" si="253"/>
        <v>51713.980593631539</v>
      </c>
      <c r="T313">
        <f t="shared" ca="1" si="254"/>
        <v>351765.66742279369</v>
      </c>
      <c r="U313">
        <f t="shared" ca="1" si="255"/>
        <v>311906.35568418226</v>
      </c>
      <c r="V313">
        <f t="shared" ca="1" si="256"/>
        <v>39859.311738611432</v>
      </c>
      <c r="X313" s="1">
        <f ca="1">IF(Table1[[#This Row],[gender]]="men",0,1)</f>
        <v>1</v>
      </c>
      <c r="Y313" s="13">
        <f ca="1">IF(Table1[[#This Row],[gender]]="women",0,1)</f>
        <v>0</v>
      </c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K313" s="1">
        <f t="shared" ca="1" si="257"/>
        <v>1</v>
      </c>
      <c r="AL313" s="2">
        <f t="shared" ca="1" si="258"/>
        <v>0</v>
      </c>
      <c r="AM313" s="2">
        <f t="shared" ca="1" si="259"/>
        <v>0</v>
      </c>
      <c r="AN313" s="2">
        <f t="shared" ca="1" si="260"/>
        <v>0</v>
      </c>
      <c r="AO313" s="2">
        <f t="shared" ca="1" si="261"/>
        <v>0</v>
      </c>
      <c r="AP313" s="3">
        <f t="shared" ca="1" si="262"/>
        <v>0</v>
      </c>
      <c r="AQ313" s="1"/>
      <c r="AR313" s="2"/>
      <c r="AS313" s="2"/>
      <c r="AT313" s="2"/>
      <c r="AU313" s="2"/>
      <c r="AV313" s="3"/>
      <c r="AW313" s="2"/>
      <c r="AX313" s="23">
        <f t="shared" ca="1" si="213"/>
        <v>48548.752272918791</v>
      </c>
      <c r="AY313" s="2"/>
      <c r="AZ313" s="1">
        <f t="shared" ca="1" si="214"/>
        <v>1</v>
      </c>
      <c r="BA313" s="2"/>
      <c r="BB313" s="3"/>
      <c r="BC313" s="31">
        <f t="shared" ca="1" si="215"/>
        <v>0.8357128580008073</v>
      </c>
      <c r="BD313" s="2">
        <f t="shared" ca="1" si="216"/>
        <v>0</v>
      </c>
      <c r="BE313" s="1"/>
      <c r="BF313" s="1">
        <f t="shared" ca="1" si="217"/>
        <v>0</v>
      </c>
      <c r="BG313" s="2">
        <f t="shared" ca="1" si="218"/>
        <v>0</v>
      </c>
      <c r="BH313" s="2">
        <f t="shared" ca="1" si="219"/>
        <v>0</v>
      </c>
      <c r="BI313" s="2">
        <f t="shared" ca="1" si="220"/>
        <v>0</v>
      </c>
      <c r="BJ313" s="2">
        <f t="shared" ca="1" si="221"/>
        <v>0</v>
      </c>
      <c r="BK313" s="2">
        <f t="shared" ca="1" si="222"/>
        <v>0</v>
      </c>
      <c r="BL313" s="2">
        <f t="shared" ca="1" si="223"/>
        <v>0</v>
      </c>
      <c r="BM313" s="2">
        <f t="shared" ca="1" si="224"/>
        <v>0</v>
      </c>
      <c r="BN313" s="2">
        <f t="shared" ca="1" si="225"/>
        <v>0</v>
      </c>
      <c r="BO313" s="2">
        <f t="shared" ca="1" si="226"/>
        <v>79995</v>
      </c>
      <c r="BP313" s="3">
        <f t="shared" ca="1" si="227"/>
        <v>0</v>
      </c>
      <c r="BQ313" s="1">
        <f t="shared" ca="1" si="228"/>
        <v>0</v>
      </c>
      <c r="BR313" s="2">
        <f t="shared" ca="1" si="229"/>
        <v>0</v>
      </c>
      <c r="BS313" s="2">
        <f t="shared" ca="1" si="230"/>
        <v>79995</v>
      </c>
      <c r="BT313" s="2">
        <f t="shared" ca="1" si="231"/>
        <v>0</v>
      </c>
      <c r="BU313" s="2">
        <f t="shared" ca="1" si="232"/>
        <v>0</v>
      </c>
      <c r="BV313" s="3">
        <f t="shared" ca="1" si="233"/>
        <v>0</v>
      </c>
      <c r="BX313" s="1">
        <f t="shared" ca="1" si="234"/>
        <v>1</v>
      </c>
      <c r="BY313" s="3"/>
      <c r="BZ313" s="1">
        <f t="shared" ca="1" si="235"/>
        <v>37</v>
      </c>
      <c r="CA313" s="2"/>
      <c r="CB313" s="3"/>
    </row>
    <row r="314" spans="2:80" ht="15" thickBot="1" x14ac:dyDescent="0.35">
      <c r="B314">
        <f t="shared" ca="1" si="236"/>
        <v>2</v>
      </c>
      <c r="C314" t="str">
        <f t="shared" ca="1" si="237"/>
        <v>women</v>
      </c>
      <c r="D314">
        <f t="shared" ca="1" si="238"/>
        <v>37</v>
      </c>
      <c r="E314">
        <f t="shared" ca="1" si="239"/>
        <v>3</v>
      </c>
      <c r="F314" t="str">
        <f t="shared" ca="1" si="240"/>
        <v>teaching</v>
      </c>
      <c r="G314">
        <f t="shared" ca="1" si="241"/>
        <v>4</v>
      </c>
      <c r="H314" t="str">
        <f t="shared" ca="1" si="242"/>
        <v>technical</v>
      </c>
      <c r="I314">
        <f t="shared" ca="1" si="243"/>
        <v>4</v>
      </c>
      <c r="J314">
        <f t="shared" ca="1" si="244"/>
        <v>3</v>
      </c>
      <c r="K314">
        <f t="shared" ca="1" si="245"/>
        <v>79995</v>
      </c>
      <c r="L314">
        <f t="shared" ca="1" si="246"/>
        <v>10</v>
      </c>
      <c r="M314" t="str">
        <f t="shared" ca="1" si="247"/>
        <v>chitrdurga</v>
      </c>
      <c r="N314">
        <f t="shared" ca="1" si="248"/>
        <v>399975</v>
      </c>
      <c r="O314">
        <f t="shared" ca="1" si="249"/>
        <v>334264.25037887291</v>
      </c>
      <c r="P314">
        <f t="shared" ca="1" si="250"/>
        <v>145646.25681875637</v>
      </c>
      <c r="Q314">
        <f t="shared" ca="1" si="251"/>
        <v>3009</v>
      </c>
      <c r="R314">
        <f t="shared" ca="1" si="252"/>
        <v>102619.25983632407</v>
      </c>
      <c r="S314">
        <f t="shared" ca="1" si="253"/>
        <v>27438.357484499003</v>
      </c>
      <c r="T314">
        <f t="shared" ca="1" si="254"/>
        <v>573059.61430325534</v>
      </c>
      <c r="U314">
        <f t="shared" ca="1" si="255"/>
        <v>439892.51021519699</v>
      </c>
      <c r="V314">
        <f t="shared" ca="1" si="256"/>
        <v>133167.10408805835</v>
      </c>
      <c r="X314" s="1">
        <f ca="1">IF(Table1[[#This Row],[gender]]="men",0,1)</f>
        <v>1</v>
      </c>
      <c r="Y314" s="13">
        <f ca="1">IF(Table1[[#This Row],[gender]]="women",0,1)</f>
        <v>0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K314" s="1">
        <f t="shared" ca="1" si="257"/>
        <v>1</v>
      </c>
      <c r="AL314" s="2">
        <f t="shared" ca="1" si="258"/>
        <v>0</v>
      </c>
      <c r="AM314" s="2">
        <f t="shared" ca="1" si="259"/>
        <v>0</v>
      </c>
      <c r="AN314" s="2">
        <f t="shared" ca="1" si="260"/>
        <v>0</v>
      </c>
      <c r="AO314" s="2">
        <f t="shared" ca="1" si="261"/>
        <v>0</v>
      </c>
      <c r="AP314" s="3">
        <f t="shared" ca="1" si="262"/>
        <v>0</v>
      </c>
      <c r="AQ314" s="1"/>
      <c r="AR314" s="2"/>
      <c r="AS314" s="2"/>
      <c r="AT314" s="2"/>
      <c r="AU314" s="2"/>
      <c r="AV314" s="3"/>
      <c r="AW314" s="2"/>
      <c r="AX314" s="23">
        <f t="shared" ca="1" si="213"/>
        <v>20678.106516964199</v>
      </c>
      <c r="AY314" s="2"/>
      <c r="AZ314" s="1">
        <f t="shared" ca="1" si="214"/>
        <v>1</v>
      </c>
      <c r="BA314" s="2"/>
      <c r="BB314" s="3"/>
      <c r="BC314" s="31">
        <f t="shared" ca="1" si="215"/>
        <v>9.602458541370773E-2</v>
      </c>
      <c r="BD314" s="2">
        <f t="shared" ca="1" si="216"/>
        <v>1</v>
      </c>
      <c r="BE314" s="1"/>
      <c r="BF314" s="1">
        <f t="shared" ca="1" si="217"/>
        <v>0</v>
      </c>
      <c r="BG314" s="2">
        <f t="shared" ca="1" si="218"/>
        <v>0</v>
      </c>
      <c r="BH314" s="2">
        <f t="shared" ca="1" si="219"/>
        <v>0</v>
      </c>
      <c r="BI314" s="2">
        <f t="shared" ca="1" si="220"/>
        <v>0</v>
      </c>
      <c r="BJ314" s="2">
        <f t="shared" ca="1" si="221"/>
        <v>0</v>
      </c>
      <c r="BK314" s="2">
        <f t="shared" ca="1" si="222"/>
        <v>0</v>
      </c>
      <c r="BL314" s="2">
        <f t="shared" ca="1" si="223"/>
        <v>0</v>
      </c>
      <c r="BM314" s="2">
        <f t="shared" ca="1" si="224"/>
        <v>0</v>
      </c>
      <c r="BN314" s="2">
        <f t="shared" ca="1" si="225"/>
        <v>25747</v>
      </c>
      <c r="BO314" s="2">
        <f t="shared" ca="1" si="226"/>
        <v>0</v>
      </c>
      <c r="BP314" s="3">
        <f t="shared" ca="1" si="227"/>
        <v>0</v>
      </c>
      <c r="BQ314" s="1">
        <f t="shared" ca="1" si="228"/>
        <v>0</v>
      </c>
      <c r="BR314" s="2">
        <f t="shared" ca="1" si="229"/>
        <v>0</v>
      </c>
      <c r="BS314" s="2">
        <f t="shared" ca="1" si="230"/>
        <v>25747</v>
      </c>
      <c r="BT314" s="2">
        <f t="shared" ca="1" si="231"/>
        <v>0</v>
      </c>
      <c r="BU314" s="2">
        <f t="shared" ca="1" si="232"/>
        <v>0</v>
      </c>
      <c r="BV314" s="3">
        <f t="shared" ca="1" si="233"/>
        <v>0</v>
      </c>
      <c r="BX314" s="1">
        <f t="shared" ca="1" si="234"/>
        <v>1</v>
      </c>
      <c r="BY314" s="3"/>
      <c r="BZ314" s="1">
        <f t="shared" ca="1" si="235"/>
        <v>40</v>
      </c>
      <c r="CA314" s="2"/>
      <c r="CB314" s="3"/>
    </row>
    <row r="315" spans="2:80" ht="15" thickBot="1" x14ac:dyDescent="0.35">
      <c r="B315">
        <f t="shared" ca="1" si="236"/>
        <v>2</v>
      </c>
      <c r="C315" t="str">
        <f t="shared" ca="1" si="237"/>
        <v>women</v>
      </c>
      <c r="D315">
        <f t="shared" ca="1" si="238"/>
        <v>40</v>
      </c>
      <c r="E315">
        <f t="shared" ca="1" si="239"/>
        <v>3</v>
      </c>
      <c r="F315" t="str">
        <f t="shared" ca="1" si="240"/>
        <v>teaching</v>
      </c>
      <c r="G315">
        <f t="shared" ca="1" si="241"/>
        <v>4</v>
      </c>
      <c r="H315" t="str">
        <f t="shared" ca="1" si="242"/>
        <v>technical</v>
      </c>
      <c r="I315">
        <f t="shared" ca="1" si="243"/>
        <v>2</v>
      </c>
      <c r="J315">
        <f t="shared" ca="1" si="244"/>
        <v>4</v>
      </c>
      <c r="K315">
        <f t="shared" ca="1" si="245"/>
        <v>25747</v>
      </c>
      <c r="L315">
        <f t="shared" ca="1" si="246"/>
        <v>9</v>
      </c>
      <c r="M315" t="str">
        <f t="shared" ca="1" si="247"/>
        <v>gulbarga</v>
      </c>
      <c r="N315">
        <f t="shared" ca="1" si="248"/>
        <v>77241</v>
      </c>
      <c r="O315">
        <f t="shared" ca="1" si="249"/>
        <v>7417.0350019401985</v>
      </c>
      <c r="P315">
        <f t="shared" ca="1" si="250"/>
        <v>82712.426067856795</v>
      </c>
      <c r="Q315">
        <f t="shared" ca="1" si="251"/>
        <v>47405</v>
      </c>
      <c r="R315">
        <f t="shared" ca="1" si="252"/>
        <v>48307.669098141334</v>
      </c>
      <c r="S315">
        <f t="shared" ca="1" si="253"/>
        <v>2282.9185415337565</v>
      </c>
      <c r="T315">
        <f t="shared" ca="1" si="254"/>
        <v>162236.34460939054</v>
      </c>
      <c r="U315">
        <f t="shared" ca="1" si="255"/>
        <v>103129.70410008152</v>
      </c>
      <c r="V315">
        <f t="shared" ca="1" si="256"/>
        <v>59106.640509309014</v>
      </c>
      <c r="X315" s="1">
        <f ca="1">IF(Table1[[#This Row],[gender]]="men",0,1)</f>
        <v>1</v>
      </c>
      <c r="Y315" s="13">
        <f ca="1">IF(Table1[[#This Row],[gender]]="women",0,1)</f>
        <v>0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K315" s="1">
        <f t="shared" ca="1" si="257"/>
        <v>1</v>
      </c>
      <c r="AL315" s="2">
        <f t="shared" ca="1" si="258"/>
        <v>0</v>
      </c>
      <c r="AM315" s="2">
        <f t="shared" ca="1" si="259"/>
        <v>0</v>
      </c>
      <c r="AN315" s="2">
        <f t="shared" ca="1" si="260"/>
        <v>0</v>
      </c>
      <c r="AO315" s="2">
        <f t="shared" ca="1" si="261"/>
        <v>0</v>
      </c>
      <c r="AP315" s="3">
        <f t="shared" ca="1" si="262"/>
        <v>0</v>
      </c>
      <c r="AQ315" s="1"/>
      <c r="AR315" s="2"/>
      <c r="AS315" s="2"/>
      <c r="AT315" s="2"/>
      <c r="AU315" s="2"/>
      <c r="AV315" s="3"/>
      <c r="AW315" s="2"/>
      <c r="AX315" s="23">
        <f t="shared" ca="1" si="213"/>
        <v>56134.912560235265</v>
      </c>
      <c r="AY315" s="2"/>
      <c r="AZ315" s="1">
        <f t="shared" ca="1" si="214"/>
        <v>1</v>
      </c>
      <c r="BA315" s="2"/>
      <c r="BB315" s="3"/>
      <c r="BC315" s="31">
        <f t="shared" ca="1" si="215"/>
        <v>0.74011794049869983</v>
      </c>
      <c r="BD315" s="2">
        <f t="shared" ca="1" si="216"/>
        <v>0</v>
      </c>
      <c r="BE315" s="1"/>
      <c r="BF315" s="1">
        <f t="shared" ca="1" si="217"/>
        <v>0</v>
      </c>
      <c r="BG315" s="2">
        <f t="shared" ca="1" si="218"/>
        <v>0</v>
      </c>
      <c r="BH315" s="2">
        <f t="shared" ca="1" si="219"/>
        <v>0</v>
      </c>
      <c r="BI315" s="2">
        <f t="shared" ca="1" si="220"/>
        <v>0</v>
      </c>
      <c r="BJ315" s="2">
        <f t="shared" ca="1" si="221"/>
        <v>0</v>
      </c>
      <c r="BK315" s="2">
        <f t="shared" ca="1" si="222"/>
        <v>0</v>
      </c>
      <c r="BL315" s="2">
        <f t="shared" ca="1" si="223"/>
        <v>0</v>
      </c>
      <c r="BM315" s="2">
        <f t="shared" ca="1" si="224"/>
        <v>0</v>
      </c>
      <c r="BN315" s="2">
        <f t="shared" ca="1" si="225"/>
        <v>0</v>
      </c>
      <c r="BO315" s="2">
        <f t="shared" ca="1" si="226"/>
        <v>0</v>
      </c>
      <c r="BP315" s="3">
        <f t="shared" ca="1" si="227"/>
        <v>75529</v>
      </c>
      <c r="BQ315" s="1">
        <f t="shared" ca="1" si="228"/>
        <v>0</v>
      </c>
      <c r="BR315" s="2">
        <f t="shared" ca="1" si="229"/>
        <v>0</v>
      </c>
      <c r="BS315" s="2">
        <f t="shared" ca="1" si="230"/>
        <v>75529</v>
      </c>
      <c r="BT315" s="2">
        <f t="shared" ca="1" si="231"/>
        <v>0</v>
      </c>
      <c r="BU315" s="2">
        <f t="shared" ca="1" si="232"/>
        <v>0</v>
      </c>
      <c r="BV315" s="3">
        <f t="shared" ca="1" si="233"/>
        <v>0</v>
      </c>
      <c r="BX315" s="1">
        <f t="shared" ca="1" si="234"/>
        <v>1</v>
      </c>
      <c r="BY315" s="3"/>
      <c r="BZ315" s="1">
        <f t="shared" ca="1" si="235"/>
        <v>29</v>
      </c>
      <c r="CA315" s="2"/>
      <c r="CB315" s="3"/>
    </row>
    <row r="316" spans="2:80" ht="15" thickBot="1" x14ac:dyDescent="0.35">
      <c r="B316">
        <f t="shared" ca="1" si="236"/>
        <v>1</v>
      </c>
      <c r="C316" t="str">
        <f t="shared" ca="1" si="237"/>
        <v>men</v>
      </c>
      <c r="D316">
        <f t="shared" ca="1" si="238"/>
        <v>29</v>
      </c>
      <c r="E316">
        <f t="shared" ca="1" si="239"/>
        <v>3</v>
      </c>
      <c r="F316" t="str">
        <f t="shared" ca="1" si="240"/>
        <v>teaching</v>
      </c>
      <c r="G316">
        <f t="shared" ca="1" si="241"/>
        <v>2</v>
      </c>
      <c r="H316" t="str">
        <f t="shared" ca="1" si="242"/>
        <v>college</v>
      </c>
      <c r="I316">
        <f t="shared" ca="1" si="243"/>
        <v>3</v>
      </c>
      <c r="J316">
        <f t="shared" ca="1" si="244"/>
        <v>3</v>
      </c>
      <c r="K316">
        <f t="shared" ca="1" si="245"/>
        <v>75529</v>
      </c>
      <c r="L316">
        <f t="shared" ca="1" si="246"/>
        <v>11</v>
      </c>
      <c r="M316" t="str">
        <f t="shared" ca="1" si="247"/>
        <v>kolar</v>
      </c>
      <c r="N316">
        <f t="shared" ca="1" si="248"/>
        <v>453174</v>
      </c>
      <c r="O316">
        <f t="shared" ca="1" si="249"/>
        <v>335402.20756755781</v>
      </c>
      <c r="P316">
        <f t="shared" ca="1" si="250"/>
        <v>168404.73768070579</v>
      </c>
      <c r="Q316">
        <f t="shared" ca="1" si="251"/>
        <v>152531</v>
      </c>
      <c r="R316">
        <f t="shared" ca="1" si="252"/>
        <v>94422.779299793081</v>
      </c>
      <c r="S316">
        <f t="shared" ca="1" si="253"/>
        <v>68800.841026577662</v>
      </c>
      <c r="T316">
        <f t="shared" ca="1" si="254"/>
        <v>690379.57870728336</v>
      </c>
      <c r="U316">
        <f t="shared" ca="1" si="255"/>
        <v>582355.98686735088</v>
      </c>
      <c r="V316">
        <f t="shared" ca="1" si="256"/>
        <v>108023.59183993249</v>
      </c>
      <c r="X316" s="1">
        <f ca="1">IF(Table1[[#This Row],[gender]]="men",0,1)</f>
        <v>0</v>
      </c>
      <c r="Y316" s="13">
        <f ca="1">IF(Table1[[#This Row],[gender]]="women",0,1)</f>
        <v>1</v>
      </c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K316" s="1">
        <f t="shared" ca="1" si="257"/>
        <v>0</v>
      </c>
      <c r="AL316" s="2">
        <f t="shared" ca="1" si="258"/>
        <v>1</v>
      </c>
      <c r="AM316" s="2">
        <f t="shared" ca="1" si="259"/>
        <v>0</v>
      </c>
      <c r="AN316" s="2">
        <f t="shared" ca="1" si="260"/>
        <v>0</v>
      </c>
      <c r="AO316" s="2">
        <f t="shared" ca="1" si="261"/>
        <v>0</v>
      </c>
      <c r="AP316" s="3">
        <f t="shared" ca="1" si="262"/>
        <v>0</v>
      </c>
      <c r="AQ316" s="1"/>
      <c r="AR316" s="2"/>
      <c r="AS316" s="2"/>
      <c r="AT316" s="2"/>
      <c r="AU316" s="2"/>
      <c r="AV316" s="3"/>
      <c r="AW316" s="2"/>
      <c r="AX316" s="23">
        <f t="shared" ca="1" si="213"/>
        <v>57932.387251664411</v>
      </c>
      <c r="AY316" s="2"/>
      <c r="AZ316" s="1">
        <f t="shared" ca="1" si="214"/>
        <v>1</v>
      </c>
      <c r="BA316" s="2"/>
      <c r="BB316" s="3"/>
      <c r="BC316" s="31">
        <f t="shared" ca="1" si="215"/>
        <v>0.37051792772677949</v>
      </c>
      <c r="BD316" s="2">
        <f t="shared" ca="1" si="216"/>
        <v>0</v>
      </c>
      <c r="BE316" s="1"/>
      <c r="BF316" s="1">
        <f t="shared" ca="1" si="217"/>
        <v>0</v>
      </c>
      <c r="BG316" s="2">
        <f t="shared" ca="1" si="218"/>
        <v>59494</v>
      </c>
      <c r="BH316" s="2">
        <f t="shared" ca="1" si="219"/>
        <v>0</v>
      </c>
      <c r="BI316" s="2">
        <f t="shared" ca="1" si="220"/>
        <v>0</v>
      </c>
      <c r="BJ316" s="2">
        <f t="shared" ca="1" si="221"/>
        <v>0</v>
      </c>
      <c r="BK316" s="2">
        <f t="shared" ca="1" si="222"/>
        <v>0</v>
      </c>
      <c r="BL316" s="2">
        <f t="shared" ca="1" si="223"/>
        <v>0</v>
      </c>
      <c r="BM316" s="2">
        <f t="shared" ca="1" si="224"/>
        <v>0</v>
      </c>
      <c r="BN316" s="2">
        <f t="shared" ca="1" si="225"/>
        <v>0</v>
      </c>
      <c r="BO316" s="2">
        <f t="shared" ca="1" si="226"/>
        <v>0</v>
      </c>
      <c r="BP316" s="3">
        <f t="shared" ca="1" si="227"/>
        <v>0</v>
      </c>
      <c r="BQ316" s="1">
        <f t="shared" ca="1" si="228"/>
        <v>59494</v>
      </c>
      <c r="BR316" s="2">
        <f t="shared" ca="1" si="229"/>
        <v>0</v>
      </c>
      <c r="BS316" s="2">
        <f t="shared" ca="1" si="230"/>
        <v>0</v>
      </c>
      <c r="BT316" s="2">
        <f t="shared" ca="1" si="231"/>
        <v>0</v>
      </c>
      <c r="BU316" s="2">
        <f t="shared" ca="1" si="232"/>
        <v>0</v>
      </c>
      <c r="BV316" s="3">
        <f t="shared" ca="1" si="233"/>
        <v>0</v>
      </c>
      <c r="BX316" s="1">
        <f t="shared" ca="1" si="234"/>
        <v>1</v>
      </c>
      <c r="BY316" s="3"/>
      <c r="BZ316" s="1">
        <f t="shared" ca="1" si="235"/>
        <v>44</v>
      </c>
      <c r="CA316" s="2"/>
      <c r="CB316" s="3"/>
    </row>
    <row r="317" spans="2:80" ht="15" thickBot="1" x14ac:dyDescent="0.35">
      <c r="B317">
        <f t="shared" ca="1" si="236"/>
        <v>1</v>
      </c>
      <c r="C317" t="str">
        <f t="shared" ca="1" si="237"/>
        <v>men</v>
      </c>
      <c r="D317">
        <f t="shared" ca="1" si="238"/>
        <v>44</v>
      </c>
      <c r="E317">
        <f t="shared" ca="1" si="239"/>
        <v>1</v>
      </c>
      <c r="F317" t="str">
        <f t="shared" ca="1" si="240"/>
        <v>health</v>
      </c>
      <c r="G317">
        <f t="shared" ca="1" si="241"/>
        <v>2</v>
      </c>
      <c r="H317" t="str">
        <f t="shared" ca="1" si="242"/>
        <v>college</v>
      </c>
      <c r="I317">
        <f t="shared" ca="1" si="243"/>
        <v>4</v>
      </c>
      <c r="J317">
        <f t="shared" ca="1" si="244"/>
        <v>2</v>
      </c>
      <c r="K317">
        <f t="shared" ca="1" si="245"/>
        <v>59494</v>
      </c>
      <c r="L317">
        <f t="shared" ca="1" si="246"/>
        <v>2</v>
      </c>
      <c r="M317" t="str">
        <f t="shared" ca="1" si="247"/>
        <v>tumkur</v>
      </c>
      <c r="N317">
        <f t="shared" ca="1" si="248"/>
        <v>356964</v>
      </c>
      <c r="O317">
        <f t="shared" ca="1" si="249"/>
        <v>132261.56155306211</v>
      </c>
      <c r="P317">
        <f t="shared" ca="1" si="250"/>
        <v>115864.77450332882</v>
      </c>
      <c r="Q317">
        <f t="shared" ca="1" si="251"/>
        <v>99747</v>
      </c>
      <c r="R317">
        <f t="shared" ca="1" si="252"/>
        <v>5768.6036724294963</v>
      </c>
      <c r="S317">
        <f t="shared" ca="1" si="253"/>
        <v>87195.526972180247</v>
      </c>
      <c r="T317">
        <f t="shared" ca="1" si="254"/>
        <v>560024.30147550907</v>
      </c>
      <c r="U317">
        <f t="shared" ca="1" si="255"/>
        <v>237777.1652254916</v>
      </c>
      <c r="V317">
        <f t="shared" ca="1" si="256"/>
        <v>322247.13625001744</v>
      </c>
      <c r="X317" s="1">
        <f ca="1">IF(Table1[[#This Row],[gender]]="men",0,1)</f>
        <v>0</v>
      </c>
      <c r="Y317" s="13">
        <f ca="1">IF(Table1[[#This Row],[gender]]="women",0,1)</f>
        <v>1</v>
      </c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K317" s="1">
        <f t="shared" ca="1" si="257"/>
        <v>0</v>
      </c>
      <c r="AL317" s="2">
        <f t="shared" ca="1" si="258"/>
        <v>0</v>
      </c>
      <c r="AM317" s="2">
        <f t="shared" ca="1" si="259"/>
        <v>0</v>
      </c>
      <c r="AN317" s="2">
        <f t="shared" ca="1" si="260"/>
        <v>1</v>
      </c>
      <c r="AO317" s="2">
        <f t="shared" ca="1" si="261"/>
        <v>0</v>
      </c>
      <c r="AP317" s="3">
        <f t="shared" ca="1" si="262"/>
        <v>0</v>
      </c>
      <c r="AQ317" s="1"/>
      <c r="AR317" s="2"/>
      <c r="AS317" s="2"/>
      <c r="AT317" s="2"/>
      <c r="AU317" s="2"/>
      <c r="AV317" s="3"/>
      <c r="AW317" s="2"/>
      <c r="AX317" s="23">
        <f t="shared" ca="1" si="213"/>
        <v>46124.326555668973</v>
      </c>
      <c r="AY317" s="2"/>
      <c r="AZ317" s="1">
        <f t="shared" ca="1" si="214"/>
        <v>0</v>
      </c>
      <c r="BA317" s="2"/>
      <c r="BB317" s="3"/>
      <c r="BC317" s="31">
        <f t="shared" ca="1" si="215"/>
        <v>0.14383099551117273</v>
      </c>
      <c r="BD317" s="2">
        <f t="shared" ca="1" si="216"/>
        <v>1</v>
      </c>
      <c r="BE317" s="1"/>
      <c r="BF317" s="1">
        <f t="shared" ca="1" si="217"/>
        <v>0</v>
      </c>
      <c r="BG317" s="2">
        <f t="shared" ca="1" si="218"/>
        <v>0</v>
      </c>
      <c r="BH317" s="2">
        <f t="shared" ca="1" si="219"/>
        <v>0</v>
      </c>
      <c r="BI317" s="2">
        <f t="shared" ca="1" si="220"/>
        <v>0</v>
      </c>
      <c r="BJ317" s="2">
        <f t="shared" ca="1" si="221"/>
        <v>0</v>
      </c>
      <c r="BK317" s="2">
        <f t="shared" ca="1" si="222"/>
        <v>0</v>
      </c>
      <c r="BL317" s="2">
        <f t="shared" ca="1" si="223"/>
        <v>0</v>
      </c>
      <c r="BM317" s="2">
        <f t="shared" ca="1" si="224"/>
        <v>0</v>
      </c>
      <c r="BN317" s="2">
        <f t="shared" ca="1" si="225"/>
        <v>47709</v>
      </c>
      <c r="BO317" s="2">
        <f t="shared" ca="1" si="226"/>
        <v>0</v>
      </c>
      <c r="BP317" s="3">
        <f t="shared" ca="1" si="227"/>
        <v>0</v>
      </c>
      <c r="BQ317" s="1">
        <f t="shared" ca="1" si="228"/>
        <v>0</v>
      </c>
      <c r="BR317" s="2">
        <f t="shared" ca="1" si="229"/>
        <v>0</v>
      </c>
      <c r="BS317" s="2">
        <f t="shared" ca="1" si="230"/>
        <v>0</v>
      </c>
      <c r="BT317" s="2">
        <f t="shared" ca="1" si="231"/>
        <v>47709</v>
      </c>
      <c r="BU317" s="2">
        <f t="shared" ca="1" si="232"/>
        <v>0</v>
      </c>
      <c r="BV317" s="3">
        <f t="shared" ca="1" si="233"/>
        <v>0</v>
      </c>
      <c r="BX317" s="1">
        <f t="shared" ca="1" si="234"/>
        <v>1</v>
      </c>
      <c r="BY317" s="3"/>
      <c r="BZ317" s="1">
        <f t="shared" ca="1" si="235"/>
        <v>39</v>
      </c>
      <c r="CA317" s="2"/>
      <c r="CB317" s="3"/>
    </row>
    <row r="318" spans="2:80" ht="15" thickBot="1" x14ac:dyDescent="0.35">
      <c r="B318">
        <f t="shared" ca="1" si="236"/>
        <v>2</v>
      </c>
      <c r="C318" t="str">
        <f t="shared" ca="1" si="237"/>
        <v>women</v>
      </c>
      <c r="D318">
        <f t="shared" ca="1" si="238"/>
        <v>39</v>
      </c>
      <c r="E318">
        <f t="shared" ca="1" si="239"/>
        <v>4</v>
      </c>
      <c r="F318" t="str">
        <f t="shared" ca="1" si="240"/>
        <v>IT</v>
      </c>
      <c r="G318">
        <f t="shared" ca="1" si="241"/>
        <v>3</v>
      </c>
      <c r="H318" t="str">
        <f t="shared" ca="1" si="242"/>
        <v>university</v>
      </c>
      <c r="I318">
        <f t="shared" ca="1" si="243"/>
        <v>4</v>
      </c>
      <c r="J318">
        <f t="shared" ca="1" si="244"/>
        <v>2</v>
      </c>
      <c r="K318">
        <f t="shared" ca="1" si="245"/>
        <v>47709</v>
      </c>
      <c r="L318">
        <f t="shared" ca="1" si="246"/>
        <v>9</v>
      </c>
      <c r="M318" t="str">
        <f t="shared" ca="1" si="247"/>
        <v>gulbarga</v>
      </c>
      <c r="N318">
        <f t="shared" ca="1" si="248"/>
        <v>190836</v>
      </c>
      <c r="O318">
        <f t="shared" ca="1" si="249"/>
        <v>27448.131859370158</v>
      </c>
      <c r="P318">
        <f t="shared" ca="1" si="250"/>
        <v>92248.653111337946</v>
      </c>
      <c r="Q318">
        <f t="shared" ca="1" si="251"/>
        <v>78</v>
      </c>
      <c r="R318">
        <f t="shared" ca="1" si="252"/>
        <v>34358.691956682538</v>
      </c>
      <c r="S318">
        <f t="shared" ca="1" si="253"/>
        <v>24576.608308357499</v>
      </c>
      <c r="T318">
        <f t="shared" ca="1" si="254"/>
        <v>307661.26141969539</v>
      </c>
      <c r="U318">
        <f t="shared" ca="1" si="255"/>
        <v>61884.823816052696</v>
      </c>
      <c r="V318">
        <f t="shared" ca="1" si="256"/>
        <v>245776.4376036427</v>
      </c>
      <c r="X318" s="1">
        <f ca="1">IF(Table1[[#This Row],[gender]]="men",0,1)</f>
        <v>1</v>
      </c>
      <c r="Y318" s="13">
        <f ca="1">IF(Table1[[#This Row],[gender]]="women",0,1)</f>
        <v>0</v>
      </c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K318" s="1">
        <f t="shared" ca="1" si="257"/>
        <v>0</v>
      </c>
      <c r="AL318" s="2">
        <f t="shared" ca="1" si="258"/>
        <v>0</v>
      </c>
      <c r="AM318" s="2">
        <f t="shared" ca="1" si="259"/>
        <v>1</v>
      </c>
      <c r="AN318" s="2">
        <f t="shared" ca="1" si="260"/>
        <v>0</v>
      </c>
      <c r="AO318" s="2">
        <f t="shared" ca="1" si="261"/>
        <v>0</v>
      </c>
      <c r="AP318" s="3">
        <f t="shared" ca="1" si="262"/>
        <v>0</v>
      </c>
      <c r="AQ318" s="1"/>
      <c r="AR318" s="2"/>
      <c r="AS318" s="2"/>
      <c r="AT318" s="2"/>
      <c r="AU318" s="2"/>
      <c r="AV318" s="3"/>
      <c r="AW318" s="2"/>
      <c r="AX318" s="23">
        <f t="shared" ca="1" si="213"/>
        <v>11469.539985821355</v>
      </c>
      <c r="AY318" s="2"/>
      <c r="AZ318" s="1">
        <f t="shared" ca="1" si="214"/>
        <v>1</v>
      </c>
      <c r="BA318" s="2"/>
      <c r="BB318" s="3"/>
      <c r="BC318" s="31">
        <f t="shared" ca="1" si="215"/>
        <v>0.94894445431390373</v>
      </c>
      <c r="BD318" s="2">
        <f t="shared" ca="1" si="216"/>
        <v>0</v>
      </c>
      <c r="BE318" s="1"/>
      <c r="BF318" s="1">
        <f t="shared" ca="1" si="217"/>
        <v>0</v>
      </c>
      <c r="BG318" s="2">
        <f t="shared" ca="1" si="218"/>
        <v>0</v>
      </c>
      <c r="BH318" s="2">
        <f t="shared" ca="1" si="219"/>
        <v>0</v>
      </c>
      <c r="BI318" s="2">
        <f t="shared" ca="1" si="220"/>
        <v>0</v>
      </c>
      <c r="BJ318" s="2">
        <f t="shared" ca="1" si="221"/>
        <v>33152</v>
      </c>
      <c r="BK318" s="2">
        <f t="shared" ca="1" si="222"/>
        <v>0</v>
      </c>
      <c r="BL318" s="2">
        <f t="shared" ca="1" si="223"/>
        <v>0</v>
      </c>
      <c r="BM318" s="2">
        <f t="shared" ca="1" si="224"/>
        <v>0</v>
      </c>
      <c r="BN318" s="2">
        <f t="shared" ca="1" si="225"/>
        <v>0</v>
      </c>
      <c r="BO318" s="2">
        <f t="shared" ca="1" si="226"/>
        <v>0</v>
      </c>
      <c r="BP318" s="3">
        <f t="shared" ca="1" si="227"/>
        <v>0</v>
      </c>
      <c r="BQ318" s="1">
        <f t="shared" ca="1" si="228"/>
        <v>0</v>
      </c>
      <c r="BR318" s="2">
        <f t="shared" ca="1" si="229"/>
        <v>0</v>
      </c>
      <c r="BS318" s="2">
        <f t="shared" ca="1" si="230"/>
        <v>0</v>
      </c>
      <c r="BT318" s="2">
        <f t="shared" ca="1" si="231"/>
        <v>0</v>
      </c>
      <c r="BU318" s="2">
        <f t="shared" ca="1" si="232"/>
        <v>0</v>
      </c>
      <c r="BV318" s="3">
        <f t="shared" ca="1" si="233"/>
        <v>33152</v>
      </c>
      <c r="BX318" s="1">
        <f t="shared" ca="1" si="234"/>
        <v>1</v>
      </c>
      <c r="BY318" s="3"/>
      <c r="BZ318" s="1">
        <f t="shared" ca="1" si="235"/>
        <v>27</v>
      </c>
      <c r="CA318" s="2"/>
      <c r="CB318" s="3"/>
    </row>
    <row r="319" spans="2:80" ht="15" thickBot="1" x14ac:dyDescent="0.35">
      <c r="B319">
        <f t="shared" ca="1" si="236"/>
        <v>2</v>
      </c>
      <c r="C319" t="str">
        <f t="shared" ca="1" si="237"/>
        <v>women</v>
      </c>
      <c r="D319">
        <f t="shared" ca="1" si="238"/>
        <v>27</v>
      </c>
      <c r="E319">
        <f t="shared" ca="1" si="239"/>
        <v>6</v>
      </c>
      <c r="F319" t="str">
        <f t="shared" ca="1" si="240"/>
        <v>agriculture</v>
      </c>
      <c r="G319">
        <f t="shared" ca="1" si="241"/>
        <v>3</v>
      </c>
      <c r="H319" t="str">
        <f t="shared" ca="1" si="242"/>
        <v>university</v>
      </c>
      <c r="I319">
        <f t="shared" ca="1" si="243"/>
        <v>0</v>
      </c>
      <c r="J319">
        <f t="shared" ca="1" si="244"/>
        <v>3</v>
      </c>
      <c r="K319">
        <f t="shared" ca="1" si="245"/>
        <v>33152</v>
      </c>
      <c r="L319">
        <f t="shared" ca="1" si="246"/>
        <v>5</v>
      </c>
      <c r="M319" t="str">
        <f t="shared" ca="1" si="247"/>
        <v>UK</v>
      </c>
      <c r="N319">
        <f t="shared" ca="1" si="248"/>
        <v>99456</v>
      </c>
      <c r="O319">
        <f t="shared" ca="1" si="249"/>
        <v>94378.219648243612</v>
      </c>
      <c r="P319">
        <f t="shared" ca="1" si="250"/>
        <v>34408.619957464063</v>
      </c>
      <c r="Q319">
        <f t="shared" ca="1" si="251"/>
        <v>25320</v>
      </c>
      <c r="R319">
        <f t="shared" ca="1" si="252"/>
        <v>2889.1397942413282</v>
      </c>
      <c r="S319">
        <f t="shared" ca="1" si="253"/>
        <v>41043.344669533457</v>
      </c>
      <c r="T319">
        <f t="shared" ca="1" si="254"/>
        <v>174907.96462699751</v>
      </c>
      <c r="U319">
        <f t="shared" ca="1" si="255"/>
        <v>122587.35944248494</v>
      </c>
      <c r="V319">
        <f t="shared" ca="1" si="256"/>
        <v>52320.605184512562</v>
      </c>
      <c r="X319" s="1">
        <f ca="1">IF(Table1[[#This Row],[gender]]="men",0,1)</f>
        <v>1</v>
      </c>
      <c r="Y319" s="13">
        <f ca="1">IF(Table1[[#This Row],[gender]]="women",0,1)</f>
        <v>0</v>
      </c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K319" s="1">
        <f t="shared" ca="1" si="257"/>
        <v>0</v>
      </c>
      <c r="AL319" s="2">
        <f t="shared" ca="1" si="258"/>
        <v>0</v>
      </c>
      <c r="AM319" s="2">
        <f t="shared" ca="1" si="259"/>
        <v>0</v>
      </c>
      <c r="AN319" s="2">
        <f t="shared" ca="1" si="260"/>
        <v>0</v>
      </c>
      <c r="AO319" s="2">
        <f t="shared" ca="1" si="261"/>
        <v>1</v>
      </c>
      <c r="AP319" s="3">
        <f t="shared" ca="1" si="262"/>
        <v>0</v>
      </c>
      <c r="AQ319" s="1"/>
      <c r="AR319" s="2"/>
      <c r="AS319" s="2"/>
      <c r="AT319" s="2"/>
      <c r="AU319" s="2"/>
      <c r="AV319" s="3"/>
      <c r="AW319" s="2"/>
      <c r="AX319" s="23">
        <f t="shared" ca="1" si="213"/>
        <v>14333.765752882964</v>
      </c>
      <c r="AY319" s="2"/>
      <c r="AZ319" s="1">
        <f t="shared" ca="1" si="214"/>
        <v>1</v>
      </c>
      <c r="BA319" s="2"/>
      <c r="BB319" s="3"/>
      <c r="BC319" s="31">
        <f t="shared" ca="1" si="215"/>
        <v>0.35934268333299479</v>
      </c>
      <c r="BD319" s="2">
        <f t="shared" ca="1" si="216"/>
        <v>0</v>
      </c>
      <c r="BE319" s="1"/>
      <c r="BF319" s="1">
        <f t="shared" ca="1" si="217"/>
        <v>0</v>
      </c>
      <c r="BG319" s="2">
        <f t="shared" ca="1" si="218"/>
        <v>46877</v>
      </c>
      <c r="BH319" s="2">
        <f t="shared" ca="1" si="219"/>
        <v>0</v>
      </c>
      <c r="BI319" s="2">
        <f t="shared" ca="1" si="220"/>
        <v>0</v>
      </c>
      <c r="BJ319" s="2">
        <f t="shared" ca="1" si="221"/>
        <v>0</v>
      </c>
      <c r="BK319" s="2">
        <f t="shared" ca="1" si="222"/>
        <v>0</v>
      </c>
      <c r="BL319" s="2">
        <f t="shared" ca="1" si="223"/>
        <v>0</v>
      </c>
      <c r="BM319" s="2">
        <f t="shared" ca="1" si="224"/>
        <v>0</v>
      </c>
      <c r="BN319" s="2">
        <f t="shared" ca="1" si="225"/>
        <v>0</v>
      </c>
      <c r="BO319" s="2">
        <f t="shared" ca="1" si="226"/>
        <v>0</v>
      </c>
      <c r="BP319" s="3">
        <f t="shared" ca="1" si="227"/>
        <v>0</v>
      </c>
      <c r="BQ319" s="1">
        <f t="shared" ca="1" si="228"/>
        <v>0</v>
      </c>
      <c r="BR319" s="2">
        <f t="shared" ca="1" si="229"/>
        <v>46877</v>
      </c>
      <c r="BS319" s="2">
        <f t="shared" ca="1" si="230"/>
        <v>0</v>
      </c>
      <c r="BT319" s="2">
        <f t="shared" ca="1" si="231"/>
        <v>0</v>
      </c>
      <c r="BU319" s="2">
        <f t="shared" ca="1" si="232"/>
        <v>0</v>
      </c>
      <c r="BV319" s="3">
        <f t="shared" ca="1" si="233"/>
        <v>0</v>
      </c>
      <c r="BX319" s="1">
        <f t="shared" ca="1" si="234"/>
        <v>1</v>
      </c>
      <c r="BY319" s="3"/>
      <c r="BZ319" s="1">
        <f t="shared" ca="1" si="235"/>
        <v>41</v>
      </c>
      <c r="CA319" s="2"/>
      <c r="CB319" s="3"/>
    </row>
    <row r="320" spans="2:80" ht="15" thickBot="1" x14ac:dyDescent="0.35">
      <c r="B320">
        <f t="shared" ca="1" si="236"/>
        <v>2</v>
      </c>
      <c r="C320" t="str">
        <f t="shared" ca="1" si="237"/>
        <v>women</v>
      </c>
      <c r="D320">
        <f t="shared" ca="1" si="238"/>
        <v>41</v>
      </c>
      <c r="E320">
        <f t="shared" ca="1" si="239"/>
        <v>2</v>
      </c>
      <c r="F320" t="str">
        <f t="shared" ca="1" si="240"/>
        <v>construction</v>
      </c>
      <c r="G320">
        <f t="shared" ca="1" si="241"/>
        <v>1</v>
      </c>
      <c r="H320" t="str">
        <f t="shared" ca="1" si="242"/>
        <v>high skool</v>
      </c>
      <c r="I320">
        <f t="shared" ca="1" si="243"/>
        <v>3</v>
      </c>
      <c r="J320">
        <f t="shared" ca="1" si="244"/>
        <v>1</v>
      </c>
      <c r="K320">
        <f t="shared" ca="1" si="245"/>
        <v>46877</v>
      </c>
      <c r="L320">
        <f t="shared" ca="1" si="246"/>
        <v>2</v>
      </c>
      <c r="M320" t="str">
        <f t="shared" ca="1" si="247"/>
        <v>tumkur</v>
      </c>
      <c r="N320">
        <f t="shared" ca="1" si="248"/>
        <v>281262</v>
      </c>
      <c r="O320">
        <f t="shared" ca="1" si="249"/>
        <v>101069.44179960479</v>
      </c>
      <c r="P320">
        <f t="shared" ca="1" si="250"/>
        <v>14333.765752882964</v>
      </c>
      <c r="Q320">
        <f t="shared" ca="1" si="251"/>
        <v>8819</v>
      </c>
      <c r="R320">
        <f t="shared" ca="1" si="252"/>
        <v>39204.118150775961</v>
      </c>
      <c r="S320">
        <f t="shared" ca="1" si="253"/>
        <v>16183.654035709293</v>
      </c>
      <c r="T320">
        <f t="shared" ca="1" si="254"/>
        <v>311779.41978859226</v>
      </c>
      <c r="U320">
        <f t="shared" ca="1" si="255"/>
        <v>149092.55995038076</v>
      </c>
      <c r="V320">
        <f t="shared" ca="1" si="256"/>
        <v>162686.8598382115</v>
      </c>
      <c r="X320" s="1">
        <f ca="1">IF(Table1[[#This Row],[gender]]="men",0,1)</f>
        <v>1</v>
      </c>
      <c r="Y320" s="13">
        <f ca="1">IF(Table1[[#This Row],[gender]]="women",0,1)</f>
        <v>0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K320" s="1">
        <f t="shared" ca="1" si="257"/>
        <v>0</v>
      </c>
      <c r="AL320" s="2">
        <f t="shared" ca="1" si="258"/>
        <v>0</v>
      </c>
      <c r="AM320" s="2">
        <f t="shared" ca="1" si="259"/>
        <v>0</v>
      </c>
      <c r="AN320" s="2">
        <f t="shared" ca="1" si="260"/>
        <v>0</v>
      </c>
      <c r="AO320" s="2">
        <f t="shared" ca="1" si="261"/>
        <v>1</v>
      </c>
      <c r="AP320" s="3">
        <f t="shared" ca="1" si="262"/>
        <v>0</v>
      </c>
      <c r="AQ320" s="1"/>
      <c r="AR320" s="2"/>
      <c r="AS320" s="2"/>
      <c r="AT320" s="2"/>
      <c r="AU320" s="2"/>
      <c r="AV320" s="3"/>
      <c r="AW320" s="2"/>
      <c r="AX320" s="23">
        <f t="shared" ca="1" si="213"/>
        <v>41611.857995900958</v>
      </c>
      <c r="AY320" s="2"/>
      <c r="AZ320" s="1">
        <f t="shared" ca="1" si="214"/>
        <v>1</v>
      </c>
      <c r="BA320" s="2"/>
      <c r="BB320" s="3"/>
      <c r="BC320" s="31">
        <f t="shared" ca="1" si="215"/>
        <v>0.55619499273380379</v>
      </c>
      <c r="BD320" s="2">
        <f t="shared" ca="1" si="216"/>
        <v>0</v>
      </c>
      <c r="BE320" s="1"/>
      <c r="BF320" s="1">
        <f t="shared" ca="1" si="217"/>
        <v>51045</v>
      </c>
      <c r="BG320" s="2">
        <f t="shared" ca="1" si="218"/>
        <v>0</v>
      </c>
      <c r="BH320" s="2">
        <f t="shared" ca="1" si="219"/>
        <v>0</v>
      </c>
      <c r="BI320" s="2">
        <f t="shared" ca="1" si="220"/>
        <v>0</v>
      </c>
      <c r="BJ320" s="2">
        <f t="shared" ca="1" si="221"/>
        <v>0</v>
      </c>
      <c r="BK320" s="2">
        <f t="shared" ca="1" si="222"/>
        <v>0</v>
      </c>
      <c r="BL320" s="2">
        <f t="shared" ca="1" si="223"/>
        <v>0</v>
      </c>
      <c r="BM320" s="2">
        <f t="shared" ca="1" si="224"/>
        <v>0</v>
      </c>
      <c r="BN320" s="2">
        <f t="shared" ca="1" si="225"/>
        <v>0</v>
      </c>
      <c r="BO320" s="2">
        <f t="shared" ca="1" si="226"/>
        <v>0</v>
      </c>
      <c r="BP320" s="3">
        <f t="shared" ca="1" si="227"/>
        <v>0</v>
      </c>
      <c r="BQ320" s="1">
        <f t="shared" ca="1" si="228"/>
        <v>0</v>
      </c>
      <c r="BR320" s="2">
        <f t="shared" ca="1" si="229"/>
        <v>51045</v>
      </c>
      <c r="BS320" s="2">
        <f t="shared" ca="1" si="230"/>
        <v>0</v>
      </c>
      <c r="BT320" s="2">
        <f t="shared" ca="1" si="231"/>
        <v>0</v>
      </c>
      <c r="BU320" s="2">
        <f t="shared" ca="1" si="232"/>
        <v>0</v>
      </c>
      <c r="BV320" s="3">
        <f t="shared" ca="1" si="233"/>
        <v>0</v>
      </c>
      <c r="BX320" s="1">
        <f t="shared" ca="1" si="234"/>
        <v>1</v>
      </c>
      <c r="BY320" s="3"/>
      <c r="BZ320" s="1">
        <f t="shared" ca="1" si="235"/>
        <v>29</v>
      </c>
      <c r="CA320" s="2"/>
      <c r="CB320" s="3"/>
    </row>
    <row r="321" spans="2:80" ht="15" thickBot="1" x14ac:dyDescent="0.35">
      <c r="B321">
        <f t="shared" ca="1" si="236"/>
        <v>2</v>
      </c>
      <c r="C321" t="str">
        <f t="shared" ca="1" si="237"/>
        <v>women</v>
      </c>
      <c r="D321">
        <f t="shared" ca="1" si="238"/>
        <v>29</v>
      </c>
      <c r="E321">
        <f t="shared" ca="1" si="239"/>
        <v>2</v>
      </c>
      <c r="F321" t="str">
        <f t="shared" ca="1" si="240"/>
        <v>construction</v>
      </c>
      <c r="G321">
        <f t="shared" ca="1" si="241"/>
        <v>2</v>
      </c>
      <c r="H321" t="str">
        <f t="shared" ca="1" si="242"/>
        <v>college</v>
      </c>
      <c r="I321">
        <f t="shared" ca="1" si="243"/>
        <v>1</v>
      </c>
      <c r="J321">
        <f t="shared" ca="1" si="244"/>
        <v>3</v>
      </c>
      <c r="K321">
        <f t="shared" ca="1" si="245"/>
        <v>51045</v>
      </c>
      <c r="L321">
        <f t="shared" ca="1" si="246"/>
        <v>1</v>
      </c>
      <c r="M321" t="str">
        <f t="shared" ca="1" si="247"/>
        <v>banglore</v>
      </c>
      <c r="N321">
        <f t="shared" ca="1" si="248"/>
        <v>153135</v>
      </c>
      <c r="O321">
        <f t="shared" ca="1" si="249"/>
        <v>85172.92021229105</v>
      </c>
      <c r="P321">
        <f t="shared" ca="1" si="250"/>
        <v>124835.57398770287</v>
      </c>
      <c r="Q321">
        <f t="shared" ca="1" si="251"/>
        <v>59867</v>
      </c>
      <c r="R321">
        <f t="shared" ca="1" si="252"/>
        <v>78449.220729204622</v>
      </c>
      <c r="S321">
        <f t="shared" ca="1" si="253"/>
        <v>55127.936585568998</v>
      </c>
      <c r="T321">
        <f t="shared" ca="1" si="254"/>
        <v>333098.51057327184</v>
      </c>
      <c r="U321">
        <f t="shared" ca="1" si="255"/>
        <v>223489.14094149569</v>
      </c>
      <c r="V321">
        <f t="shared" ca="1" si="256"/>
        <v>109609.36963177615</v>
      </c>
      <c r="X321" s="1">
        <f ca="1">IF(Table1[[#This Row],[gender]]="men",0,1)</f>
        <v>1</v>
      </c>
      <c r="Y321" s="13">
        <f ca="1">IF(Table1[[#This Row],[gender]]="women",0,1)</f>
        <v>0</v>
      </c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K321" s="1">
        <f t="shared" ca="1" si="257"/>
        <v>0</v>
      </c>
      <c r="AL321" s="2">
        <f t="shared" ca="1" si="258"/>
        <v>0</v>
      </c>
      <c r="AM321" s="2">
        <f t="shared" ca="1" si="259"/>
        <v>0</v>
      </c>
      <c r="AN321" s="2">
        <f t="shared" ca="1" si="260"/>
        <v>0</v>
      </c>
      <c r="AO321" s="2">
        <f t="shared" ca="1" si="261"/>
        <v>0</v>
      </c>
      <c r="AP321" s="3">
        <f t="shared" ca="1" si="262"/>
        <v>1</v>
      </c>
      <c r="AQ321" s="1"/>
      <c r="AR321" s="2"/>
      <c r="AS321" s="2"/>
      <c r="AT321" s="2"/>
      <c r="AU321" s="2"/>
      <c r="AV321" s="3"/>
      <c r="AW321" s="2"/>
      <c r="AX321" s="23">
        <f t="shared" ca="1" si="213"/>
        <v>27284.170819984061</v>
      </c>
      <c r="AY321" s="2"/>
      <c r="AZ321" s="1">
        <f t="shared" ca="1" si="214"/>
        <v>1</v>
      </c>
      <c r="BA321" s="2"/>
      <c r="BB321" s="3"/>
      <c r="BC321" s="31">
        <f t="shared" ca="1" si="215"/>
        <v>0.66711247532962281</v>
      </c>
      <c r="BD321" s="2">
        <f t="shared" ca="1" si="216"/>
        <v>0</v>
      </c>
      <c r="BE321" s="1"/>
      <c r="BF321" s="1">
        <f t="shared" ca="1" si="217"/>
        <v>0</v>
      </c>
      <c r="BG321" s="2">
        <f t="shared" ca="1" si="218"/>
        <v>0</v>
      </c>
      <c r="BH321" s="2">
        <f t="shared" ca="1" si="219"/>
        <v>0</v>
      </c>
      <c r="BI321" s="2">
        <f t="shared" ca="1" si="220"/>
        <v>0</v>
      </c>
      <c r="BJ321" s="2">
        <f t="shared" ca="1" si="221"/>
        <v>0</v>
      </c>
      <c r="BK321" s="2">
        <f t="shared" ca="1" si="222"/>
        <v>0</v>
      </c>
      <c r="BL321" s="2">
        <f t="shared" ca="1" si="223"/>
        <v>0</v>
      </c>
      <c r="BM321" s="2">
        <f t="shared" ca="1" si="224"/>
        <v>0</v>
      </c>
      <c r="BN321" s="2">
        <f t="shared" ca="1" si="225"/>
        <v>54289</v>
      </c>
      <c r="BO321" s="2">
        <f t="shared" ca="1" si="226"/>
        <v>0</v>
      </c>
      <c r="BP321" s="3">
        <f t="shared" ca="1" si="227"/>
        <v>0</v>
      </c>
      <c r="BQ321" s="1">
        <f t="shared" ca="1" si="228"/>
        <v>0</v>
      </c>
      <c r="BR321" s="2">
        <f t="shared" ca="1" si="229"/>
        <v>0</v>
      </c>
      <c r="BS321" s="2">
        <f t="shared" ca="1" si="230"/>
        <v>0</v>
      </c>
      <c r="BT321" s="2">
        <f t="shared" ca="1" si="231"/>
        <v>0</v>
      </c>
      <c r="BU321" s="2">
        <f t="shared" ca="1" si="232"/>
        <v>54289</v>
      </c>
      <c r="BV321" s="3">
        <f t="shared" ca="1" si="233"/>
        <v>0</v>
      </c>
      <c r="BX321" s="1">
        <f t="shared" ca="1" si="234"/>
        <v>1</v>
      </c>
      <c r="BY321" s="3"/>
      <c r="BZ321" s="1">
        <f t="shared" ca="1" si="235"/>
        <v>0</v>
      </c>
      <c r="CA321" s="2"/>
      <c r="CB321" s="3"/>
    </row>
    <row r="322" spans="2:80" ht="15" thickBot="1" x14ac:dyDescent="0.35">
      <c r="B322">
        <f t="shared" ca="1" si="236"/>
        <v>2</v>
      </c>
      <c r="C322" t="str">
        <f t="shared" ca="1" si="237"/>
        <v>women</v>
      </c>
      <c r="D322">
        <f t="shared" ca="1" si="238"/>
        <v>45</v>
      </c>
      <c r="E322">
        <f t="shared" ca="1" si="239"/>
        <v>5</v>
      </c>
      <c r="F322" t="str">
        <f t="shared" ca="1" si="240"/>
        <v>general work</v>
      </c>
      <c r="G322">
        <f t="shared" ca="1" si="241"/>
        <v>5</v>
      </c>
      <c r="H322" t="str">
        <f t="shared" ca="1" si="242"/>
        <v>other</v>
      </c>
      <c r="I322">
        <f t="shared" ca="1" si="243"/>
        <v>1</v>
      </c>
      <c r="J322">
        <f t="shared" ca="1" si="244"/>
        <v>4</v>
      </c>
      <c r="K322">
        <f t="shared" ca="1" si="245"/>
        <v>54289</v>
      </c>
      <c r="L322">
        <f t="shared" ca="1" si="246"/>
        <v>9</v>
      </c>
      <c r="M322" t="str">
        <f t="shared" ca="1" si="247"/>
        <v>gulbarga</v>
      </c>
      <c r="N322">
        <f t="shared" ca="1" si="248"/>
        <v>162867</v>
      </c>
      <c r="O322">
        <f t="shared" ca="1" si="249"/>
        <v>108650.60751950968</v>
      </c>
      <c r="P322">
        <f t="shared" ca="1" si="250"/>
        <v>109136.68327993625</v>
      </c>
      <c r="Q322">
        <f t="shared" ca="1" si="251"/>
        <v>103313</v>
      </c>
      <c r="R322">
        <f t="shared" ca="1" si="252"/>
        <v>101144.23761507394</v>
      </c>
      <c r="S322">
        <f t="shared" ca="1" si="253"/>
        <v>64105.243602695409</v>
      </c>
      <c r="T322">
        <f t="shared" ca="1" si="254"/>
        <v>336108.92688263167</v>
      </c>
      <c r="U322">
        <f t="shared" ca="1" si="255"/>
        <v>313107.84513458365</v>
      </c>
      <c r="V322">
        <f t="shared" ca="1" si="256"/>
        <v>23001.081748048018</v>
      </c>
      <c r="X322" s="1">
        <f ca="1">IF(Table1[[#This Row],[gender]]="men",0,1)</f>
        <v>1</v>
      </c>
      <c r="Y322" s="13">
        <f ca="1">IF(Table1[[#This Row],[gender]]="women",0,1)</f>
        <v>0</v>
      </c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K322" s="1">
        <f t="shared" ca="1" si="257"/>
        <v>0</v>
      </c>
      <c r="AL322" s="2">
        <f t="shared" ca="1" si="258"/>
        <v>0</v>
      </c>
      <c r="AM322" s="2">
        <f t="shared" ca="1" si="259"/>
        <v>0</v>
      </c>
      <c r="AN322" s="2">
        <f t="shared" ca="1" si="260"/>
        <v>0</v>
      </c>
      <c r="AO322" s="2">
        <f t="shared" ca="1" si="261"/>
        <v>1</v>
      </c>
      <c r="AP322" s="3">
        <f t="shared" ca="1" si="262"/>
        <v>0</v>
      </c>
      <c r="AQ322" s="1"/>
      <c r="AR322" s="2"/>
      <c r="AS322" s="2"/>
      <c r="AT322" s="2"/>
      <c r="AU322" s="2"/>
      <c r="AV322" s="3"/>
      <c r="AW322" s="2"/>
      <c r="AX322" s="23">
        <f t="shared" ca="1" si="213"/>
        <v>25289.309578936856</v>
      </c>
      <c r="AY322" s="2"/>
      <c r="AZ322" s="1">
        <f t="shared" ca="1" si="214"/>
        <v>1</v>
      </c>
      <c r="BA322" s="2"/>
      <c r="BB322" s="3"/>
      <c r="BC322" s="31">
        <f t="shared" ca="1" si="215"/>
        <v>0.49983513742986213</v>
      </c>
      <c r="BD322" s="2">
        <f t="shared" ca="1" si="216"/>
        <v>0</v>
      </c>
      <c r="BE322" s="1"/>
      <c r="BF322" s="1">
        <f t="shared" ca="1" si="217"/>
        <v>0</v>
      </c>
      <c r="BG322" s="2">
        <f t="shared" ca="1" si="218"/>
        <v>0</v>
      </c>
      <c r="BH322" s="2">
        <f t="shared" ca="1" si="219"/>
        <v>0</v>
      </c>
      <c r="BI322" s="2">
        <f t="shared" ca="1" si="220"/>
        <v>0</v>
      </c>
      <c r="BJ322" s="2">
        <f t="shared" ca="1" si="221"/>
        <v>0</v>
      </c>
      <c r="BK322" s="2">
        <f t="shared" ca="1" si="222"/>
        <v>0</v>
      </c>
      <c r="BL322" s="2">
        <f t="shared" ca="1" si="223"/>
        <v>0</v>
      </c>
      <c r="BM322" s="2">
        <f t="shared" ca="1" si="224"/>
        <v>0</v>
      </c>
      <c r="BN322" s="2">
        <f t="shared" ca="1" si="225"/>
        <v>0</v>
      </c>
      <c r="BO322" s="2">
        <f t="shared" ca="1" si="226"/>
        <v>53605</v>
      </c>
      <c r="BP322" s="3">
        <f t="shared" ca="1" si="227"/>
        <v>0</v>
      </c>
      <c r="BQ322" s="1">
        <f t="shared" ca="1" si="228"/>
        <v>0</v>
      </c>
      <c r="BR322" s="2">
        <f t="shared" ca="1" si="229"/>
        <v>53605</v>
      </c>
      <c r="BS322" s="2">
        <f t="shared" ca="1" si="230"/>
        <v>0</v>
      </c>
      <c r="BT322" s="2">
        <f t="shared" ca="1" si="231"/>
        <v>0</v>
      </c>
      <c r="BU322" s="2">
        <f t="shared" ca="1" si="232"/>
        <v>0</v>
      </c>
      <c r="BV322" s="3">
        <f t="shared" ca="1" si="233"/>
        <v>0</v>
      </c>
      <c r="BX322" s="1">
        <f t="shared" ca="1" si="234"/>
        <v>1</v>
      </c>
      <c r="BY322" s="3"/>
      <c r="BZ322" s="1">
        <f t="shared" ca="1" si="235"/>
        <v>41</v>
      </c>
      <c r="CA322" s="2"/>
      <c r="CB322" s="3"/>
    </row>
    <row r="323" spans="2:80" ht="15" thickBot="1" x14ac:dyDescent="0.35">
      <c r="B323">
        <f t="shared" ca="1" si="236"/>
        <v>2</v>
      </c>
      <c r="C323" t="str">
        <f t="shared" ca="1" si="237"/>
        <v>women</v>
      </c>
      <c r="D323">
        <f t="shared" ca="1" si="238"/>
        <v>41</v>
      </c>
      <c r="E323">
        <f t="shared" ca="1" si="239"/>
        <v>2</v>
      </c>
      <c r="F323" t="str">
        <f t="shared" ca="1" si="240"/>
        <v>construction</v>
      </c>
      <c r="G323">
        <f t="shared" ca="1" si="241"/>
        <v>4</v>
      </c>
      <c r="H323" t="str">
        <f t="shared" ca="1" si="242"/>
        <v>technical</v>
      </c>
      <c r="I323">
        <f t="shared" ca="1" si="243"/>
        <v>0</v>
      </c>
      <c r="J323">
        <f t="shared" ca="1" si="244"/>
        <v>1</v>
      </c>
      <c r="K323">
        <f t="shared" ca="1" si="245"/>
        <v>53605</v>
      </c>
      <c r="L323">
        <f t="shared" ca="1" si="246"/>
        <v>10</v>
      </c>
      <c r="M323" t="str">
        <f t="shared" ca="1" si="247"/>
        <v>chitrdurga</v>
      </c>
      <c r="N323">
        <f t="shared" ca="1" si="248"/>
        <v>268025</v>
      </c>
      <c r="O323">
        <f t="shared" ca="1" si="249"/>
        <v>133968.31270963879</v>
      </c>
      <c r="P323">
        <f t="shared" ca="1" si="250"/>
        <v>25289.309578936856</v>
      </c>
      <c r="Q323">
        <f t="shared" ca="1" si="251"/>
        <v>3483</v>
      </c>
      <c r="R323">
        <f t="shared" ca="1" si="252"/>
        <v>76099.0477528911</v>
      </c>
      <c r="S323">
        <f t="shared" ca="1" si="253"/>
        <v>26293.927545430695</v>
      </c>
      <c r="T323">
        <f t="shared" ca="1" si="254"/>
        <v>319608.23712436756</v>
      </c>
      <c r="U323">
        <f t="shared" ca="1" si="255"/>
        <v>213550.36046252988</v>
      </c>
      <c r="V323">
        <f t="shared" ca="1" si="256"/>
        <v>106057.87666183768</v>
      </c>
      <c r="X323" s="1">
        <f ca="1">IF(Table1[[#This Row],[gender]]="men",0,1)</f>
        <v>1</v>
      </c>
      <c r="Y323" s="13">
        <f ca="1">IF(Table1[[#This Row],[gender]]="women",0,1)</f>
        <v>0</v>
      </c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K323" s="1">
        <f t="shared" ca="1" si="257"/>
        <v>0</v>
      </c>
      <c r="AL323" s="2">
        <f t="shared" ca="1" si="258"/>
        <v>1</v>
      </c>
      <c r="AM323" s="2">
        <f t="shared" ca="1" si="259"/>
        <v>0</v>
      </c>
      <c r="AN323" s="2">
        <f t="shared" ca="1" si="260"/>
        <v>0</v>
      </c>
      <c r="AO323" s="2">
        <f t="shared" ca="1" si="261"/>
        <v>0</v>
      </c>
      <c r="AP323" s="3">
        <f t="shared" ca="1" si="262"/>
        <v>0</v>
      </c>
      <c r="AQ323" s="1"/>
      <c r="AR323" s="2"/>
      <c r="AS323" s="2"/>
      <c r="AT323" s="2"/>
      <c r="AU323" s="2"/>
      <c r="AV323" s="3"/>
      <c r="AW323" s="2"/>
      <c r="AX323" s="23">
        <f t="shared" ca="1" si="213"/>
        <v>57334.277776374751</v>
      </c>
      <c r="AY323" s="2"/>
      <c r="AZ323" s="1">
        <f t="shared" ca="1" si="214"/>
        <v>1</v>
      </c>
      <c r="BA323" s="2"/>
      <c r="BB323" s="3"/>
      <c r="BC323" s="31">
        <f t="shared" ca="1" si="215"/>
        <v>0.33402676435099588</v>
      </c>
      <c r="BD323" s="2">
        <f t="shared" ca="1" si="216"/>
        <v>0</v>
      </c>
      <c r="BE323" s="1"/>
      <c r="BF323" s="1">
        <f t="shared" ca="1" si="217"/>
        <v>0</v>
      </c>
      <c r="BG323" s="2">
        <f t="shared" ca="1" si="218"/>
        <v>0</v>
      </c>
      <c r="BH323" s="2">
        <f t="shared" ca="1" si="219"/>
        <v>0</v>
      </c>
      <c r="BI323" s="2">
        <f t="shared" ca="1" si="220"/>
        <v>0</v>
      </c>
      <c r="BJ323" s="2">
        <f t="shared" ca="1" si="221"/>
        <v>0</v>
      </c>
      <c r="BK323" s="2">
        <f t="shared" ca="1" si="222"/>
        <v>0</v>
      </c>
      <c r="BL323" s="2">
        <f t="shared" ca="1" si="223"/>
        <v>0</v>
      </c>
      <c r="BM323" s="2">
        <f t="shared" ca="1" si="224"/>
        <v>0</v>
      </c>
      <c r="BN323" s="2">
        <f t="shared" ca="1" si="225"/>
        <v>0</v>
      </c>
      <c r="BO323" s="2">
        <f t="shared" ca="1" si="226"/>
        <v>0</v>
      </c>
      <c r="BP323" s="3">
        <f t="shared" ca="1" si="227"/>
        <v>71265</v>
      </c>
      <c r="BQ323" s="1">
        <f t="shared" ca="1" si="228"/>
        <v>71265</v>
      </c>
      <c r="BR323" s="2">
        <f t="shared" ca="1" si="229"/>
        <v>0</v>
      </c>
      <c r="BS323" s="2">
        <f t="shared" ca="1" si="230"/>
        <v>0</v>
      </c>
      <c r="BT323" s="2">
        <f t="shared" ca="1" si="231"/>
        <v>0</v>
      </c>
      <c r="BU323" s="2">
        <f t="shared" ca="1" si="232"/>
        <v>0</v>
      </c>
      <c r="BV323" s="3">
        <f t="shared" ca="1" si="233"/>
        <v>0</v>
      </c>
      <c r="BX323" s="1">
        <f t="shared" ca="1" si="234"/>
        <v>1</v>
      </c>
      <c r="BY323" s="3"/>
      <c r="BZ323" s="1">
        <f t="shared" ca="1" si="235"/>
        <v>39</v>
      </c>
      <c r="CA323" s="2"/>
      <c r="CB323" s="3"/>
    </row>
    <row r="324" spans="2:80" ht="15" thickBot="1" x14ac:dyDescent="0.35">
      <c r="B324">
        <f t="shared" ca="1" si="236"/>
        <v>2</v>
      </c>
      <c r="C324" t="str">
        <f t="shared" ca="1" si="237"/>
        <v>women</v>
      </c>
      <c r="D324">
        <f t="shared" ca="1" si="238"/>
        <v>39</v>
      </c>
      <c r="E324">
        <f t="shared" ca="1" si="239"/>
        <v>1</v>
      </c>
      <c r="F324" t="str">
        <f t="shared" ca="1" si="240"/>
        <v>health</v>
      </c>
      <c r="G324">
        <f t="shared" ca="1" si="241"/>
        <v>2</v>
      </c>
      <c r="H324" t="str">
        <f t="shared" ca="1" si="242"/>
        <v>college</v>
      </c>
      <c r="I324">
        <f t="shared" ca="1" si="243"/>
        <v>4</v>
      </c>
      <c r="J324">
        <f t="shared" ca="1" si="244"/>
        <v>3</v>
      </c>
      <c r="K324">
        <f t="shared" ca="1" si="245"/>
        <v>71265</v>
      </c>
      <c r="L324">
        <f t="shared" ca="1" si="246"/>
        <v>11</v>
      </c>
      <c r="M324" t="str">
        <f t="shared" ca="1" si="247"/>
        <v>kolar</v>
      </c>
      <c r="N324">
        <f t="shared" ca="1" si="248"/>
        <v>427590</v>
      </c>
      <c r="O324">
        <f t="shared" ca="1" si="249"/>
        <v>142826.50416884234</v>
      </c>
      <c r="P324">
        <f t="shared" ca="1" si="250"/>
        <v>172002.83332912426</v>
      </c>
      <c r="Q324">
        <f t="shared" ca="1" si="251"/>
        <v>94947</v>
      </c>
      <c r="R324">
        <f t="shared" ca="1" si="252"/>
        <v>33050.158120488362</v>
      </c>
      <c r="S324">
        <f t="shared" ca="1" si="253"/>
        <v>33146.258084386835</v>
      </c>
      <c r="T324">
        <f t="shared" ca="1" si="254"/>
        <v>632739.09141351108</v>
      </c>
      <c r="U324">
        <f t="shared" ca="1" si="255"/>
        <v>270823.66228933068</v>
      </c>
      <c r="V324">
        <f t="shared" ca="1" si="256"/>
        <v>361915.4291241804</v>
      </c>
      <c r="X324" s="1">
        <f ca="1">IF(Table1[[#This Row],[gender]]="men",0,1)</f>
        <v>1</v>
      </c>
      <c r="Y324" s="13">
        <f ca="1">IF(Table1[[#This Row],[gender]]="women",0,1)</f>
        <v>0</v>
      </c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K324" s="1">
        <f t="shared" ca="1" si="257"/>
        <v>0</v>
      </c>
      <c r="AL324" s="2">
        <f t="shared" ca="1" si="258"/>
        <v>0</v>
      </c>
      <c r="AM324" s="2">
        <f t="shared" ca="1" si="259"/>
        <v>1</v>
      </c>
      <c r="AN324" s="2">
        <f t="shared" ca="1" si="260"/>
        <v>0</v>
      </c>
      <c r="AO324" s="2">
        <f t="shared" ca="1" si="261"/>
        <v>0</v>
      </c>
      <c r="AP324" s="3">
        <f t="shared" ca="1" si="262"/>
        <v>0</v>
      </c>
      <c r="AQ324" s="1"/>
      <c r="AR324" s="2"/>
      <c r="AS324" s="2"/>
      <c r="AT324" s="2"/>
      <c r="AU324" s="2"/>
      <c r="AV324" s="3"/>
      <c r="AW324" s="2"/>
      <c r="AX324" s="23">
        <f t="shared" ca="1" si="213"/>
        <v>40553.54214015945</v>
      </c>
      <c r="AY324" s="2"/>
      <c r="AZ324" s="1">
        <f t="shared" ca="1" si="214"/>
        <v>1</v>
      </c>
      <c r="BA324" s="2"/>
      <c r="BB324" s="3"/>
      <c r="BC324" s="31">
        <f t="shared" ca="1" si="215"/>
        <v>0.99330059506484536</v>
      </c>
      <c r="BD324" s="2">
        <f t="shared" ca="1" si="216"/>
        <v>0</v>
      </c>
      <c r="BE324" s="1"/>
      <c r="BF324" s="1">
        <f t="shared" ca="1" si="217"/>
        <v>45168</v>
      </c>
      <c r="BG324" s="2">
        <f t="shared" ca="1" si="218"/>
        <v>0</v>
      </c>
      <c r="BH324" s="2">
        <f t="shared" ca="1" si="219"/>
        <v>0</v>
      </c>
      <c r="BI324" s="2">
        <f t="shared" ca="1" si="220"/>
        <v>0</v>
      </c>
      <c r="BJ324" s="2">
        <f t="shared" ca="1" si="221"/>
        <v>0</v>
      </c>
      <c r="BK324" s="2">
        <f t="shared" ca="1" si="222"/>
        <v>0</v>
      </c>
      <c r="BL324" s="2">
        <f t="shared" ca="1" si="223"/>
        <v>0</v>
      </c>
      <c r="BM324" s="2">
        <f t="shared" ca="1" si="224"/>
        <v>0</v>
      </c>
      <c r="BN324" s="2">
        <f t="shared" ca="1" si="225"/>
        <v>0</v>
      </c>
      <c r="BO324" s="2">
        <f t="shared" ca="1" si="226"/>
        <v>0</v>
      </c>
      <c r="BP324" s="3">
        <f t="shared" ca="1" si="227"/>
        <v>0</v>
      </c>
      <c r="BQ324" s="1">
        <f t="shared" ca="1" si="228"/>
        <v>0</v>
      </c>
      <c r="BR324" s="2">
        <f t="shared" ca="1" si="229"/>
        <v>0</v>
      </c>
      <c r="BS324" s="2">
        <f t="shared" ca="1" si="230"/>
        <v>0</v>
      </c>
      <c r="BT324" s="2">
        <f t="shared" ca="1" si="231"/>
        <v>0</v>
      </c>
      <c r="BU324" s="2">
        <f t="shared" ca="1" si="232"/>
        <v>0</v>
      </c>
      <c r="BV324" s="3">
        <f t="shared" ca="1" si="233"/>
        <v>45168</v>
      </c>
      <c r="BX324" s="1">
        <f t="shared" ca="1" si="234"/>
        <v>1</v>
      </c>
      <c r="BY324" s="3"/>
      <c r="BZ324" s="1">
        <f t="shared" ca="1" si="235"/>
        <v>44</v>
      </c>
      <c r="CA324" s="2"/>
      <c r="CB324" s="3"/>
    </row>
    <row r="325" spans="2:80" ht="15" thickBot="1" x14ac:dyDescent="0.35">
      <c r="B325">
        <f t="shared" ca="1" si="236"/>
        <v>2</v>
      </c>
      <c r="C325" t="str">
        <f t="shared" ca="1" si="237"/>
        <v>women</v>
      </c>
      <c r="D325">
        <f t="shared" ca="1" si="238"/>
        <v>44</v>
      </c>
      <c r="E325">
        <f t="shared" ca="1" si="239"/>
        <v>6</v>
      </c>
      <c r="F325" t="str">
        <f t="shared" ca="1" si="240"/>
        <v>agriculture</v>
      </c>
      <c r="G325">
        <f t="shared" ca="1" si="241"/>
        <v>1</v>
      </c>
      <c r="H325" t="str">
        <f t="shared" ca="1" si="242"/>
        <v>high skool</v>
      </c>
      <c r="I325">
        <f t="shared" ca="1" si="243"/>
        <v>1</v>
      </c>
      <c r="J325">
        <f t="shared" ca="1" si="244"/>
        <v>2</v>
      </c>
      <c r="K325">
        <f t="shared" ca="1" si="245"/>
        <v>45168</v>
      </c>
      <c r="L325">
        <f t="shared" ca="1" si="246"/>
        <v>1</v>
      </c>
      <c r="M325" t="str">
        <f t="shared" ca="1" si="247"/>
        <v>banglore</v>
      </c>
      <c r="N325">
        <f t="shared" ca="1" si="248"/>
        <v>225840</v>
      </c>
      <c r="O325">
        <f t="shared" ca="1" si="249"/>
        <v>224327.00638944466</v>
      </c>
      <c r="P325">
        <f t="shared" ca="1" si="250"/>
        <v>81107.084280318901</v>
      </c>
      <c r="Q325">
        <f t="shared" ca="1" si="251"/>
        <v>25109</v>
      </c>
      <c r="R325">
        <f t="shared" ca="1" si="252"/>
        <v>36774.525096057187</v>
      </c>
      <c r="S325">
        <f t="shared" ca="1" si="253"/>
        <v>38439.942764532796</v>
      </c>
      <c r="T325">
        <f t="shared" ca="1" si="254"/>
        <v>345387.02704485174</v>
      </c>
      <c r="U325">
        <f t="shared" ca="1" si="255"/>
        <v>286210.53148550185</v>
      </c>
      <c r="V325">
        <f t="shared" ca="1" si="256"/>
        <v>59176.495559349889</v>
      </c>
      <c r="X325" s="1">
        <f ca="1">IF(Table1[[#This Row],[gender]]="men",0,1)</f>
        <v>1</v>
      </c>
      <c r="Y325" s="13">
        <f ca="1">IF(Table1[[#This Row],[gender]]="women",0,1)</f>
        <v>0</v>
      </c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K325" s="1">
        <f t="shared" ca="1" si="257"/>
        <v>0</v>
      </c>
      <c r="AL325" s="2">
        <f t="shared" ca="1" si="258"/>
        <v>0</v>
      </c>
      <c r="AM325" s="2">
        <f t="shared" ca="1" si="259"/>
        <v>0</v>
      </c>
      <c r="AN325" s="2">
        <f t="shared" ca="1" si="260"/>
        <v>1</v>
      </c>
      <c r="AO325" s="2">
        <f t="shared" ca="1" si="261"/>
        <v>0</v>
      </c>
      <c r="AP325" s="3">
        <f t="shared" ca="1" si="262"/>
        <v>0</v>
      </c>
      <c r="AQ325" s="1"/>
      <c r="AR325" s="2"/>
      <c r="AS325" s="2"/>
      <c r="AT325" s="2"/>
      <c r="AU325" s="2"/>
      <c r="AV325" s="3"/>
      <c r="AW325" s="2"/>
      <c r="AX325" s="23">
        <f t="shared" ca="1" si="213"/>
        <v>6420.0987985543979</v>
      </c>
      <c r="AY325" s="2"/>
      <c r="AZ325" s="1">
        <f t="shared" ca="1" si="214"/>
        <v>1</v>
      </c>
      <c r="BA325" s="2"/>
      <c r="BB325" s="3"/>
      <c r="BC325" s="31">
        <f t="shared" ca="1" si="215"/>
        <v>0.50588922530470803</v>
      </c>
      <c r="BD325" s="2">
        <f t="shared" ca="1" si="216"/>
        <v>0</v>
      </c>
      <c r="BE325" s="1"/>
      <c r="BF325" s="1">
        <f t="shared" ca="1" si="217"/>
        <v>0</v>
      </c>
      <c r="BG325" s="2">
        <f t="shared" ca="1" si="218"/>
        <v>0</v>
      </c>
      <c r="BH325" s="2">
        <f t="shared" ca="1" si="219"/>
        <v>0</v>
      </c>
      <c r="BI325" s="2">
        <f t="shared" ca="1" si="220"/>
        <v>0</v>
      </c>
      <c r="BJ325" s="2">
        <f t="shared" ca="1" si="221"/>
        <v>0</v>
      </c>
      <c r="BK325" s="2">
        <f t="shared" ca="1" si="222"/>
        <v>0</v>
      </c>
      <c r="BL325" s="2">
        <f t="shared" ca="1" si="223"/>
        <v>0</v>
      </c>
      <c r="BM325" s="2">
        <f t="shared" ca="1" si="224"/>
        <v>0</v>
      </c>
      <c r="BN325" s="2">
        <f t="shared" ca="1" si="225"/>
        <v>0</v>
      </c>
      <c r="BO325" s="2">
        <f t="shared" ca="1" si="226"/>
        <v>66528</v>
      </c>
      <c r="BP325" s="3">
        <f t="shared" ca="1" si="227"/>
        <v>0</v>
      </c>
      <c r="BQ325" s="1">
        <f t="shared" ca="1" si="228"/>
        <v>0</v>
      </c>
      <c r="BR325" s="2">
        <f t="shared" ca="1" si="229"/>
        <v>0</v>
      </c>
      <c r="BS325" s="2">
        <f t="shared" ca="1" si="230"/>
        <v>0</v>
      </c>
      <c r="BT325" s="2">
        <f t="shared" ca="1" si="231"/>
        <v>66528</v>
      </c>
      <c r="BU325" s="2">
        <f t="shared" ca="1" si="232"/>
        <v>0</v>
      </c>
      <c r="BV325" s="3">
        <f t="shared" ca="1" si="233"/>
        <v>0</v>
      </c>
      <c r="BX325" s="1">
        <f t="shared" ca="1" si="234"/>
        <v>1</v>
      </c>
      <c r="BY325" s="3"/>
      <c r="BZ325" s="1">
        <f t="shared" ca="1" si="235"/>
        <v>37</v>
      </c>
      <c r="CA325" s="2"/>
      <c r="CB325" s="3"/>
    </row>
    <row r="326" spans="2:80" ht="15" thickBot="1" x14ac:dyDescent="0.35">
      <c r="B326">
        <f t="shared" ca="1" si="236"/>
        <v>2</v>
      </c>
      <c r="C326" t="str">
        <f t="shared" ca="1" si="237"/>
        <v>women</v>
      </c>
      <c r="D326">
        <f t="shared" ca="1" si="238"/>
        <v>37</v>
      </c>
      <c r="E326">
        <f t="shared" ca="1" si="239"/>
        <v>4</v>
      </c>
      <c r="F326" t="str">
        <f t="shared" ca="1" si="240"/>
        <v>IT</v>
      </c>
      <c r="G326">
        <f t="shared" ca="1" si="241"/>
        <v>1</v>
      </c>
      <c r="H326" t="str">
        <f t="shared" ca="1" si="242"/>
        <v>high skool</v>
      </c>
      <c r="I326">
        <f t="shared" ca="1" si="243"/>
        <v>4</v>
      </c>
      <c r="J326">
        <f t="shared" ca="1" si="244"/>
        <v>3</v>
      </c>
      <c r="K326">
        <f t="shared" ca="1" si="245"/>
        <v>66528</v>
      </c>
      <c r="L326">
        <f t="shared" ca="1" si="246"/>
        <v>10</v>
      </c>
      <c r="M326" t="str">
        <f t="shared" ca="1" si="247"/>
        <v>chitrdurga</v>
      </c>
      <c r="N326">
        <f t="shared" ca="1" si="248"/>
        <v>199584</v>
      </c>
      <c r="O326">
        <f t="shared" ca="1" si="249"/>
        <v>100967.39514321485</v>
      </c>
      <c r="P326">
        <f t="shared" ca="1" si="250"/>
        <v>19260.296395663194</v>
      </c>
      <c r="Q326">
        <f t="shared" ca="1" si="251"/>
        <v>16478</v>
      </c>
      <c r="R326">
        <f t="shared" ca="1" si="252"/>
        <v>9196.2802396259976</v>
      </c>
      <c r="S326">
        <f t="shared" ca="1" si="253"/>
        <v>20424.714247067248</v>
      </c>
      <c r="T326">
        <f t="shared" ca="1" si="254"/>
        <v>239269.01064273046</v>
      </c>
      <c r="U326">
        <f t="shared" ca="1" si="255"/>
        <v>126641.67538284084</v>
      </c>
      <c r="V326">
        <f t="shared" ca="1" si="256"/>
        <v>112627.33525988962</v>
      </c>
      <c r="X326" s="1">
        <f ca="1">IF(Table1[[#This Row],[gender]]="men",0,1)</f>
        <v>1</v>
      </c>
      <c r="Y326" s="13">
        <f ca="1">IF(Table1[[#This Row],[gender]]="women",0,1)</f>
        <v>0</v>
      </c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K326" s="1">
        <f t="shared" ca="1" si="257"/>
        <v>1</v>
      </c>
      <c r="AL326" s="2">
        <f t="shared" ca="1" si="258"/>
        <v>0</v>
      </c>
      <c r="AM326" s="2">
        <f t="shared" ca="1" si="259"/>
        <v>0</v>
      </c>
      <c r="AN326" s="2">
        <f t="shared" ca="1" si="260"/>
        <v>0</v>
      </c>
      <c r="AO326" s="2">
        <f t="shared" ca="1" si="261"/>
        <v>0</v>
      </c>
      <c r="AP326" s="3">
        <f t="shared" ca="1" si="262"/>
        <v>0</v>
      </c>
      <c r="AQ326" s="1"/>
      <c r="AR326" s="2"/>
      <c r="AS326" s="2"/>
      <c r="AT326" s="2"/>
      <c r="AU326" s="2"/>
      <c r="AV326" s="3"/>
      <c r="AW326" s="2"/>
      <c r="AX326" s="23">
        <f t="shared" ca="1" si="213"/>
        <v>7819.5053790264801</v>
      </c>
      <c r="AY326" s="2"/>
      <c r="AZ326" s="1">
        <f t="shared" ca="1" si="214"/>
        <v>1</v>
      </c>
      <c r="BA326" s="2"/>
      <c r="BB326" s="3"/>
      <c r="BC326" s="31">
        <f t="shared" ca="1" si="215"/>
        <v>0.81028697690668738</v>
      </c>
      <c r="BD326" s="2">
        <f t="shared" ca="1" si="216"/>
        <v>0</v>
      </c>
      <c r="BE326" s="1"/>
      <c r="BF326" s="1">
        <f t="shared" ca="1" si="217"/>
        <v>0</v>
      </c>
      <c r="BG326" s="2">
        <f t="shared" ca="1" si="218"/>
        <v>0</v>
      </c>
      <c r="BH326" s="2">
        <f t="shared" ca="1" si="219"/>
        <v>0</v>
      </c>
      <c r="BI326" s="2">
        <f t="shared" ca="1" si="220"/>
        <v>0</v>
      </c>
      <c r="BJ326" s="2">
        <f t="shared" ca="1" si="221"/>
        <v>0</v>
      </c>
      <c r="BK326" s="2">
        <f t="shared" ca="1" si="222"/>
        <v>0</v>
      </c>
      <c r="BL326" s="2">
        <f t="shared" ca="1" si="223"/>
        <v>27456</v>
      </c>
      <c r="BM326" s="2">
        <f t="shared" ca="1" si="224"/>
        <v>0</v>
      </c>
      <c r="BN326" s="2">
        <f t="shared" ca="1" si="225"/>
        <v>0</v>
      </c>
      <c r="BO326" s="2">
        <f t="shared" ca="1" si="226"/>
        <v>0</v>
      </c>
      <c r="BP326" s="3">
        <f t="shared" ca="1" si="227"/>
        <v>0</v>
      </c>
      <c r="BQ326" s="1">
        <f t="shared" ca="1" si="228"/>
        <v>0</v>
      </c>
      <c r="BR326" s="2">
        <f t="shared" ca="1" si="229"/>
        <v>0</v>
      </c>
      <c r="BS326" s="2">
        <f t="shared" ca="1" si="230"/>
        <v>27456</v>
      </c>
      <c r="BT326" s="2">
        <f t="shared" ca="1" si="231"/>
        <v>0</v>
      </c>
      <c r="BU326" s="2">
        <f t="shared" ca="1" si="232"/>
        <v>0</v>
      </c>
      <c r="BV326" s="3">
        <f t="shared" ca="1" si="233"/>
        <v>0</v>
      </c>
      <c r="BX326" s="1">
        <f t="shared" ca="1" si="234"/>
        <v>1</v>
      </c>
      <c r="BY326" s="3"/>
      <c r="BZ326" s="1">
        <f t="shared" ca="1" si="235"/>
        <v>0</v>
      </c>
      <c r="CA326" s="2"/>
      <c r="CB326" s="3"/>
    </row>
    <row r="327" spans="2:80" ht="15" thickBot="1" x14ac:dyDescent="0.35">
      <c r="B327">
        <f t="shared" ca="1" si="236"/>
        <v>1</v>
      </c>
      <c r="C327" t="str">
        <f t="shared" ca="1" si="237"/>
        <v>men</v>
      </c>
      <c r="D327">
        <f t="shared" ca="1" si="238"/>
        <v>45</v>
      </c>
      <c r="E327">
        <f t="shared" ca="1" si="239"/>
        <v>3</v>
      </c>
      <c r="F327" t="str">
        <f t="shared" ca="1" si="240"/>
        <v>teaching</v>
      </c>
      <c r="G327">
        <f t="shared" ca="1" si="241"/>
        <v>3</v>
      </c>
      <c r="H327" t="str">
        <f t="shared" ca="1" si="242"/>
        <v>university</v>
      </c>
      <c r="I327">
        <f t="shared" ca="1" si="243"/>
        <v>4</v>
      </c>
      <c r="J327">
        <f t="shared" ca="1" si="244"/>
        <v>1</v>
      </c>
      <c r="K327">
        <f t="shared" ca="1" si="245"/>
        <v>27456</v>
      </c>
      <c r="L327">
        <f t="shared" ca="1" si="246"/>
        <v>7</v>
      </c>
      <c r="M327" t="str">
        <f t="shared" ca="1" si="247"/>
        <v>karwar</v>
      </c>
      <c r="N327">
        <f t="shared" ca="1" si="248"/>
        <v>164736</v>
      </c>
      <c r="O327">
        <f t="shared" ca="1" si="249"/>
        <v>133483.43542770005</v>
      </c>
      <c r="P327">
        <f t="shared" ca="1" si="250"/>
        <v>7819.5053790264801</v>
      </c>
      <c r="Q327">
        <f t="shared" ca="1" si="251"/>
        <v>427</v>
      </c>
      <c r="R327">
        <f t="shared" ca="1" si="252"/>
        <v>53748.360697609161</v>
      </c>
      <c r="S327">
        <f t="shared" ca="1" si="253"/>
        <v>9810.454361205735</v>
      </c>
      <c r="T327">
        <f t="shared" ca="1" si="254"/>
        <v>182365.95974023224</v>
      </c>
      <c r="U327">
        <f t="shared" ca="1" si="255"/>
        <v>187658.79612530922</v>
      </c>
      <c r="V327">
        <f t="shared" ca="1" si="256"/>
        <v>-5292.836385076982</v>
      </c>
      <c r="X327" s="1">
        <f ca="1">IF(Table1[[#This Row],[gender]]="men",0,1)</f>
        <v>0</v>
      </c>
      <c r="Y327" s="13">
        <f ca="1">IF(Table1[[#This Row],[gender]]="women",0,1)</f>
        <v>1</v>
      </c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K327" s="1">
        <f t="shared" ca="1" si="257"/>
        <v>1</v>
      </c>
      <c r="AL327" s="2">
        <f t="shared" ca="1" si="258"/>
        <v>0</v>
      </c>
      <c r="AM327" s="2">
        <f t="shared" ca="1" si="259"/>
        <v>0</v>
      </c>
      <c r="AN327" s="2">
        <f t="shared" ca="1" si="260"/>
        <v>0</v>
      </c>
      <c r="AO327" s="2">
        <f t="shared" ca="1" si="261"/>
        <v>0</v>
      </c>
      <c r="AP327" s="3">
        <f t="shared" ca="1" si="262"/>
        <v>0</v>
      </c>
      <c r="AQ327" s="1"/>
      <c r="AR327" s="2"/>
      <c r="AS327" s="2"/>
      <c r="AT327" s="2"/>
      <c r="AU327" s="2"/>
      <c r="AV327" s="3"/>
      <c r="AW327" s="2"/>
      <c r="AX327" s="23">
        <f t="shared" ca="1" si="213"/>
        <v>45240.938038335626</v>
      </c>
      <c r="AY327" s="2"/>
      <c r="AZ327" s="1">
        <f t="shared" ca="1" si="214"/>
        <v>1</v>
      </c>
      <c r="BA327" s="2"/>
      <c r="BB327" s="3"/>
      <c r="BC327" s="31">
        <f t="shared" ca="1" si="215"/>
        <v>0.93623549310108656</v>
      </c>
      <c r="BD327" s="2">
        <f t="shared" ca="1" si="216"/>
        <v>0</v>
      </c>
      <c r="BE327" s="1"/>
      <c r="BF327" s="1">
        <f t="shared" ca="1" si="217"/>
        <v>0</v>
      </c>
      <c r="BG327" s="2">
        <f t="shared" ca="1" si="218"/>
        <v>0</v>
      </c>
      <c r="BH327" s="2">
        <f t="shared" ca="1" si="219"/>
        <v>0</v>
      </c>
      <c r="BI327" s="2">
        <f t="shared" ca="1" si="220"/>
        <v>59264</v>
      </c>
      <c r="BJ327" s="2">
        <f t="shared" ca="1" si="221"/>
        <v>0</v>
      </c>
      <c r="BK327" s="2">
        <f t="shared" ca="1" si="222"/>
        <v>0</v>
      </c>
      <c r="BL327" s="2">
        <f t="shared" ca="1" si="223"/>
        <v>0</v>
      </c>
      <c r="BM327" s="2">
        <f t="shared" ca="1" si="224"/>
        <v>0</v>
      </c>
      <c r="BN327" s="2">
        <f t="shared" ca="1" si="225"/>
        <v>0</v>
      </c>
      <c r="BO327" s="2">
        <f t="shared" ca="1" si="226"/>
        <v>0</v>
      </c>
      <c r="BP327" s="3">
        <f t="shared" ca="1" si="227"/>
        <v>0</v>
      </c>
      <c r="BQ327" s="1">
        <f t="shared" ca="1" si="228"/>
        <v>0</v>
      </c>
      <c r="BR327" s="2">
        <f t="shared" ca="1" si="229"/>
        <v>0</v>
      </c>
      <c r="BS327" s="2">
        <f t="shared" ca="1" si="230"/>
        <v>59264</v>
      </c>
      <c r="BT327" s="2">
        <f t="shared" ca="1" si="231"/>
        <v>0</v>
      </c>
      <c r="BU327" s="2">
        <f t="shared" ca="1" si="232"/>
        <v>0</v>
      </c>
      <c r="BV327" s="3">
        <f t="shared" ca="1" si="233"/>
        <v>0</v>
      </c>
      <c r="BX327" s="1">
        <f t="shared" ca="1" si="234"/>
        <v>1</v>
      </c>
      <c r="BY327" s="3"/>
      <c r="BZ327" s="1">
        <f t="shared" ca="1" si="235"/>
        <v>0</v>
      </c>
      <c r="CA327" s="2"/>
      <c r="CB327" s="3"/>
    </row>
    <row r="328" spans="2:80" ht="15" thickBot="1" x14ac:dyDescent="0.35">
      <c r="B328">
        <f t="shared" ca="1" si="236"/>
        <v>2</v>
      </c>
      <c r="C328" t="str">
        <f t="shared" ca="1" si="237"/>
        <v>women</v>
      </c>
      <c r="D328">
        <f t="shared" ca="1" si="238"/>
        <v>39</v>
      </c>
      <c r="E328">
        <f t="shared" ca="1" si="239"/>
        <v>3</v>
      </c>
      <c r="F328" t="str">
        <f t="shared" ca="1" si="240"/>
        <v>teaching</v>
      </c>
      <c r="G328">
        <f t="shared" ca="1" si="241"/>
        <v>5</v>
      </c>
      <c r="H328" t="str">
        <f t="shared" ca="1" si="242"/>
        <v>other</v>
      </c>
      <c r="I328">
        <f t="shared" ca="1" si="243"/>
        <v>4</v>
      </c>
      <c r="J328">
        <f t="shared" ca="1" si="244"/>
        <v>3</v>
      </c>
      <c r="K328">
        <f t="shared" ca="1" si="245"/>
        <v>59264</v>
      </c>
      <c r="L328">
        <f t="shared" ca="1" si="246"/>
        <v>4</v>
      </c>
      <c r="M328" t="str">
        <f t="shared" ca="1" si="247"/>
        <v>mysore</v>
      </c>
      <c r="N328">
        <f t="shared" ca="1" si="248"/>
        <v>177792</v>
      </c>
      <c r="O328">
        <f t="shared" ca="1" si="249"/>
        <v>166455.18078942838</v>
      </c>
      <c r="P328">
        <f t="shared" ca="1" si="250"/>
        <v>135722.81411500688</v>
      </c>
      <c r="Q328">
        <f t="shared" ca="1" si="251"/>
        <v>123095</v>
      </c>
      <c r="R328">
        <f t="shared" ca="1" si="252"/>
        <v>75946.081078129864</v>
      </c>
      <c r="S328">
        <f t="shared" ca="1" si="253"/>
        <v>23285.66835954411</v>
      </c>
      <c r="T328">
        <f t="shared" ca="1" si="254"/>
        <v>336800.48247455101</v>
      </c>
      <c r="U328">
        <f t="shared" ca="1" si="255"/>
        <v>365496.26186755829</v>
      </c>
      <c r="V328">
        <f t="shared" ca="1" si="256"/>
        <v>-28695.77939300728</v>
      </c>
      <c r="X328" s="1">
        <f ca="1">IF(Table1[[#This Row],[gender]]="men",0,1)</f>
        <v>1</v>
      </c>
      <c r="Y328" s="13">
        <f ca="1">IF(Table1[[#This Row],[gender]]="women",0,1)</f>
        <v>0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K328" s="1">
        <f t="shared" ca="1" si="257"/>
        <v>0</v>
      </c>
      <c r="AL328" s="2">
        <f t="shared" ca="1" si="258"/>
        <v>0</v>
      </c>
      <c r="AM328" s="2">
        <f t="shared" ca="1" si="259"/>
        <v>0</v>
      </c>
      <c r="AN328" s="2">
        <f t="shared" ca="1" si="260"/>
        <v>0</v>
      </c>
      <c r="AO328" s="2">
        <f t="shared" ca="1" si="261"/>
        <v>0</v>
      </c>
      <c r="AP328" s="3">
        <f t="shared" ca="1" si="262"/>
        <v>1</v>
      </c>
      <c r="AQ328" s="1"/>
      <c r="AR328" s="2"/>
      <c r="AS328" s="2"/>
      <c r="AT328" s="2"/>
      <c r="AU328" s="2"/>
      <c r="AV328" s="3"/>
      <c r="AW328" s="2"/>
      <c r="AX328" s="23">
        <f t="shared" ca="1" si="213"/>
        <v>32956.608232813116</v>
      </c>
      <c r="AY328" s="2"/>
      <c r="AZ328" s="1">
        <f t="shared" ca="1" si="214"/>
        <v>1</v>
      </c>
      <c r="BA328" s="2"/>
      <c r="BB328" s="3"/>
      <c r="BC328" s="31">
        <f t="shared" ca="1" si="215"/>
        <v>0.15090196496387198</v>
      </c>
      <c r="BD328" s="2">
        <f t="shared" ca="1" si="216"/>
        <v>1</v>
      </c>
      <c r="BE328" s="1"/>
      <c r="BF328" s="1">
        <f t="shared" ca="1" si="217"/>
        <v>0</v>
      </c>
      <c r="BG328" s="2">
        <f t="shared" ca="1" si="218"/>
        <v>0</v>
      </c>
      <c r="BH328" s="2">
        <f t="shared" ca="1" si="219"/>
        <v>0</v>
      </c>
      <c r="BI328" s="2">
        <f t="shared" ca="1" si="220"/>
        <v>0</v>
      </c>
      <c r="BJ328" s="2">
        <f t="shared" ca="1" si="221"/>
        <v>79182</v>
      </c>
      <c r="BK328" s="2">
        <f t="shared" ca="1" si="222"/>
        <v>0</v>
      </c>
      <c r="BL328" s="2">
        <f t="shared" ca="1" si="223"/>
        <v>0</v>
      </c>
      <c r="BM328" s="2">
        <f t="shared" ca="1" si="224"/>
        <v>0</v>
      </c>
      <c r="BN328" s="2">
        <f t="shared" ca="1" si="225"/>
        <v>0</v>
      </c>
      <c r="BO328" s="2">
        <f t="shared" ca="1" si="226"/>
        <v>0</v>
      </c>
      <c r="BP328" s="3">
        <f t="shared" ca="1" si="227"/>
        <v>0</v>
      </c>
      <c r="BQ328" s="1">
        <f t="shared" ca="1" si="228"/>
        <v>0</v>
      </c>
      <c r="BR328" s="2">
        <f t="shared" ca="1" si="229"/>
        <v>0</v>
      </c>
      <c r="BS328" s="2">
        <f t="shared" ca="1" si="230"/>
        <v>0</v>
      </c>
      <c r="BT328" s="2">
        <f t="shared" ca="1" si="231"/>
        <v>0</v>
      </c>
      <c r="BU328" s="2">
        <f t="shared" ca="1" si="232"/>
        <v>79182</v>
      </c>
      <c r="BV328" s="3">
        <f t="shared" ca="1" si="233"/>
        <v>0</v>
      </c>
      <c r="BX328" s="1">
        <f t="shared" ca="1" si="234"/>
        <v>1</v>
      </c>
      <c r="BY328" s="3"/>
      <c r="BZ328" s="1">
        <f t="shared" ca="1" si="235"/>
        <v>31</v>
      </c>
      <c r="CA328" s="2"/>
      <c r="CB328" s="3"/>
    </row>
    <row r="329" spans="2:80" ht="15" thickBot="1" x14ac:dyDescent="0.35">
      <c r="B329">
        <f t="shared" ca="1" si="236"/>
        <v>2</v>
      </c>
      <c r="C329" t="str">
        <f t="shared" ca="1" si="237"/>
        <v>women</v>
      </c>
      <c r="D329">
        <f t="shared" ca="1" si="238"/>
        <v>31</v>
      </c>
      <c r="E329">
        <f t="shared" ca="1" si="239"/>
        <v>5</v>
      </c>
      <c r="F329" t="str">
        <f t="shared" ca="1" si="240"/>
        <v>general work</v>
      </c>
      <c r="G329">
        <f t="shared" ca="1" si="241"/>
        <v>2</v>
      </c>
      <c r="H329" t="str">
        <f t="shared" ca="1" si="242"/>
        <v>college</v>
      </c>
      <c r="I329">
        <f t="shared" ca="1" si="243"/>
        <v>4</v>
      </c>
      <c r="J329">
        <f t="shared" ca="1" si="244"/>
        <v>3</v>
      </c>
      <c r="K329">
        <f t="shared" ca="1" si="245"/>
        <v>79182</v>
      </c>
      <c r="L329">
        <f t="shared" ca="1" si="246"/>
        <v>5</v>
      </c>
      <c r="M329" t="str">
        <f t="shared" ca="1" si="247"/>
        <v>UK</v>
      </c>
      <c r="N329">
        <f t="shared" ca="1" si="248"/>
        <v>475092</v>
      </c>
      <c r="O329">
        <f t="shared" ca="1" si="249"/>
        <v>71692.31633861587</v>
      </c>
      <c r="P329">
        <f t="shared" ca="1" si="250"/>
        <v>98869.824698439348</v>
      </c>
      <c r="Q329">
        <f t="shared" ca="1" si="251"/>
        <v>41363</v>
      </c>
      <c r="R329">
        <f t="shared" ca="1" si="252"/>
        <v>1440.2453390097999</v>
      </c>
      <c r="S329">
        <f t="shared" ca="1" si="253"/>
        <v>20273.318546550268</v>
      </c>
      <c r="T329">
        <f t="shared" ca="1" si="254"/>
        <v>594235.14324498957</v>
      </c>
      <c r="U329">
        <f t="shared" ca="1" si="255"/>
        <v>114495.56167762566</v>
      </c>
      <c r="V329">
        <f t="shared" ca="1" si="256"/>
        <v>479739.58156736393</v>
      </c>
      <c r="X329" s="1">
        <f ca="1">IF(Table1[[#This Row],[gender]]="men",0,1)</f>
        <v>1</v>
      </c>
      <c r="Y329" s="13">
        <f ca="1">IF(Table1[[#This Row],[gender]]="women",0,1)</f>
        <v>0</v>
      </c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K329" s="1">
        <f t="shared" ca="1" si="257"/>
        <v>0</v>
      </c>
      <c r="AL329" s="2">
        <f t="shared" ca="1" si="258"/>
        <v>0</v>
      </c>
      <c r="AM329" s="2">
        <f t="shared" ca="1" si="259"/>
        <v>0</v>
      </c>
      <c r="AN329" s="2">
        <f t="shared" ca="1" si="260"/>
        <v>1</v>
      </c>
      <c r="AO329" s="2">
        <f t="shared" ca="1" si="261"/>
        <v>0</v>
      </c>
      <c r="AP329" s="3">
        <f t="shared" ca="1" si="262"/>
        <v>0</v>
      </c>
      <c r="AQ329" s="1"/>
      <c r="AR329" s="2"/>
      <c r="AS329" s="2"/>
      <c r="AT329" s="2"/>
      <c r="AU329" s="2"/>
      <c r="AV329" s="3"/>
      <c r="AW329" s="2"/>
      <c r="AX329" s="23">
        <f t="shared" ca="1" si="213"/>
        <v>18807.120685752623</v>
      </c>
      <c r="AY329" s="2"/>
      <c r="AZ329" s="1">
        <f t="shared" ca="1" si="214"/>
        <v>1</v>
      </c>
      <c r="BA329" s="2"/>
      <c r="BB329" s="3"/>
      <c r="BC329" s="31">
        <f t="shared" ca="1" si="215"/>
        <v>0.72474911786101748</v>
      </c>
      <c r="BD329" s="2">
        <f t="shared" ca="1" si="216"/>
        <v>0</v>
      </c>
      <c r="BE329" s="1"/>
      <c r="BF329" s="1">
        <f t="shared" ca="1" si="217"/>
        <v>0</v>
      </c>
      <c r="BG329" s="2">
        <f t="shared" ca="1" si="218"/>
        <v>0</v>
      </c>
      <c r="BH329" s="2">
        <f t="shared" ca="1" si="219"/>
        <v>68902</v>
      </c>
      <c r="BI329" s="2">
        <f t="shared" ca="1" si="220"/>
        <v>0</v>
      </c>
      <c r="BJ329" s="2">
        <f t="shared" ca="1" si="221"/>
        <v>0</v>
      </c>
      <c r="BK329" s="2">
        <f t="shared" ca="1" si="222"/>
        <v>0</v>
      </c>
      <c r="BL329" s="2">
        <f t="shared" ca="1" si="223"/>
        <v>0</v>
      </c>
      <c r="BM329" s="2">
        <f t="shared" ca="1" si="224"/>
        <v>0</v>
      </c>
      <c r="BN329" s="2">
        <f t="shared" ca="1" si="225"/>
        <v>0</v>
      </c>
      <c r="BO329" s="2">
        <f t="shared" ca="1" si="226"/>
        <v>0</v>
      </c>
      <c r="BP329" s="3">
        <f t="shared" ca="1" si="227"/>
        <v>0</v>
      </c>
      <c r="BQ329" s="1">
        <f t="shared" ca="1" si="228"/>
        <v>0</v>
      </c>
      <c r="BR329" s="2">
        <f t="shared" ca="1" si="229"/>
        <v>0</v>
      </c>
      <c r="BS329" s="2">
        <f t="shared" ca="1" si="230"/>
        <v>0</v>
      </c>
      <c r="BT329" s="2">
        <f t="shared" ca="1" si="231"/>
        <v>68902</v>
      </c>
      <c r="BU329" s="2">
        <f t="shared" ca="1" si="232"/>
        <v>0</v>
      </c>
      <c r="BV329" s="3">
        <f t="shared" ca="1" si="233"/>
        <v>0</v>
      </c>
      <c r="BX329" s="1">
        <f t="shared" ca="1" si="234"/>
        <v>1</v>
      </c>
      <c r="BY329" s="3"/>
      <c r="BZ329" s="1">
        <f t="shared" ca="1" si="235"/>
        <v>42</v>
      </c>
      <c r="CA329" s="2"/>
      <c r="CB329" s="3"/>
    </row>
    <row r="330" spans="2:80" ht="15" thickBot="1" x14ac:dyDescent="0.35">
      <c r="B330">
        <f t="shared" ca="1" si="236"/>
        <v>1</v>
      </c>
      <c r="C330" t="str">
        <f t="shared" ca="1" si="237"/>
        <v>men</v>
      </c>
      <c r="D330">
        <f t="shared" ca="1" si="238"/>
        <v>42</v>
      </c>
      <c r="E330">
        <f t="shared" ca="1" si="239"/>
        <v>4</v>
      </c>
      <c r="F330" t="str">
        <f t="shared" ca="1" si="240"/>
        <v>IT</v>
      </c>
      <c r="G330">
        <f t="shared" ca="1" si="241"/>
        <v>3</v>
      </c>
      <c r="H330" t="str">
        <f t="shared" ca="1" si="242"/>
        <v>university</v>
      </c>
      <c r="I330">
        <f t="shared" ca="1" si="243"/>
        <v>3</v>
      </c>
      <c r="J330">
        <f t="shared" ca="1" si="244"/>
        <v>3</v>
      </c>
      <c r="K330">
        <f t="shared" ca="1" si="245"/>
        <v>68902</v>
      </c>
      <c r="L330">
        <f t="shared" ca="1" si="246"/>
        <v>3</v>
      </c>
      <c r="M330" t="str">
        <f t="shared" ca="1" si="247"/>
        <v>manglore</v>
      </c>
      <c r="N330">
        <f t="shared" ca="1" si="248"/>
        <v>275608</v>
      </c>
      <c r="O330">
        <f t="shared" ca="1" si="249"/>
        <v>199746.6548754393</v>
      </c>
      <c r="P330">
        <f t="shared" ca="1" si="250"/>
        <v>56421.362057257866</v>
      </c>
      <c r="Q330">
        <f t="shared" ca="1" si="251"/>
        <v>2853</v>
      </c>
      <c r="R330">
        <f t="shared" ca="1" si="252"/>
        <v>24740.269384166524</v>
      </c>
      <c r="S330">
        <f t="shared" ca="1" si="253"/>
        <v>80015.19374581569</v>
      </c>
      <c r="T330">
        <f t="shared" ca="1" si="254"/>
        <v>412044.55580307357</v>
      </c>
      <c r="U330">
        <f t="shared" ca="1" si="255"/>
        <v>227339.92425960582</v>
      </c>
      <c r="V330">
        <f t="shared" ca="1" si="256"/>
        <v>184704.63154346775</v>
      </c>
      <c r="X330" s="1">
        <f ca="1">IF(Table1[[#This Row],[gender]]="men",0,1)</f>
        <v>0</v>
      </c>
      <c r="Y330" s="13">
        <f ca="1">IF(Table1[[#This Row],[gender]]="women",0,1)</f>
        <v>1</v>
      </c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K330" s="1">
        <f t="shared" ca="1" si="257"/>
        <v>0</v>
      </c>
      <c r="AL330" s="2">
        <f t="shared" ca="1" si="258"/>
        <v>0</v>
      </c>
      <c r="AM330" s="2">
        <f t="shared" ca="1" si="259"/>
        <v>1</v>
      </c>
      <c r="AN330" s="2">
        <f t="shared" ca="1" si="260"/>
        <v>0</v>
      </c>
      <c r="AO330" s="2">
        <f t="shared" ca="1" si="261"/>
        <v>0</v>
      </c>
      <c r="AP330" s="3">
        <f t="shared" ca="1" si="262"/>
        <v>0</v>
      </c>
      <c r="AQ330" s="1"/>
      <c r="AR330" s="2"/>
      <c r="AS330" s="2"/>
      <c r="AT330" s="2"/>
      <c r="AU330" s="2"/>
      <c r="AV330" s="3"/>
      <c r="AW330" s="2"/>
      <c r="AX330" s="23">
        <f t="shared" ref="AX330:AX393" ca="1" si="263">P331/J331</f>
        <v>23285.651740342306</v>
      </c>
      <c r="AY330" s="2"/>
      <c r="AZ330" s="1">
        <f t="shared" ref="AZ330:AZ393" ca="1" si="264">IF(U331&gt;$BA$7,1,0)</f>
        <v>1</v>
      </c>
      <c r="BA330" s="2"/>
      <c r="BB330" s="3"/>
      <c r="BC330" s="31">
        <f t="shared" ref="BC330:BC393" ca="1" si="265">O331/N331</f>
        <v>0.46617331663071032</v>
      </c>
      <c r="BD330" s="2">
        <f t="shared" ref="BD330:BD393" ca="1" si="266">IF(BC330&lt;$BD$7,1,0)</f>
        <v>0</v>
      </c>
      <c r="BE330" s="1"/>
      <c r="BF330" s="1">
        <f t="shared" ref="BF330:BF393" ca="1" si="267">IF(M331="banglore",K331,0)</f>
        <v>0</v>
      </c>
      <c r="BG330" s="2">
        <f t="shared" ref="BG330:BG393" ca="1" si="268">IF(M331="tumkur",K331,0)</f>
        <v>56407</v>
      </c>
      <c r="BH330" s="2">
        <f t="shared" ref="BH330:BH393" ca="1" si="269">IF(M331="manglore",K331,0)</f>
        <v>0</v>
      </c>
      <c r="BI330" s="2">
        <f t="shared" ref="BI330:BI393" ca="1" si="270">IF(M331="mysore",K331,0)</f>
        <v>0</v>
      </c>
      <c r="BJ330" s="2">
        <f t="shared" ref="BJ330:BJ393" ca="1" si="271">IF(M331="UK",K331,0)</f>
        <v>0</v>
      </c>
      <c r="BK330" s="2">
        <f t="shared" ref="BK330:BK393" ca="1" si="272">IF(M331="bellari",K331,0)</f>
        <v>0</v>
      </c>
      <c r="BL330" s="2">
        <f t="shared" ref="BL330:BL393" ca="1" si="273">IF(M331="karwar",K331,0)</f>
        <v>0</v>
      </c>
      <c r="BM330" s="2">
        <f t="shared" ref="BM330:BM393" ca="1" si="274">IF(M331="bidar",K331,0)</f>
        <v>0</v>
      </c>
      <c r="BN330" s="2">
        <f t="shared" ref="BN330:BN393" ca="1" si="275">IF(M331="gulbarga",K331,0)</f>
        <v>0</v>
      </c>
      <c r="BO330" s="2">
        <f t="shared" ref="BO330:BO393" ca="1" si="276">IF(M331="chitrdurga",K331,0)</f>
        <v>0</v>
      </c>
      <c r="BP330" s="3">
        <f t="shared" ref="BP330:BP393" ca="1" si="277">IF(M331="kolar",K331,0)</f>
        <v>0</v>
      </c>
      <c r="BQ330" s="1">
        <f t="shared" ref="BQ330:BQ393" ca="1" si="278">IF(F331="health",K331,0)</f>
        <v>0</v>
      </c>
      <c r="BR330" s="2">
        <f t="shared" ref="BR330:BR393" ca="1" si="279">IF(F331="construction",K331,0)</f>
        <v>0</v>
      </c>
      <c r="BS330" s="2">
        <f t="shared" ref="BS330:BS393" ca="1" si="280">IF(F331="teaching",K331,0)</f>
        <v>0</v>
      </c>
      <c r="BT330" s="2">
        <f t="shared" ref="BT330:BT393" ca="1" si="281">IF(F331="IT",K331,0)</f>
        <v>0</v>
      </c>
      <c r="BU330" s="2">
        <f t="shared" ref="BU330:BU393" ca="1" si="282">IF(F331="general work",K331,0)</f>
        <v>0</v>
      </c>
      <c r="BV330" s="3">
        <f t="shared" ref="BV330:BV393" ca="1" si="283">IF(F331="agriculture",K331,0)</f>
        <v>56407</v>
      </c>
      <c r="BX330" s="1">
        <f t="shared" ref="BX330:BX393" ca="1" si="284">IF(U331&gt;K331,1,0)</f>
        <v>1</v>
      </c>
      <c r="BY330" s="3"/>
      <c r="BZ330" s="1">
        <f t="shared" ref="BZ330:BZ393" ca="1" si="285">IF(V331&gt;$CC$7,D331,0)</f>
        <v>40</v>
      </c>
      <c r="CA330" s="2"/>
      <c r="CB330" s="3"/>
    </row>
    <row r="331" spans="2:80" ht="15" thickBot="1" x14ac:dyDescent="0.35">
      <c r="B331">
        <f t="shared" ref="B331:B394" ca="1" si="286">RANDBETWEEN(1,2)</f>
        <v>1</v>
      </c>
      <c r="C331" t="str">
        <f t="shared" ref="C331:C394" ca="1" si="287">IF(B331=1,"men","women")</f>
        <v>men</v>
      </c>
      <c r="D331">
        <f t="shared" ref="D331:D394" ca="1" si="288">RANDBETWEEN(25,45)</f>
        <v>40</v>
      </c>
      <c r="E331">
        <f t="shared" ref="E331:E394" ca="1" si="289">RANDBETWEEN(1,6)</f>
        <v>6</v>
      </c>
      <c r="F331" t="str">
        <f t="shared" ref="F331:F394" ca="1" si="290">VLOOKUP(E331,$Z$10:$AA$16,2)</f>
        <v>agriculture</v>
      </c>
      <c r="G331">
        <f t="shared" ref="G331:G394" ca="1" si="291">RANDBETWEEN(1,5)</f>
        <v>2</v>
      </c>
      <c r="H331" t="str">
        <f t="shared" ref="H331:H394" ca="1" si="292">VLOOKUP(G331,$AB$10:$AC$14,2)</f>
        <v>college</v>
      </c>
      <c r="I331">
        <f t="shared" ref="I331:I394" ca="1" si="293">RANDBETWEEN(0,4)</f>
        <v>0</v>
      </c>
      <c r="J331">
        <f t="shared" ref="J331:J394" ca="1" si="294">RANDBETWEEN(1,4)</f>
        <v>1</v>
      </c>
      <c r="K331">
        <f t="shared" ref="K331:K394" ca="1" si="295">RANDBETWEEN(25000,90000)</f>
        <v>56407</v>
      </c>
      <c r="L331">
        <f t="shared" ref="L331:L394" ca="1" si="296">RANDBETWEEN(1,11)</f>
        <v>2</v>
      </c>
      <c r="M331" t="str">
        <f t="shared" ref="M331:M394" ca="1" si="297">VLOOKUP(L331,$AE$9:$AF$20,2)</f>
        <v>tumkur</v>
      </c>
      <c r="N331">
        <f t="shared" ref="N331:N394" ca="1" si="298">K331*RANDBETWEEN(3,6)</f>
        <v>169221</v>
      </c>
      <c r="O331">
        <f t="shared" ref="O331:O394" ca="1" si="299">RAND()*N331</f>
        <v>78886.314813565434</v>
      </c>
      <c r="P331">
        <f t="shared" ref="P331:P394" ca="1" si="300">J331*RAND()*K331</f>
        <v>23285.651740342306</v>
      </c>
      <c r="Q331">
        <f t="shared" ref="Q331:Q394" ca="1" si="301">RANDBETWEEN(0,P331)</f>
        <v>5619</v>
      </c>
      <c r="R331">
        <f t="shared" ref="R331:R394" ca="1" si="302">RAND()*K331*2</f>
        <v>43831.316688074709</v>
      </c>
      <c r="S331">
        <f t="shared" ref="S331:S394" ca="1" si="303">RAND()*K331*1.5</f>
        <v>21877.460703827423</v>
      </c>
      <c r="T331">
        <f t="shared" ref="T331:T394" ca="1" si="304">N331+P331+S331</f>
        <v>214384.11244416973</v>
      </c>
      <c r="U331">
        <f t="shared" ref="U331:U394" ca="1" si="305">O331+Q331+R331</f>
        <v>128336.63150164013</v>
      </c>
      <c r="V331">
        <f t="shared" ref="V331:V394" ca="1" si="306">T331-U331</f>
        <v>86047.480942529597</v>
      </c>
      <c r="X331" s="1">
        <f ca="1">IF(Table1[[#This Row],[gender]]="men",0,1)</f>
        <v>0</v>
      </c>
      <c r="Y331" s="13">
        <f ca="1">IF(Table1[[#This Row],[gender]]="women",0,1)</f>
        <v>1</v>
      </c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K331" s="1">
        <f t="shared" ca="1" si="257"/>
        <v>0</v>
      </c>
      <c r="AL331" s="2">
        <f t="shared" ca="1" si="258"/>
        <v>0</v>
      </c>
      <c r="AM331" s="2">
        <f t="shared" ca="1" si="259"/>
        <v>0</v>
      </c>
      <c r="AN331" s="2">
        <f t="shared" ca="1" si="260"/>
        <v>0</v>
      </c>
      <c r="AO331" s="2">
        <f t="shared" ca="1" si="261"/>
        <v>0</v>
      </c>
      <c r="AP331" s="3">
        <f t="shared" ca="1" si="262"/>
        <v>1</v>
      </c>
      <c r="AQ331" s="1"/>
      <c r="AR331" s="2"/>
      <c r="AS331" s="2"/>
      <c r="AT331" s="2"/>
      <c r="AU331" s="2"/>
      <c r="AV331" s="3"/>
      <c r="AW331" s="2"/>
      <c r="AX331" s="23">
        <f t="shared" ca="1" si="263"/>
        <v>23387.722844175445</v>
      </c>
      <c r="AY331" s="2"/>
      <c r="AZ331" s="1">
        <f t="shared" ca="1" si="264"/>
        <v>1</v>
      </c>
      <c r="BA331" s="2"/>
      <c r="BB331" s="3"/>
      <c r="BC331" s="31">
        <f t="shared" ca="1" si="265"/>
        <v>0.96106231007454146</v>
      </c>
      <c r="BD331" s="2">
        <f t="shared" ca="1" si="266"/>
        <v>0</v>
      </c>
      <c r="BE331" s="1"/>
      <c r="BF331" s="1">
        <f t="shared" ca="1" si="267"/>
        <v>0</v>
      </c>
      <c r="BG331" s="2">
        <f t="shared" ca="1" si="268"/>
        <v>0</v>
      </c>
      <c r="BH331" s="2">
        <f t="shared" ca="1" si="269"/>
        <v>0</v>
      </c>
      <c r="BI331" s="2">
        <f t="shared" ca="1" si="270"/>
        <v>0</v>
      </c>
      <c r="BJ331" s="2">
        <f t="shared" ca="1" si="271"/>
        <v>49829</v>
      </c>
      <c r="BK331" s="2">
        <f t="shared" ca="1" si="272"/>
        <v>0</v>
      </c>
      <c r="BL331" s="2">
        <f t="shared" ca="1" si="273"/>
        <v>0</v>
      </c>
      <c r="BM331" s="2">
        <f t="shared" ca="1" si="274"/>
        <v>0</v>
      </c>
      <c r="BN331" s="2">
        <f t="shared" ca="1" si="275"/>
        <v>0</v>
      </c>
      <c r="BO331" s="2">
        <f t="shared" ca="1" si="276"/>
        <v>0</v>
      </c>
      <c r="BP331" s="3">
        <f t="shared" ca="1" si="277"/>
        <v>0</v>
      </c>
      <c r="BQ331" s="1">
        <f t="shared" ca="1" si="278"/>
        <v>0</v>
      </c>
      <c r="BR331" s="2">
        <f t="shared" ca="1" si="279"/>
        <v>0</v>
      </c>
      <c r="BS331" s="2">
        <f t="shared" ca="1" si="280"/>
        <v>0</v>
      </c>
      <c r="BT331" s="2">
        <f t="shared" ca="1" si="281"/>
        <v>0</v>
      </c>
      <c r="BU331" s="2">
        <f t="shared" ca="1" si="282"/>
        <v>49829</v>
      </c>
      <c r="BV331" s="3">
        <f t="shared" ca="1" si="283"/>
        <v>0</v>
      </c>
      <c r="BX331" s="1">
        <f t="shared" ca="1" si="284"/>
        <v>1</v>
      </c>
      <c r="BY331" s="3"/>
      <c r="BZ331" s="1">
        <f t="shared" ca="1" si="285"/>
        <v>0</v>
      </c>
      <c r="CA331" s="2"/>
      <c r="CB331" s="3"/>
    </row>
    <row r="332" spans="2:80" ht="15" thickBot="1" x14ac:dyDescent="0.35">
      <c r="B332">
        <f t="shared" ca="1" si="286"/>
        <v>2</v>
      </c>
      <c r="C332" t="str">
        <f t="shared" ca="1" si="287"/>
        <v>women</v>
      </c>
      <c r="D332">
        <f t="shared" ca="1" si="288"/>
        <v>28</v>
      </c>
      <c r="E332">
        <f t="shared" ca="1" si="289"/>
        <v>5</v>
      </c>
      <c r="F332" t="str">
        <f t="shared" ca="1" si="290"/>
        <v>general work</v>
      </c>
      <c r="G332">
        <f t="shared" ca="1" si="291"/>
        <v>2</v>
      </c>
      <c r="H332" t="str">
        <f t="shared" ca="1" si="292"/>
        <v>college</v>
      </c>
      <c r="I332">
        <f t="shared" ca="1" si="293"/>
        <v>2</v>
      </c>
      <c r="J332">
        <f t="shared" ca="1" si="294"/>
        <v>2</v>
      </c>
      <c r="K332">
        <f t="shared" ca="1" si="295"/>
        <v>49829</v>
      </c>
      <c r="L332">
        <f t="shared" ca="1" si="296"/>
        <v>5</v>
      </c>
      <c r="M332" t="str">
        <f t="shared" ca="1" si="297"/>
        <v>UK</v>
      </c>
      <c r="N332">
        <f t="shared" ca="1" si="298"/>
        <v>199316</v>
      </c>
      <c r="O332">
        <f t="shared" ca="1" si="299"/>
        <v>191555.0953948173</v>
      </c>
      <c r="P332">
        <f t="shared" ca="1" si="300"/>
        <v>46775.44568835089</v>
      </c>
      <c r="Q332">
        <f t="shared" ca="1" si="301"/>
        <v>39570</v>
      </c>
      <c r="R332">
        <f t="shared" ca="1" si="302"/>
        <v>87631.240595701529</v>
      </c>
      <c r="S332">
        <f t="shared" ca="1" si="303"/>
        <v>53241.85934062794</v>
      </c>
      <c r="T332">
        <f t="shared" ca="1" si="304"/>
        <v>299333.30502897885</v>
      </c>
      <c r="U332">
        <f t="shared" ca="1" si="305"/>
        <v>318756.3359905188</v>
      </c>
      <c r="V332">
        <f t="shared" ca="1" si="306"/>
        <v>-19423.030961539946</v>
      </c>
      <c r="X332" s="1">
        <f ca="1">IF(Table1[[#This Row],[gender]]="men",0,1)</f>
        <v>1</v>
      </c>
      <c r="Y332" s="13">
        <f ca="1">IF(Table1[[#This Row],[gender]]="women",0,1)</f>
        <v>0</v>
      </c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K332" s="1">
        <f t="shared" ca="1" si="257"/>
        <v>0</v>
      </c>
      <c r="AL332" s="2">
        <f t="shared" ca="1" si="258"/>
        <v>0</v>
      </c>
      <c r="AM332" s="2">
        <f t="shared" ca="1" si="259"/>
        <v>0</v>
      </c>
      <c r="AN332" s="2">
        <f t="shared" ca="1" si="260"/>
        <v>0</v>
      </c>
      <c r="AO332" s="2">
        <f t="shared" ca="1" si="261"/>
        <v>0</v>
      </c>
      <c r="AP332" s="3">
        <f t="shared" ca="1" si="262"/>
        <v>1</v>
      </c>
      <c r="AQ332" s="1"/>
      <c r="AR332" s="2"/>
      <c r="AS332" s="2"/>
      <c r="AT332" s="2"/>
      <c r="AU332" s="2"/>
      <c r="AV332" s="3"/>
      <c r="AW332" s="2"/>
      <c r="AX332" s="23">
        <f t="shared" ca="1" si="263"/>
        <v>24055.258236168196</v>
      </c>
      <c r="AY332" s="2"/>
      <c r="AZ332" s="1">
        <f t="shared" ca="1" si="264"/>
        <v>1</v>
      </c>
      <c r="BA332" s="2"/>
      <c r="BB332" s="3"/>
      <c r="BC332" s="31">
        <f t="shared" ca="1" si="265"/>
        <v>0.37363940538825047</v>
      </c>
      <c r="BD332" s="2">
        <f t="shared" ca="1" si="266"/>
        <v>0</v>
      </c>
      <c r="BE332" s="1"/>
      <c r="BF332" s="1">
        <f t="shared" ca="1" si="267"/>
        <v>0</v>
      </c>
      <c r="BG332" s="2">
        <f t="shared" ca="1" si="268"/>
        <v>0</v>
      </c>
      <c r="BH332" s="2">
        <f t="shared" ca="1" si="269"/>
        <v>0</v>
      </c>
      <c r="BI332" s="2">
        <f t="shared" ca="1" si="270"/>
        <v>0</v>
      </c>
      <c r="BJ332" s="2">
        <f t="shared" ca="1" si="271"/>
        <v>0</v>
      </c>
      <c r="BK332" s="2">
        <f t="shared" ca="1" si="272"/>
        <v>47313</v>
      </c>
      <c r="BL332" s="2">
        <f t="shared" ca="1" si="273"/>
        <v>0</v>
      </c>
      <c r="BM332" s="2">
        <f t="shared" ca="1" si="274"/>
        <v>0</v>
      </c>
      <c r="BN332" s="2">
        <f t="shared" ca="1" si="275"/>
        <v>0</v>
      </c>
      <c r="BO332" s="2">
        <f t="shared" ca="1" si="276"/>
        <v>0</v>
      </c>
      <c r="BP332" s="3">
        <f t="shared" ca="1" si="277"/>
        <v>0</v>
      </c>
      <c r="BQ332" s="1">
        <f t="shared" ca="1" si="278"/>
        <v>0</v>
      </c>
      <c r="BR332" s="2">
        <f t="shared" ca="1" si="279"/>
        <v>0</v>
      </c>
      <c r="BS332" s="2">
        <f t="shared" ca="1" si="280"/>
        <v>0</v>
      </c>
      <c r="BT332" s="2">
        <f t="shared" ca="1" si="281"/>
        <v>0</v>
      </c>
      <c r="BU332" s="2">
        <f t="shared" ca="1" si="282"/>
        <v>47313</v>
      </c>
      <c r="BV332" s="3">
        <f t="shared" ca="1" si="283"/>
        <v>0</v>
      </c>
      <c r="BX332" s="1">
        <f t="shared" ca="1" si="284"/>
        <v>1</v>
      </c>
      <c r="BY332" s="3"/>
      <c r="BZ332" s="1">
        <f t="shared" ca="1" si="285"/>
        <v>31</v>
      </c>
      <c r="CA332" s="2"/>
      <c r="CB332" s="3"/>
    </row>
    <row r="333" spans="2:80" ht="15" thickBot="1" x14ac:dyDescent="0.35">
      <c r="B333">
        <f t="shared" ca="1" si="286"/>
        <v>1</v>
      </c>
      <c r="C333" t="str">
        <f t="shared" ca="1" si="287"/>
        <v>men</v>
      </c>
      <c r="D333">
        <f t="shared" ca="1" si="288"/>
        <v>31</v>
      </c>
      <c r="E333">
        <f t="shared" ca="1" si="289"/>
        <v>5</v>
      </c>
      <c r="F333" t="str">
        <f t="shared" ca="1" si="290"/>
        <v>general work</v>
      </c>
      <c r="G333">
        <f t="shared" ca="1" si="291"/>
        <v>4</v>
      </c>
      <c r="H333" t="str">
        <f t="shared" ca="1" si="292"/>
        <v>technical</v>
      </c>
      <c r="I333">
        <f t="shared" ca="1" si="293"/>
        <v>2</v>
      </c>
      <c r="J333">
        <f t="shared" ca="1" si="294"/>
        <v>1</v>
      </c>
      <c r="K333">
        <f t="shared" ca="1" si="295"/>
        <v>47313</v>
      </c>
      <c r="L333">
        <f t="shared" ca="1" si="296"/>
        <v>6</v>
      </c>
      <c r="M333" t="str">
        <f t="shared" ca="1" si="297"/>
        <v>bellari</v>
      </c>
      <c r="N333">
        <f t="shared" ca="1" si="298"/>
        <v>189252</v>
      </c>
      <c r="O333">
        <f t="shared" ca="1" si="299"/>
        <v>70712.004748537176</v>
      </c>
      <c r="P333">
        <f t="shared" ca="1" si="300"/>
        <v>24055.258236168196</v>
      </c>
      <c r="Q333">
        <f t="shared" ca="1" si="301"/>
        <v>6621</v>
      </c>
      <c r="R333">
        <f t="shared" ca="1" si="302"/>
        <v>66709.604126798004</v>
      </c>
      <c r="S333">
        <f t="shared" ca="1" si="303"/>
        <v>29744.622536268675</v>
      </c>
      <c r="T333">
        <f t="shared" ca="1" si="304"/>
        <v>243051.88077243685</v>
      </c>
      <c r="U333">
        <f t="shared" ca="1" si="305"/>
        <v>144042.60887533519</v>
      </c>
      <c r="V333">
        <f t="shared" ca="1" si="306"/>
        <v>99009.271897101658</v>
      </c>
      <c r="X333" s="1">
        <f ca="1">IF(Table1[[#This Row],[gender]]="men",0,1)</f>
        <v>0</v>
      </c>
      <c r="Y333" s="13">
        <f ca="1">IF(Table1[[#This Row],[gender]]="women",0,1)</f>
        <v>1</v>
      </c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K333" s="1">
        <f t="shared" ca="1" si="257"/>
        <v>0</v>
      </c>
      <c r="AL333" s="2">
        <f t="shared" ca="1" si="258"/>
        <v>0</v>
      </c>
      <c r="AM333" s="2">
        <f t="shared" ca="1" si="259"/>
        <v>0</v>
      </c>
      <c r="AN333" s="2">
        <f t="shared" ca="1" si="260"/>
        <v>0</v>
      </c>
      <c r="AO333" s="2">
        <f t="shared" ca="1" si="261"/>
        <v>0</v>
      </c>
      <c r="AP333" s="3">
        <f t="shared" ca="1" si="262"/>
        <v>1</v>
      </c>
      <c r="AQ333" s="1"/>
      <c r="AR333" s="2"/>
      <c r="AS333" s="2"/>
      <c r="AT333" s="2"/>
      <c r="AU333" s="2"/>
      <c r="AV333" s="3"/>
      <c r="AW333" s="2"/>
      <c r="AX333" s="23">
        <f t="shared" ca="1" si="263"/>
        <v>61888.483430227076</v>
      </c>
      <c r="AY333" s="2"/>
      <c r="AZ333" s="1">
        <f t="shared" ca="1" si="264"/>
        <v>1</v>
      </c>
      <c r="BA333" s="2"/>
      <c r="BB333" s="3"/>
      <c r="BC333" s="31">
        <f t="shared" ca="1" si="265"/>
        <v>0.74766352448518103</v>
      </c>
      <c r="BD333" s="2">
        <f t="shared" ca="1" si="266"/>
        <v>0</v>
      </c>
      <c r="BE333" s="1"/>
      <c r="BF333" s="1">
        <f t="shared" ca="1" si="267"/>
        <v>0</v>
      </c>
      <c r="BG333" s="2">
        <f t="shared" ca="1" si="268"/>
        <v>0</v>
      </c>
      <c r="BH333" s="2">
        <f t="shared" ca="1" si="269"/>
        <v>0</v>
      </c>
      <c r="BI333" s="2">
        <f t="shared" ca="1" si="270"/>
        <v>0</v>
      </c>
      <c r="BJ333" s="2">
        <f t="shared" ca="1" si="271"/>
        <v>71760</v>
      </c>
      <c r="BK333" s="2">
        <f t="shared" ca="1" si="272"/>
        <v>0</v>
      </c>
      <c r="BL333" s="2">
        <f t="shared" ca="1" si="273"/>
        <v>0</v>
      </c>
      <c r="BM333" s="2">
        <f t="shared" ca="1" si="274"/>
        <v>0</v>
      </c>
      <c r="BN333" s="2">
        <f t="shared" ca="1" si="275"/>
        <v>0</v>
      </c>
      <c r="BO333" s="2">
        <f t="shared" ca="1" si="276"/>
        <v>0</v>
      </c>
      <c r="BP333" s="3">
        <f t="shared" ca="1" si="277"/>
        <v>0</v>
      </c>
      <c r="BQ333" s="1">
        <f t="shared" ca="1" si="278"/>
        <v>0</v>
      </c>
      <c r="BR333" s="2">
        <f t="shared" ca="1" si="279"/>
        <v>0</v>
      </c>
      <c r="BS333" s="2">
        <f t="shared" ca="1" si="280"/>
        <v>0</v>
      </c>
      <c r="BT333" s="2">
        <f t="shared" ca="1" si="281"/>
        <v>0</v>
      </c>
      <c r="BU333" s="2">
        <f t="shared" ca="1" si="282"/>
        <v>71760</v>
      </c>
      <c r="BV333" s="3">
        <f t="shared" ca="1" si="283"/>
        <v>0</v>
      </c>
      <c r="BX333" s="1">
        <f t="shared" ca="1" si="284"/>
        <v>1</v>
      </c>
      <c r="BY333" s="3"/>
      <c r="BZ333" s="1">
        <f t="shared" ca="1" si="285"/>
        <v>38</v>
      </c>
      <c r="CA333" s="2"/>
      <c r="CB333" s="3"/>
    </row>
    <row r="334" spans="2:80" ht="15" thickBot="1" x14ac:dyDescent="0.35">
      <c r="B334">
        <f t="shared" ca="1" si="286"/>
        <v>1</v>
      </c>
      <c r="C334" t="str">
        <f t="shared" ca="1" si="287"/>
        <v>men</v>
      </c>
      <c r="D334">
        <f t="shared" ca="1" si="288"/>
        <v>38</v>
      </c>
      <c r="E334">
        <f t="shared" ca="1" si="289"/>
        <v>5</v>
      </c>
      <c r="F334" t="str">
        <f t="shared" ca="1" si="290"/>
        <v>general work</v>
      </c>
      <c r="G334">
        <f t="shared" ca="1" si="291"/>
        <v>4</v>
      </c>
      <c r="H334" t="str">
        <f t="shared" ca="1" si="292"/>
        <v>technical</v>
      </c>
      <c r="I334">
        <f t="shared" ca="1" si="293"/>
        <v>2</v>
      </c>
      <c r="J334">
        <f t="shared" ca="1" si="294"/>
        <v>2</v>
      </c>
      <c r="K334">
        <f t="shared" ca="1" si="295"/>
        <v>71760</v>
      </c>
      <c r="L334">
        <f t="shared" ca="1" si="296"/>
        <v>5</v>
      </c>
      <c r="M334" t="str">
        <f t="shared" ca="1" si="297"/>
        <v>UK</v>
      </c>
      <c r="N334">
        <f t="shared" ca="1" si="298"/>
        <v>358800</v>
      </c>
      <c r="O334">
        <f t="shared" ca="1" si="299"/>
        <v>268261.67258528294</v>
      </c>
      <c r="P334">
        <f t="shared" ca="1" si="300"/>
        <v>123776.96686045415</v>
      </c>
      <c r="Q334">
        <f t="shared" ca="1" si="301"/>
        <v>21989</v>
      </c>
      <c r="R334">
        <f t="shared" ca="1" si="302"/>
        <v>143445.44569037945</v>
      </c>
      <c r="S334">
        <f t="shared" ca="1" si="303"/>
        <v>8876.1641576830261</v>
      </c>
      <c r="T334">
        <f t="shared" ca="1" si="304"/>
        <v>491453.13101813721</v>
      </c>
      <c r="U334">
        <f t="shared" ca="1" si="305"/>
        <v>433696.11827566242</v>
      </c>
      <c r="V334">
        <f t="shared" ca="1" si="306"/>
        <v>57757.012742474792</v>
      </c>
      <c r="X334" s="1">
        <f ca="1">IF(Table1[[#This Row],[gender]]="men",0,1)</f>
        <v>0</v>
      </c>
      <c r="Y334" s="13">
        <f ca="1">IF(Table1[[#This Row],[gender]]="women",0,1)</f>
        <v>1</v>
      </c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K334" s="1">
        <f t="shared" ca="1" si="257"/>
        <v>0</v>
      </c>
      <c r="AL334" s="2">
        <f t="shared" ca="1" si="258"/>
        <v>0</v>
      </c>
      <c r="AM334" s="2">
        <f t="shared" ca="1" si="259"/>
        <v>0</v>
      </c>
      <c r="AN334" s="2">
        <f t="shared" ca="1" si="260"/>
        <v>0</v>
      </c>
      <c r="AO334" s="2">
        <f t="shared" ca="1" si="261"/>
        <v>0</v>
      </c>
      <c r="AP334" s="3">
        <f t="shared" ca="1" si="262"/>
        <v>1</v>
      </c>
      <c r="AQ334" s="1"/>
      <c r="AR334" s="2"/>
      <c r="AS334" s="2"/>
      <c r="AT334" s="2"/>
      <c r="AU334" s="2"/>
      <c r="AV334" s="3"/>
      <c r="AW334" s="2"/>
      <c r="AX334" s="23">
        <f t="shared" ca="1" si="263"/>
        <v>16400.512693268345</v>
      </c>
      <c r="AY334" s="2"/>
      <c r="AZ334" s="1">
        <f t="shared" ca="1" si="264"/>
        <v>1</v>
      </c>
      <c r="BA334" s="2"/>
      <c r="BB334" s="3"/>
      <c r="BC334" s="31">
        <f t="shared" ca="1" si="265"/>
        <v>0.85060333280215661</v>
      </c>
      <c r="BD334" s="2">
        <f t="shared" ca="1" si="266"/>
        <v>0</v>
      </c>
      <c r="BE334" s="1"/>
      <c r="BF334" s="1">
        <f t="shared" ca="1" si="267"/>
        <v>0</v>
      </c>
      <c r="BG334" s="2">
        <f t="shared" ca="1" si="268"/>
        <v>0</v>
      </c>
      <c r="BH334" s="2">
        <f t="shared" ca="1" si="269"/>
        <v>0</v>
      </c>
      <c r="BI334" s="2">
        <f t="shared" ca="1" si="270"/>
        <v>0</v>
      </c>
      <c r="BJ334" s="2">
        <f t="shared" ca="1" si="271"/>
        <v>0</v>
      </c>
      <c r="BK334" s="2">
        <f t="shared" ca="1" si="272"/>
        <v>26914</v>
      </c>
      <c r="BL334" s="2">
        <f t="shared" ca="1" si="273"/>
        <v>0</v>
      </c>
      <c r="BM334" s="2">
        <f t="shared" ca="1" si="274"/>
        <v>0</v>
      </c>
      <c r="BN334" s="2">
        <f t="shared" ca="1" si="275"/>
        <v>0</v>
      </c>
      <c r="BO334" s="2">
        <f t="shared" ca="1" si="276"/>
        <v>0</v>
      </c>
      <c r="BP334" s="3">
        <f t="shared" ca="1" si="277"/>
        <v>0</v>
      </c>
      <c r="BQ334" s="1">
        <f t="shared" ca="1" si="278"/>
        <v>0</v>
      </c>
      <c r="BR334" s="2">
        <f t="shared" ca="1" si="279"/>
        <v>0</v>
      </c>
      <c r="BS334" s="2">
        <f t="shared" ca="1" si="280"/>
        <v>0</v>
      </c>
      <c r="BT334" s="2">
        <f t="shared" ca="1" si="281"/>
        <v>0</v>
      </c>
      <c r="BU334" s="2">
        <f t="shared" ca="1" si="282"/>
        <v>26914</v>
      </c>
      <c r="BV334" s="3">
        <f t="shared" ca="1" si="283"/>
        <v>0</v>
      </c>
      <c r="BX334" s="1">
        <f t="shared" ca="1" si="284"/>
        <v>1</v>
      </c>
      <c r="BY334" s="3"/>
      <c r="BZ334" s="1">
        <f t="shared" ca="1" si="285"/>
        <v>0</v>
      </c>
      <c r="CA334" s="2"/>
      <c r="CB334" s="3"/>
    </row>
    <row r="335" spans="2:80" ht="15" thickBot="1" x14ac:dyDescent="0.35">
      <c r="B335">
        <f t="shared" ca="1" si="286"/>
        <v>1</v>
      </c>
      <c r="C335" t="str">
        <f t="shared" ca="1" si="287"/>
        <v>men</v>
      </c>
      <c r="D335">
        <f t="shared" ca="1" si="288"/>
        <v>33</v>
      </c>
      <c r="E335">
        <f t="shared" ca="1" si="289"/>
        <v>5</v>
      </c>
      <c r="F335" t="str">
        <f t="shared" ca="1" si="290"/>
        <v>general work</v>
      </c>
      <c r="G335">
        <f t="shared" ca="1" si="291"/>
        <v>2</v>
      </c>
      <c r="H335" t="str">
        <f t="shared" ca="1" si="292"/>
        <v>college</v>
      </c>
      <c r="I335">
        <f t="shared" ca="1" si="293"/>
        <v>1</v>
      </c>
      <c r="J335">
        <f t="shared" ca="1" si="294"/>
        <v>3</v>
      </c>
      <c r="K335">
        <f t="shared" ca="1" si="295"/>
        <v>26914</v>
      </c>
      <c r="L335">
        <f t="shared" ca="1" si="296"/>
        <v>6</v>
      </c>
      <c r="M335" t="str">
        <f t="shared" ca="1" si="297"/>
        <v>bellari</v>
      </c>
      <c r="N335">
        <f t="shared" ca="1" si="298"/>
        <v>134570</v>
      </c>
      <c r="O335">
        <f t="shared" ca="1" si="299"/>
        <v>114465.69049518621</v>
      </c>
      <c r="P335">
        <f t="shared" ca="1" si="300"/>
        <v>49201.538079805039</v>
      </c>
      <c r="Q335">
        <f t="shared" ca="1" si="301"/>
        <v>44837</v>
      </c>
      <c r="R335">
        <f t="shared" ca="1" si="302"/>
        <v>36249.431773085191</v>
      </c>
      <c r="S335">
        <f t="shared" ca="1" si="303"/>
        <v>11112.212047704077</v>
      </c>
      <c r="T335">
        <f t="shared" ca="1" si="304"/>
        <v>194883.75012750912</v>
      </c>
      <c r="U335">
        <f t="shared" ca="1" si="305"/>
        <v>195552.1222682714</v>
      </c>
      <c r="V335">
        <f t="shared" ca="1" si="306"/>
        <v>-668.37214076227974</v>
      </c>
      <c r="X335" s="1">
        <f ca="1">IF(Table1[[#This Row],[gender]]="men",0,1)</f>
        <v>0</v>
      </c>
      <c r="Y335" s="13">
        <f ca="1">IF(Table1[[#This Row],[gender]]="women",0,1)</f>
        <v>1</v>
      </c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K335" s="1">
        <f t="shared" ca="1" si="257"/>
        <v>0</v>
      </c>
      <c r="AL335" s="2">
        <f t="shared" ca="1" si="258"/>
        <v>0</v>
      </c>
      <c r="AM335" s="2">
        <f t="shared" ca="1" si="259"/>
        <v>0</v>
      </c>
      <c r="AN335" s="2">
        <f t="shared" ca="1" si="260"/>
        <v>0</v>
      </c>
      <c r="AO335" s="2">
        <f t="shared" ca="1" si="261"/>
        <v>0</v>
      </c>
      <c r="AP335" s="3">
        <f t="shared" ca="1" si="262"/>
        <v>1</v>
      </c>
      <c r="AQ335" s="1"/>
      <c r="AR335" s="2"/>
      <c r="AS335" s="2"/>
      <c r="AT335" s="2"/>
      <c r="AU335" s="2"/>
      <c r="AV335" s="3"/>
      <c r="AW335" s="2"/>
      <c r="AX335" s="23">
        <f t="shared" ca="1" si="263"/>
        <v>49847.695037408121</v>
      </c>
      <c r="AY335" s="2"/>
      <c r="AZ335" s="1">
        <f t="shared" ca="1" si="264"/>
        <v>1</v>
      </c>
      <c r="BA335" s="2"/>
      <c r="BB335" s="3"/>
      <c r="BC335" s="31">
        <f t="shared" ca="1" si="265"/>
        <v>0.46651412691840599</v>
      </c>
      <c r="BD335" s="2">
        <f t="shared" ca="1" si="266"/>
        <v>0</v>
      </c>
      <c r="BE335" s="1"/>
      <c r="BF335" s="1">
        <f t="shared" ca="1" si="267"/>
        <v>0</v>
      </c>
      <c r="BG335" s="2">
        <f t="shared" ca="1" si="268"/>
        <v>0</v>
      </c>
      <c r="BH335" s="2">
        <f t="shared" ca="1" si="269"/>
        <v>0</v>
      </c>
      <c r="BI335" s="2">
        <f t="shared" ca="1" si="270"/>
        <v>0</v>
      </c>
      <c r="BJ335" s="2">
        <f t="shared" ca="1" si="271"/>
        <v>88699</v>
      </c>
      <c r="BK335" s="2">
        <f t="shared" ca="1" si="272"/>
        <v>0</v>
      </c>
      <c r="BL335" s="2">
        <f t="shared" ca="1" si="273"/>
        <v>0</v>
      </c>
      <c r="BM335" s="2">
        <f t="shared" ca="1" si="274"/>
        <v>0</v>
      </c>
      <c r="BN335" s="2">
        <f t="shared" ca="1" si="275"/>
        <v>0</v>
      </c>
      <c r="BO335" s="2">
        <f t="shared" ca="1" si="276"/>
        <v>0</v>
      </c>
      <c r="BP335" s="3">
        <f t="shared" ca="1" si="277"/>
        <v>0</v>
      </c>
      <c r="BQ335" s="1">
        <f t="shared" ca="1" si="278"/>
        <v>0</v>
      </c>
      <c r="BR335" s="2">
        <f t="shared" ca="1" si="279"/>
        <v>0</v>
      </c>
      <c r="BS335" s="2">
        <f t="shared" ca="1" si="280"/>
        <v>0</v>
      </c>
      <c r="BT335" s="2">
        <f t="shared" ca="1" si="281"/>
        <v>0</v>
      </c>
      <c r="BU335" s="2">
        <f t="shared" ca="1" si="282"/>
        <v>88699</v>
      </c>
      <c r="BV335" s="3">
        <f t="shared" ca="1" si="283"/>
        <v>0</v>
      </c>
      <c r="BX335" s="1">
        <f t="shared" ca="1" si="284"/>
        <v>1</v>
      </c>
      <c r="BY335" s="3"/>
      <c r="BZ335" s="1">
        <f t="shared" ca="1" si="285"/>
        <v>44</v>
      </c>
      <c r="CA335" s="2"/>
      <c r="CB335" s="3"/>
    </row>
    <row r="336" spans="2:80" ht="15" thickBot="1" x14ac:dyDescent="0.35">
      <c r="B336">
        <f t="shared" ca="1" si="286"/>
        <v>2</v>
      </c>
      <c r="C336" t="str">
        <f t="shared" ca="1" si="287"/>
        <v>women</v>
      </c>
      <c r="D336">
        <f t="shared" ca="1" si="288"/>
        <v>44</v>
      </c>
      <c r="E336">
        <f t="shared" ca="1" si="289"/>
        <v>5</v>
      </c>
      <c r="F336" t="str">
        <f t="shared" ca="1" si="290"/>
        <v>general work</v>
      </c>
      <c r="G336">
        <f t="shared" ca="1" si="291"/>
        <v>4</v>
      </c>
      <c r="H336" t="str">
        <f t="shared" ca="1" si="292"/>
        <v>technical</v>
      </c>
      <c r="I336">
        <f t="shared" ca="1" si="293"/>
        <v>0</v>
      </c>
      <c r="J336">
        <f t="shared" ca="1" si="294"/>
        <v>3</v>
      </c>
      <c r="K336">
        <f t="shared" ca="1" si="295"/>
        <v>88699</v>
      </c>
      <c r="L336">
        <f t="shared" ca="1" si="296"/>
        <v>5</v>
      </c>
      <c r="M336" t="str">
        <f t="shared" ca="1" si="297"/>
        <v>UK</v>
      </c>
      <c r="N336">
        <f t="shared" ca="1" si="298"/>
        <v>443495</v>
      </c>
      <c r="O336">
        <f t="shared" ca="1" si="299"/>
        <v>206896.68271767846</v>
      </c>
      <c r="P336">
        <f t="shared" ca="1" si="300"/>
        <v>149543.08511222436</v>
      </c>
      <c r="Q336">
        <f t="shared" ca="1" si="301"/>
        <v>144725</v>
      </c>
      <c r="R336">
        <f t="shared" ca="1" si="302"/>
        <v>68693.808359974326</v>
      </c>
      <c r="S336">
        <f t="shared" ca="1" si="303"/>
        <v>6854.7863743761245</v>
      </c>
      <c r="T336">
        <f t="shared" ca="1" si="304"/>
        <v>599892.87148660049</v>
      </c>
      <c r="U336">
        <f t="shared" ca="1" si="305"/>
        <v>420315.49107765278</v>
      </c>
      <c r="V336">
        <f t="shared" ca="1" si="306"/>
        <v>179577.38040894771</v>
      </c>
      <c r="X336" s="1">
        <f ca="1">IF(Table1[[#This Row],[gender]]="men",0,1)</f>
        <v>1</v>
      </c>
      <c r="Y336" s="13">
        <f ca="1">IF(Table1[[#This Row],[gender]]="women",0,1)</f>
        <v>0</v>
      </c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K336" s="1">
        <f t="shared" ca="1" si="257"/>
        <v>1</v>
      </c>
      <c r="AL336" s="2">
        <f t="shared" ca="1" si="258"/>
        <v>0</v>
      </c>
      <c r="AM336" s="2">
        <f t="shared" ca="1" si="259"/>
        <v>0</v>
      </c>
      <c r="AN336" s="2">
        <f t="shared" ca="1" si="260"/>
        <v>0</v>
      </c>
      <c r="AO336" s="2">
        <f t="shared" ca="1" si="261"/>
        <v>0</v>
      </c>
      <c r="AP336" s="3">
        <f t="shared" ca="1" si="262"/>
        <v>0</v>
      </c>
      <c r="AQ336" s="1"/>
      <c r="AR336" s="2"/>
      <c r="AS336" s="2"/>
      <c r="AT336" s="2"/>
      <c r="AU336" s="2"/>
      <c r="AV336" s="3"/>
      <c r="AW336" s="2"/>
      <c r="AX336" s="23">
        <f t="shared" ca="1" si="263"/>
        <v>73365.669995450487</v>
      </c>
      <c r="AY336" s="2"/>
      <c r="AZ336" s="1">
        <f t="shared" ca="1" si="264"/>
        <v>1</v>
      </c>
      <c r="BA336" s="2"/>
      <c r="BB336" s="3"/>
      <c r="BC336" s="31">
        <f t="shared" ca="1" si="265"/>
        <v>0.80834973354072837</v>
      </c>
      <c r="BD336" s="2">
        <f t="shared" ca="1" si="266"/>
        <v>0</v>
      </c>
      <c r="BE336" s="1"/>
      <c r="BF336" s="1">
        <f t="shared" ca="1" si="267"/>
        <v>0</v>
      </c>
      <c r="BG336" s="2">
        <f t="shared" ca="1" si="268"/>
        <v>0</v>
      </c>
      <c r="BH336" s="2">
        <f t="shared" ca="1" si="269"/>
        <v>78883</v>
      </c>
      <c r="BI336" s="2">
        <f t="shared" ca="1" si="270"/>
        <v>0</v>
      </c>
      <c r="BJ336" s="2">
        <f t="shared" ca="1" si="271"/>
        <v>0</v>
      </c>
      <c r="BK336" s="2">
        <f t="shared" ca="1" si="272"/>
        <v>0</v>
      </c>
      <c r="BL336" s="2">
        <f t="shared" ca="1" si="273"/>
        <v>0</v>
      </c>
      <c r="BM336" s="2">
        <f t="shared" ca="1" si="274"/>
        <v>0</v>
      </c>
      <c r="BN336" s="2">
        <f t="shared" ca="1" si="275"/>
        <v>0</v>
      </c>
      <c r="BO336" s="2">
        <f t="shared" ca="1" si="276"/>
        <v>0</v>
      </c>
      <c r="BP336" s="3">
        <f t="shared" ca="1" si="277"/>
        <v>0</v>
      </c>
      <c r="BQ336" s="1">
        <f t="shared" ca="1" si="278"/>
        <v>0</v>
      </c>
      <c r="BR336" s="2">
        <f t="shared" ca="1" si="279"/>
        <v>0</v>
      </c>
      <c r="BS336" s="2">
        <f t="shared" ca="1" si="280"/>
        <v>78883</v>
      </c>
      <c r="BT336" s="2">
        <f t="shared" ca="1" si="281"/>
        <v>0</v>
      </c>
      <c r="BU336" s="2">
        <f t="shared" ca="1" si="282"/>
        <v>0</v>
      </c>
      <c r="BV336" s="3">
        <f t="shared" ca="1" si="283"/>
        <v>0</v>
      </c>
      <c r="BX336" s="1">
        <f t="shared" ca="1" si="284"/>
        <v>1</v>
      </c>
      <c r="BY336" s="3"/>
      <c r="BZ336" s="1">
        <f t="shared" ca="1" si="285"/>
        <v>45</v>
      </c>
      <c r="CA336" s="2"/>
      <c r="CB336" s="3"/>
    </row>
    <row r="337" spans="2:80" ht="15" thickBot="1" x14ac:dyDescent="0.35">
      <c r="B337">
        <f t="shared" ca="1" si="286"/>
        <v>1</v>
      </c>
      <c r="C337" t="str">
        <f t="shared" ca="1" si="287"/>
        <v>men</v>
      </c>
      <c r="D337">
        <f t="shared" ca="1" si="288"/>
        <v>45</v>
      </c>
      <c r="E337">
        <f t="shared" ca="1" si="289"/>
        <v>3</v>
      </c>
      <c r="F337" t="str">
        <f t="shared" ca="1" si="290"/>
        <v>teaching</v>
      </c>
      <c r="G337">
        <f t="shared" ca="1" si="291"/>
        <v>3</v>
      </c>
      <c r="H337" t="str">
        <f t="shared" ca="1" si="292"/>
        <v>university</v>
      </c>
      <c r="I337">
        <f t="shared" ca="1" si="293"/>
        <v>0</v>
      </c>
      <c r="J337">
        <f t="shared" ca="1" si="294"/>
        <v>3</v>
      </c>
      <c r="K337">
        <f t="shared" ca="1" si="295"/>
        <v>78883</v>
      </c>
      <c r="L337">
        <f t="shared" ca="1" si="296"/>
        <v>3</v>
      </c>
      <c r="M337" t="str">
        <f t="shared" ca="1" si="297"/>
        <v>manglore</v>
      </c>
      <c r="N337">
        <f t="shared" ca="1" si="298"/>
        <v>394415</v>
      </c>
      <c r="O337">
        <f t="shared" ca="1" si="299"/>
        <v>318825.26015446638</v>
      </c>
      <c r="P337">
        <f t="shared" ca="1" si="300"/>
        <v>220097.00998635148</v>
      </c>
      <c r="Q337">
        <f t="shared" ca="1" si="301"/>
        <v>181480</v>
      </c>
      <c r="R337">
        <f t="shared" ca="1" si="302"/>
        <v>3859.382188093186</v>
      </c>
      <c r="S337">
        <f t="shared" ca="1" si="303"/>
        <v>58944.879348069131</v>
      </c>
      <c r="T337">
        <f t="shared" ca="1" si="304"/>
        <v>673456.88933442056</v>
      </c>
      <c r="U337">
        <f t="shared" ca="1" si="305"/>
        <v>504164.64234255959</v>
      </c>
      <c r="V337">
        <f t="shared" ca="1" si="306"/>
        <v>169292.24699186097</v>
      </c>
      <c r="X337" s="1">
        <f ca="1">IF(Table1[[#This Row],[gender]]="men",0,1)</f>
        <v>0</v>
      </c>
      <c r="Y337" s="13">
        <f ca="1">IF(Table1[[#This Row],[gender]]="women",0,1)</f>
        <v>1</v>
      </c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K337" s="1">
        <f t="shared" ca="1" si="257"/>
        <v>0</v>
      </c>
      <c r="AL337" s="2">
        <f t="shared" ca="1" si="258"/>
        <v>1</v>
      </c>
      <c r="AM337" s="2">
        <f t="shared" ca="1" si="259"/>
        <v>0</v>
      </c>
      <c r="AN337" s="2">
        <f t="shared" ca="1" si="260"/>
        <v>0</v>
      </c>
      <c r="AO337" s="2">
        <f t="shared" ca="1" si="261"/>
        <v>0</v>
      </c>
      <c r="AP337" s="3">
        <f t="shared" ca="1" si="262"/>
        <v>0</v>
      </c>
      <c r="AQ337" s="1"/>
      <c r="AR337" s="2"/>
      <c r="AS337" s="2"/>
      <c r="AT337" s="2"/>
      <c r="AU337" s="2"/>
      <c r="AV337" s="3"/>
      <c r="AW337" s="2"/>
      <c r="AX337" s="23">
        <f t="shared" ca="1" si="263"/>
        <v>17060.679153430749</v>
      </c>
      <c r="AY337" s="2"/>
      <c r="AZ337" s="1">
        <f t="shared" ca="1" si="264"/>
        <v>1</v>
      </c>
      <c r="BA337" s="2"/>
      <c r="BB337" s="3"/>
      <c r="BC337" s="31">
        <f t="shared" ca="1" si="265"/>
        <v>0.63890597774170876</v>
      </c>
      <c r="BD337" s="2">
        <f t="shared" ca="1" si="266"/>
        <v>0</v>
      </c>
      <c r="BE337" s="1"/>
      <c r="BF337" s="1">
        <f t="shared" ca="1" si="267"/>
        <v>0</v>
      </c>
      <c r="BG337" s="2">
        <f t="shared" ca="1" si="268"/>
        <v>0</v>
      </c>
      <c r="BH337" s="2">
        <f t="shared" ca="1" si="269"/>
        <v>0</v>
      </c>
      <c r="BI337" s="2">
        <f t="shared" ca="1" si="270"/>
        <v>0</v>
      </c>
      <c r="BJ337" s="2">
        <f t="shared" ca="1" si="271"/>
        <v>48461</v>
      </c>
      <c r="BK337" s="2">
        <f t="shared" ca="1" si="272"/>
        <v>0</v>
      </c>
      <c r="BL337" s="2">
        <f t="shared" ca="1" si="273"/>
        <v>0</v>
      </c>
      <c r="BM337" s="2">
        <f t="shared" ca="1" si="274"/>
        <v>0</v>
      </c>
      <c r="BN337" s="2">
        <f t="shared" ca="1" si="275"/>
        <v>0</v>
      </c>
      <c r="BO337" s="2">
        <f t="shared" ca="1" si="276"/>
        <v>0</v>
      </c>
      <c r="BP337" s="3">
        <f t="shared" ca="1" si="277"/>
        <v>0</v>
      </c>
      <c r="BQ337" s="1">
        <f t="shared" ca="1" si="278"/>
        <v>48461</v>
      </c>
      <c r="BR337" s="2">
        <f t="shared" ca="1" si="279"/>
        <v>0</v>
      </c>
      <c r="BS337" s="2">
        <f t="shared" ca="1" si="280"/>
        <v>0</v>
      </c>
      <c r="BT337" s="2">
        <f t="shared" ca="1" si="281"/>
        <v>0</v>
      </c>
      <c r="BU337" s="2">
        <f t="shared" ca="1" si="282"/>
        <v>0</v>
      </c>
      <c r="BV337" s="3">
        <f t="shared" ca="1" si="283"/>
        <v>0</v>
      </c>
      <c r="BX337" s="1">
        <f t="shared" ca="1" si="284"/>
        <v>1</v>
      </c>
      <c r="BY337" s="3"/>
      <c r="BZ337" s="1">
        <f t="shared" ca="1" si="285"/>
        <v>33</v>
      </c>
      <c r="CA337" s="2"/>
      <c r="CB337" s="3"/>
    </row>
    <row r="338" spans="2:80" ht="15" thickBot="1" x14ac:dyDescent="0.35">
      <c r="B338">
        <f t="shared" ca="1" si="286"/>
        <v>1</v>
      </c>
      <c r="C338" t="str">
        <f t="shared" ca="1" si="287"/>
        <v>men</v>
      </c>
      <c r="D338">
        <f t="shared" ca="1" si="288"/>
        <v>33</v>
      </c>
      <c r="E338">
        <f t="shared" ca="1" si="289"/>
        <v>1</v>
      </c>
      <c r="F338" t="str">
        <f t="shared" ca="1" si="290"/>
        <v>health</v>
      </c>
      <c r="G338">
        <f t="shared" ca="1" si="291"/>
        <v>1</v>
      </c>
      <c r="H338" t="str">
        <f t="shared" ca="1" si="292"/>
        <v>high skool</v>
      </c>
      <c r="I338">
        <f t="shared" ca="1" si="293"/>
        <v>4</v>
      </c>
      <c r="J338">
        <f t="shared" ca="1" si="294"/>
        <v>2</v>
      </c>
      <c r="K338">
        <f t="shared" ca="1" si="295"/>
        <v>48461</v>
      </c>
      <c r="L338">
        <f t="shared" ca="1" si="296"/>
        <v>5</v>
      </c>
      <c r="M338" t="str">
        <f t="shared" ca="1" si="297"/>
        <v>UK</v>
      </c>
      <c r="N338">
        <f t="shared" ca="1" si="298"/>
        <v>290766</v>
      </c>
      <c r="O338">
        <f t="shared" ca="1" si="299"/>
        <v>185772.13552404568</v>
      </c>
      <c r="P338">
        <f t="shared" ca="1" si="300"/>
        <v>34121.358306861497</v>
      </c>
      <c r="Q338">
        <f t="shared" ca="1" si="301"/>
        <v>19895</v>
      </c>
      <c r="R338">
        <f t="shared" ca="1" si="302"/>
        <v>9709.9409730102161</v>
      </c>
      <c r="S338">
        <f t="shared" ca="1" si="303"/>
        <v>68011.343819033529</v>
      </c>
      <c r="T338">
        <f t="shared" ca="1" si="304"/>
        <v>392898.70212589501</v>
      </c>
      <c r="U338">
        <f t="shared" ca="1" si="305"/>
        <v>215377.07649705588</v>
      </c>
      <c r="V338">
        <f t="shared" ca="1" si="306"/>
        <v>177521.62562883913</v>
      </c>
      <c r="X338" s="1">
        <f ca="1">IF(Table1[[#This Row],[gender]]="men",0,1)</f>
        <v>0</v>
      </c>
      <c r="Y338" s="13">
        <f ca="1">IF(Table1[[#This Row],[gender]]="women",0,1)</f>
        <v>1</v>
      </c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K338" s="1">
        <f t="shared" ca="1" si="257"/>
        <v>0</v>
      </c>
      <c r="AL338" s="2">
        <f t="shared" ca="1" si="258"/>
        <v>0</v>
      </c>
      <c r="AM338" s="2">
        <f t="shared" ca="1" si="259"/>
        <v>1</v>
      </c>
      <c r="AN338" s="2">
        <f t="shared" ca="1" si="260"/>
        <v>0</v>
      </c>
      <c r="AO338" s="2">
        <f t="shared" ca="1" si="261"/>
        <v>0</v>
      </c>
      <c r="AP338" s="3">
        <f t="shared" ca="1" si="262"/>
        <v>0</v>
      </c>
      <c r="AQ338" s="1"/>
      <c r="AR338" s="2"/>
      <c r="AS338" s="2"/>
      <c r="AT338" s="2"/>
      <c r="AU338" s="2"/>
      <c r="AV338" s="3"/>
      <c r="AW338" s="2"/>
      <c r="AX338" s="23">
        <f t="shared" ca="1" si="263"/>
        <v>34242.190543561606</v>
      </c>
      <c r="AY338" s="2"/>
      <c r="AZ338" s="1">
        <f t="shared" ca="1" si="264"/>
        <v>1</v>
      </c>
      <c r="BA338" s="2"/>
      <c r="BB338" s="3"/>
      <c r="BC338" s="31">
        <f t="shared" ca="1" si="265"/>
        <v>6.8333373243746665E-2</v>
      </c>
      <c r="BD338" s="2">
        <f t="shared" ca="1" si="266"/>
        <v>1</v>
      </c>
      <c r="BE338" s="1"/>
      <c r="BF338" s="1">
        <f t="shared" ca="1" si="267"/>
        <v>0</v>
      </c>
      <c r="BG338" s="2">
        <f t="shared" ca="1" si="268"/>
        <v>0</v>
      </c>
      <c r="BH338" s="2">
        <f t="shared" ca="1" si="269"/>
        <v>0</v>
      </c>
      <c r="BI338" s="2">
        <f t="shared" ca="1" si="270"/>
        <v>0</v>
      </c>
      <c r="BJ338" s="2">
        <f t="shared" ca="1" si="271"/>
        <v>0</v>
      </c>
      <c r="BK338" s="2">
        <f t="shared" ca="1" si="272"/>
        <v>39193</v>
      </c>
      <c r="BL338" s="2">
        <f t="shared" ca="1" si="273"/>
        <v>0</v>
      </c>
      <c r="BM338" s="2">
        <f t="shared" ca="1" si="274"/>
        <v>0</v>
      </c>
      <c r="BN338" s="2">
        <f t="shared" ca="1" si="275"/>
        <v>0</v>
      </c>
      <c r="BO338" s="2">
        <f t="shared" ca="1" si="276"/>
        <v>0</v>
      </c>
      <c r="BP338" s="3">
        <f t="shared" ca="1" si="277"/>
        <v>0</v>
      </c>
      <c r="BQ338" s="1">
        <f t="shared" ca="1" si="278"/>
        <v>0</v>
      </c>
      <c r="BR338" s="2">
        <f t="shared" ca="1" si="279"/>
        <v>0</v>
      </c>
      <c r="BS338" s="2">
        <f t="shared" ca="1" si="280"/>
        <v>0</v>
      </c>
      <c r="BT338" s="2">
        <f t="shared" ca="1" si="281"/>
        <v>0</v>
      </c>
      <c r="BU338" s="2">
        <f t="shared" ca="1" si="282"/>
        <v>0</v>
      </c>
      <c r="BV338" s="3">
        <f t="shared" ca="1" si="283"/>
        <v>39193</v>
      </c>
      <c r="BX338" s="1">
        <f t="shared" ca="1" si="284"/>
        <v>1</v>
      </c>
      <c r="BY338" s="3"/>
      <c r="BZ338" s="1">
        <f t="shared" ca="1" si="285"/>
        <v>45</v>
      </c>
      <c r="CA338" s="2"/>
      <c r="CB338" s="3"/>
    </row>
    <row r="339" spans="2:80" ht="15" thickBot="1" x14ac:dyDescent="0.35">
      <c r="B339">
        <f t="shared" ca="1" si="286"/>
        <v>1</v>
      </c>
      <c r="C339" t="str">
        <f t="shared" ca="1" si="287"/>
        <v>men</v>
      </c>
      <c r="D339">
        <f t="shared" ca="1" si="288"/>
        <v>45</v>
      </c>
      <c r="E339">
        <f t="shared" ca="1" si="289"/>
        <v>6</v>
      </c>
      <c r="F339" t="str">
        <f t="shared" ca="1" si="290"/>
        <v>agriculture</v>
      </c>
      <c r="G339">
        <f t="shared" ca="1" si="291"/>
        <v>2</v>
      </c>
      <c r="H339" t="str">
        <f t="shared" ca="1" si="292"/>
        <v>college</v>
      </c>
      <c r="I339">
        <f t="shared" ca="1" si="293"/>
        <v>2</v>
      </c>
      <c r="J339">
        <f t="shared" ca="1" si="294"/>
        <v>4</v>
      </c>
      <c r="K339">
        <f t="shared" ca="1" si="295"/>
        <v>39193</v>
      </c>
      <c r="L339">
        <f t="shared" ca="1" si="296"/>
        <v>6</v>
      </c>
      <c r="M339" t="str">
        <f t="shared" ca="1" si="297"/>
        <v>bellari</v>
      </c>
      <c r="N339">
        <f t="shared" ca="1" si="298"/>
        <v>156772</v>
      </c>
      <c r="O339">
        <f t="shared" ca="1" si="299"/>
        <v>10712.759590168653</v>
      </c>
      <c r="P339">
        <f t="shared" ca="1" si="300"/>
        <v>136968.76217424643</v>
      </c>
      <c r="Q339">
        <f t="shared" ca="1" si="301"/>
        <v>71505</v>
      </c>
      <c r="R339">
        <f t="shared" ca="1" si="302"/>
        <v>71991.496501968839</v>
      </c>
      <c r="S339">
        <f t="shared" ca="1" si="303"/>
        <v>29242.900547446334</v>
      </c>
      <c r="T339">
        <f t="shared" ca="1" si="304"/>
        <v>322983.66272169276</v>
      </c>
      <c r="U339">
        <f t="shared" ca="1" si="305"/>
        <v>154209.25609213748</v>
      </c>
      <c r="V339">
        <f t="shared" ca="1" si="306"/>
        <v>168774.40662955528</v>
      </c>
      <c r="X339" s="1">
        <f ca="1">IF(Table1[[#This Row],[gender]]="men",0,1)</f>
        <v>0</v>
      </c>
      <c r="Y339" s="13">
        <f ca="1">IF(Table1[[#This Row],[gender]]="women",0,1)</f>
        <v>1</v>
      </c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K339" s="1">
        <f t="shared" ca="1" si="257"/>
        <v>0</v>
      </c>
      <c r="AL339" s="2">
        <f t="shared" ca="1" si="258"/>
        <v>0</v>
      </c>
      <c r="AM339" s="2">
        <f t="shared" ca="1" si="259"/>
        <v>0</v>
      </c>
      <c r="AN339" s="2">
        <f t="shared" ca="1" si="260"/>
        <v>0</v>
      </c>
      <c r="AO339" s="2">
        <f t="shared" ca="1" si="261"/>
        <v>1</v>
      </c>
      <c r="AP339" s="3">
        <f t="shared" ca="1" si="262"/>
        <v>0</v>
      </c>
      <c r="AQ339" s="1"/>
      <c r="AR339" s="2"/>
      <c r="AS339" s="2"/>
      <c r="AT339" s="2"/>
      <c r="AU339" s="2"/>
      <c r="AV339" s="3"/>
      <c r="AW339" s="2"/>
      <c r="AX339" s="23">
        <f t="shared" ca="1" si="263"/>
        <v>34561.279246993639</v>
      </c>
      <c r="AY339" s="2"/>
      <c r="AZ339" s="1">
        <f t="shared" ca="1" si="264"/>
        <v>1</v>
      </c>
      <c r="BA339" s="2"/>
      <c r="BB339" s="3"/>
      <c r="BC339" s="31">
        <f t="shared" ca="1" si="265"/>
        <v>0.58434778504383145</v>
      </c>
      <c r="BD339" s="2">
        <f t="shared" ca="1" si="266"/>
        <v>0</v>
      </c>
      <c r="BE339" s="1"/>
      <c r="BF339" s="1">
        <f t="shared" ca="1" si="267"/>
        <v>0</v>
      </c>
      <c r="BG339" s="2">
        <f t="shared" ca="1" si="268"/>
        <v>0</v>
      </c>
      <c r="BH339" s="2">
        <f t="shared" ca="1" si="269"/>
        <v>0</v>
      </c>
      <c r="BI339" s="2">
        <f t="shared" ca="1" si="270"/>
        <v>0</v>
      </c>
      <c r="BJ339" s="2">
        <f t="shared" ca="1" si="271"/>
        <v>0</v>
      </c>
      <c r="BK339" s="2">
        <f t="shared" ca="1" si="272"/>
        <v>0</v>
      </c>
      <c r="BL339" s="2">
        <f t="shared" ca="1" si="273"/>
        <v>0</v>
      </c>
      <c r="BM339" s="2">
        <f t="shared" ca="1" si="274"/>
        <v>35528</v>
      </c>
      <c r="BN339" s="2">
        <f t="shared" ca="1" si="275"/>
        <v>0</v>
      </c>
      <c r="BO339" s="2">
        <f t="shared" ca="1" si="276"/>
        <v>0</v>
      </c>
      <c r="BP339" s="3">
        <f t="shared" ca="1" si="277"/>
        <v>0</v>
      </c>
      <c r="BQ339" s="1">
        <f t="shared" ca="1" si="278"/>
        <v>0</v>
      </c>
      <c r="BR339" s="2">
        <f t="shared" ca="1" si="279"/>
        <v>35528</v>
      </c>
      <c r="BS339" s="2">
        <f t="shared" ca="1" si="280"/>
        <v>0</v>
      </c>
      <c r="BT339" s="2">
        <f t="shared" ca="1" si="281"/>
        <v>0</v>
      </c>
      <c r="BU339" s="2">
        <f t="shared" ca="1" si="282"/>
        <v>0</v>
      </c>
      <c r="BV339" s="3">
        <f t="shared" ca="1" si="283"/>
        <v>0</v>
      </c>
      <c r="BX339" s="1">
        <f t="shared" ca="1" si="284"/>
        <v>1</v>
      </c>
      <c r="BY339" s="3"/>
      <c r="BZ339" s="1">
        <f t="shared" ca="1" si="285"/>
        <v>36</v>
      </c>
      <c r="CA339" s="2"/>
      <c r="CB339" s="3"/>
    </row>
    <row r="340" spans="2:80" ht="15" thickBot="1" x14ac:dyDescent="0.35">
      <c r="B340">
        <f t="shared" ca="1" si="286"/>
        <v>2</v>
      </c>
      <c r="C340" t="str">
        <f t="shared" ca="1" si="287"/>
        <v>women</v>
      </c>
      <c r="D340">
        <f t="shared" ca="1" si="288"/>
        <v>36</v>
      </c>
      <c r="E340">
        <f t="shared" ca="1" si="289"/>
        <v>2</v>
      </c>
      <c r="F340" t="str">
        <f t="shared" ca="1" si="290"/>
        <v>construction</v>
      </c>
      <c r="G340">
        <f t="shared" ca="1" si="291"/>
        <v>1</v>
      </c>
      <c r="H340" t="str">
        <f t="shared" ca="1" si="292"/>
        <v>high skool</v>
      </c>
      <c r="I340">
        <f t="shared" ca="1" si="293"/>
        <v>0</v>
      </c>
      <c r="J340">
        <f t="shared" ca="1" si="294"/>
        <v>1</v>
      </c>
      <c r="K340">
        <f t="shared" ca="1" si="295"/>
        <v>35528</v>
      </c>
      <c r="L340">
        <f t="shared" ca="1" si="296"/>
        <v>8</v>
      </c>
      <c r="M340" t="str">
        <f t="shared" ca="1" si="297"/>
        <v>bidar</v>
      </c>
      <c r="N340">
        <f t="shared" ca="1" si="298"/>
        <v>177640</v>
      </c>
      <c r="O340">
        <f t="shared" ca="1" si="299"/>
        <v>103803.54053518621</v>
      </c>
      <c r="P340">
        <f t="shared" ca="1" si="300"/>
        <v>34561.279246993639</v>
      </c>
      <c r="Q340">
        <f t="shared" ca="1" si="301"/>
        <v>13035</v>
      </c>
      <c r="R340">
        <f t="shared" ca="1" si="302"/>
        <v>12421.15524830154</v>
      </c>
      <c r="S340">
        <f t="shared" ca="1" si="303"/>
        <v>22394.86891228125</v>
      </c>
      <c r="T340">
        <f t="shared" ca="1" si="304"/>
        <v>234596.14815927489</v>
      </c>
      <c r="U340">
        <f t="shared" ca="1" si="305"/>
        <v>129259.69578348775</v>
      </c>
      <c r="V340">
        <f t="shared" ca="1" si="306"/>
        <v>105336.45237578714</v>
      </c>
      <c r="X340" s="1">
        <f ca="1">IF(Table1[[#This Row],[gender]]="men",0,1)</f>
        <v>1</v>
      </c>
      <c r="Y340" s="13">
        <f ca="1">IF(Table1[[#This Row],[gender]]="women",0,1)</f>
        <v>0</v>
      </c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K340" s="1">
        <f t="shared" ca="1" si="257"/>
        <v>0</v>
      </c>
      <c r="AL340" s="2">
        <f t="shared" ca="1" si="258"/>
        <v>0</v>
      </c>
      <c r="AM340" s="2">
        <f t="shared" ca="1" si="259"/>
        <v>0</v>
      </c>
      <c r="AN340" s="2">
        <f t="shared" ca="1" si="260"/>
        <v>1</v>
      </c>
      <c r="AO340" s="2">
        <f t="shared" ca="1" si="261"/>
        <v>0</v>
      </c>
      <c r="AP340" s="3">
        <f t="shared" ca="1" si="262"/>
        <v>0</v>
      </c>
      <c r="AQ340" s="1"/>
      <c r="AR340" s="2"/>
      <c r="AS340" s="2"/>
      <c r="AT340" s="2"/>
      <c r="AU340" s="2"/>
      <c r="AV340" s="3"/>
      <c r="AW340" s="2"/>
      <c r="AX340" s="23">
        <f t="shared" ca="1" si="263"/>
        <v>3146.7521317094524</v>
      </c>
      <c r="AY340" s="2"/>
      <c r="AZ340" s="1">
        <f t="shared" ca="1" si="264"/>
        <v>1</v>
      </c>
      <c r="BA340" s="2"/>
      <c r="BB340" s="3"/>
      <c r="BC340" s="31">
        <f t="shared" ca="1" si="265"/>
        <v>0.89107934928041654</v>
      </c>
      <c r="BD340" s="2">
        <f t="shared" ca="1" si="266"/>
        <v>0</v>
      </c>
      <c r="BE340" s="1"/>
      <c r="BF340" s="1">
        <f t="shared" ca="1" si="267"/>
        <v>0</v>
      </c>
      <c r="BG340" s="2">
        <f t="shared" ca="1" si="268"/>
        <v>0</v>
      </c>
      <c r="BH340" s="2">
        <f t="shared" ca="1" si="269"/>
        <v>0</v>
      </c>
      <c r="BI340" s="2">
        <f t="shared" ca="1" si="270"/>
        <v>0</v>
      </c>
      <c r="BJ340" s="2">
        <f t="shared" ca="1" si="271"/>
        <v>0</v>
      </c>
      <c r="BK340" s="2">
        <f t="shared" ca="1" si="272"/>
        <v>0</v>
      </c>
      <c r="BL340" s="2">
        <f t="shared" ca="1" si="273"/>
        <v>0</v>
      </c>
      <c r="BM340" s="2">
        <f t="shared" ca="1" si="274"/>
        <v>0</v>
      </c>
      <c r="BN340" s="2">
        <f t="shared" ca="1" si="275"/>
        <v>0</v>
      </c>
      <c r="BO340" s="2">
        <f t="shared" ca="1" si="276"/>
        <v>84877</v>
      </c>
      <c r="BP340" s="3">
        <f t="shared" ca="1" si="277"/>
        <v>0</v>
      </c>
      <c r="BQ340" s="1">
        <f t="shared" ca="1" si="278"/>
        <v>0</v>
      </c>
      <c r="BR340" s="2">
        <f t="shared" ca="1" si="279"/>
        <v>0</v>
      </c>
      <c r="BS340" s="2">
        <f t="shared" ca="1" si="280"/>
        <v>0</v>
      </c>
      <c r="BT340" s="2">
        <f t="shared" ca="1" si="281"/>
        <v>84877</v>
      </c>
      <c r="BU340" s="2">
        <f t="shared" ca="1" si="282"/>
        <v>0</v>
      </c>
      <c r="BV340" s="3">
        <f t="shared" ca="1" si="283"/>
        <v>0</v>
      </c>
      <c r="BX340" s="1">
        <f t="shared" ca="1" si="284"/>
        <v>1</v>
      </c>
      <c r="BY340" s="3"/>
      <c r="BZ340" s="1">
        <f t="shared" ca="1" si="285"/>
        <v>0</v>
      </c>
      <c r="CA340" s="2"/>
      <c r="CB340" s="3"/>
    </row>
    <row r="341" spans="2:80" ht="15" thickBot="1" x14ac:dyDescent="0.35">
      <c r="B341">
        <f t="shared" ca="1" si="286"/>
        <v>1</v>
      </c>
      <c r="C341" t="str">
        <f t="shared" ca="1" si="287"/>
        <v>men</v>
      </c>
      <c r="D341">
        <f t="shared" ca="1" si="288"/>
        <v>34</v>
      </c>
      <c r="E341">
        <f t="shared" ca="1" si="289"/>
        <v>4</v>
      </c>
      <c r="F341" t="str">
        <f t="shared" ca="1" si="290"/>
        <v>IT</v>
      </c>
      <c r="G341">
        <f t="shared" ca="1" si="291"/>
        <v>1</v>
      </c>
      <c r="H341" t="str">
        <f t="shared" ca="1" si="292"/>
        <v>high skool</v>
      </c>
      <c r="I341">
        <f t="shared" ca="1" si="293"/>
        <v>4</v>
      </c>
      <c r="J341">
        <f t="shared" ca="1" si="294"/>
        <v>4</v>
      </c>
      <c r="K341">
        <f t="shared" ca="1" si="295"/>
        <v>84877</v>
      </c>
      <c r="L341">
        <f t="shared" ca="1" si="296"/>
        <v>10</v>
      </c>
      <c r="M341" t="str">
        <f t="shared" ca="1" si="297"/>
        <v>chitrdurga</v>
      </c>
      <c r="N341">
        <f t="shared" ca="1" si="298"/>
        <v>509262</v>
      </c>
      <c r="O341">
        <f t="shared" ca="1" si="299"/>
        <v>453792.8515732435</v>
      </c>
      <c r="P341">
        <f t="shared" ca="1" si="300"/>
        <v>12587.00852683781</v>
      </c>
      <c r="Q341">
        <f t="shared" ca="1" si="301"/>
        <v>7563</v>
      </c>
      <c r="R341">
        <f t="shared" ca="1" si="302"/>
        <v>118740.31290952918</v>
      </c>
      <c r="S341">
        <f t="shared" ca="1" si="303"/>
        <v>31411.881394943666</v>
      </c>
      <c r="T341">
        <f t="shared" ca="1" si="304"/>
        <v>553260.88992178149</v>
      </c>
      <c r="U341">
        <f t="shared" ca="1" si="305"/>
        <v>580096.1644827727</v>
      </c>
      <c r="V341">
        <f t="shared" ca="1" si="306"/>
        <v>-26835.274560991209</v>
      </c>
      <c r="X341" s="1">
        <f ca="1">IF(Table1[[#This Row],[gender]]="men",0,1)</f>
        <v>0</v>
      </c>
      <c r="Y341" s="13">
        <f ca="1">IF(Table1[[#This Row],[gender]]="women",0,1)</f>
        <v>1</v>
      </c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K341" s="1">
        <f t="shared" ca="1" si="257"/>
        <v>1</v>
      </c>
      <c r="AL341" s="2">
        <f t="shared" ca="1" si="258"/>
        <v>0</v>
      </c>
      <c r="AM341" s="2">
        <f t="shared" ca="1" si="259"/>
        <v>0</v>
      </c>
      <c r="AN341" s="2">
        <f t="shared" ca="1" si="260"/>
        <v>0</v>
      </c>
      <c r="AO341" s="2">
        <f t="shared" ca="1" si="261"/>
        <v>0</v>
      </c>
      <c r="AP341" s="3">
        <f t="shared" ca="1" si="262"/>
        <v>0</v>
      </c>
      <c r="AQ341" s="1"/>
      <c r="AR341" s="2"/>
      <c r="AS341" s="2"/>
      <c r="AT341" s="2"/>
      <c r="AU341" s="2"/>
      <c r="AV341" s="3"/>
      <c r="AW341" s="2"/>
      <c r="AX341" s="23">
        <f t="shared" ca="1" si="263"/>
        <v>84512.2104140874</v>
      </c>
      <c r="AY341" s="2"/>
      <c r="AZ341" s="1">
        <f t="shared" ca="1" si="264"/>
        <v>1</v>
      </c>
      <c r="BA341" s="2"/>
      <c r="BB341" s="3"/>
      <c r="BC341" s="31">
        <f t="shared" ca="1" si="265"/>
        <v>0.86714404372463938</v>
      </c>
      <c r="BD341" s="2">
        <f t="shared" ca="1" si="266"/>
        <v>0</v>
      </c>
      <c r="BE341" s="1"/>
      <c r="BF341" s="1">
        <f t="shared" ca="1" si="267"/>
        <v>0</v>
      </c>
      <c r="BG341" s="2">
        <f t="shared" ca="1" si="268"/>
        <v>0</v>
      </c>
      <c r="BH341" s="2">
        <f t="shared" ca="1" si="269"/>
        <v>0</v>
      </c>
      <c r="BI341" s="2">
        <f t="shared" ca="1" si="270"/>
        <v>0</v>
      </c>
      <c r="BJ341" s="2">
        <f t="shared" ca="1" si="271"/>
        <v>0</v>
      </c>
      <c r="BK341" s="2">
        <f t="shared" ca="1" si="272"/>
        <v>0</v>
      </c>
      <c r="BL341" s="2">
        <f t="shared" ca="1" si="273"/>
        <v>0</v>
      </c>
      <c r="BM341" s="2">
        <f t="shared" ca="1" si="274"/>
        <v>0</v>
      </c>
      <c r="BN341" s="2">
        <f t="shared" ca="1" si="275"/>
        <v>0</v>
      </c>
      <c r="BO341" s="2">
        <f t="shared" ca="1" si="276"/>
        <v>0</v>
      </c>
      <c r="BP341" s="3">
        <f t="shared" ca="1" si="277"/>
        <v>86537</v>
      </c>
      <c r="BQ341" s="1">
        <f t="shared" ca="1" si="278"/>
        <v>0</v>
      </c>
      <c r="BR341" s="2">
        <f t="shared" ca="1" si="279"/>
        <v>0</v>
      </c>
      <c r="BS341" s="2">
        <f t="shared" ca="1" si="280"/>
        <v>86537</v>
      </c>
      <c r="BT341" s="2">
        <f t="shared" ca="1" si="281"/>
        <v>0</v>
      </c>
      <c r="BU341" s="2">
        <f t="shared" ca="1" si="282"/>
        <v>0</v>
      </c>
      <c r="BV341" s="3">
        <f t="shared" ca="1" si="283"/>
        <v>0</v>
      </c>
      <c r="BX341" s="1">
        <f t="shared" ca="1" si="284"/>
        <v>1</v>
      </c>
      <c r="BY341" s="3"/>
      <c r="BZ341" s="1">
        <f t="shared" ca="1" si="285"/>
        <v>33</v>
      </c>
      <c r="CA341" s="2"/>
      <c r="CB341" s="3"/>
    </row>
    <row r="342" spans="2:80" ht="15" thickBot="1" x14ac:dyDescent="0.35">
      <c r="B342">
        <f t="shared" ca="1" si="286"/>
        <v>2</v>
      </c>
      <c r="C342" t="str">
        <f t="shared" ca="1" si="287"/>
        <v>women</v>
      </c>
      <c r="D342">
        <f t="shared" ca="1" si="288"/>
        <v>33</v>
      </c>
      <c r="E342">
        <f t="shared" ca="1" si="289"/>
        <v>3</v>
      </c>
      <c r="F342" t="str">
        <f t="shared" ca="1" si="290"/>
        <v>teaching</v>
      </c>
      <c r="G342">
        <f t="shared" ca="1" si="291"/>
        <v>2</v>
      </c>
      <c r="H342" t="str">
        <f t="shared" ca="1" si="292"/>
        <v>college</v>
      </c>
      <c r="I342">
        <f t="shared" ca="1" si="293"/>
        <v>2</v>
      </c>
      <c r="J342">
        <f t="shared" ca="1" si="294"/>
        <v>4</v>
      </c>
      <c r="K342">
        <f t="shared" ca="1" si="295"/>
        <v>86537</v>
      </c>
      <c r="L342">
        <f t="shared" ca="1" si="296"/>
        <v>11</v>
      </c>
      <c r="M342" t="str">
        <f t="shared" ca="1" si="297"/>
        <v>kolar</v>
      </c>
      <c r="N342">
        <f t="shared" ca="1" si="298"/>
        <v>432685</v>
      </c>
      <c r="O342">
        <f t="shared" ca="1" si="299"/>
        <v>375200.22055899561</v>
      </c>
      <c r="P342">
        <f t="shared" ca="1" si="300"/>
        <v>338048.8416563496</v>
      </c>
      <c r="Q342">
        <f t="shared" ca="1" si="301"/>
        <v>144224</v>
      </c>
      <c r="R342">
        <f t="shared" ca="1" si="302"/>
        <v>155053.41788692572</v>
      </c>
      <c r="S342">
        <f t="shared" ca="1" si="303"/>
        <v>17829.484109650879</v>
      </c>
      <c r="T342">
        <f t="shared" ca="1" si="304"/>
        <v>788563.32576600043</v>
      </c>
      <c r="U342">
        <f t="shared" ca="1" si="305"/>
        <v>674477.63844592136</v>
      </c>
      <c r="V342">
        <f t="shared" ca="1" si="306"/>
        <v>114085.68732007907</v>
      </c>
      <c r="X342" s="1">
        <f ca="1">IF(Table1[[#This Row],[gender]]="men",0,1)</f>
        <v>1</v>
      </c>
      <c r="Y342" s="13">
        <f ca="1">IF(Table1[[#This Row],[gender]]="women",0,1)</f>
        <v>0</v>
      </c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K342" s="1">
        <f t="shared" ca="1" si="257"/>
        <v>0</v>
      </c>
      <c r="AL342" s="2">
        <f t="shared" ca="1" si="258"/>
        <v>0</v>
      </c>
      <c r="AM342" s="2">
        <f t="shared" ca="1" si="259"/>
        <v>0</v>
      </c>
      <c r="AN342" s="2">
        <f t="shared" ca="1" si="260"/>
        <v>0</v>
      </c>
      <c r="AO342" s="2">
        <f t="shared" ca="1" si="261"/>
        <v>1</v>
      </c>
      <c r="AP342" s="3">
        <f t="shared" ca="1" si="262"/>
        <v>0</v>
      </c>
      <c r="AQ342" s="1"/>
      <c r="AR342" s="2"/>
      <c r="AS342" s="2"/>
      <c r="AT342" s="2"/>
      <c r="AU342" s="2"/>
      <c r="AV342" s="3"/>
      <c r="AW342" s="2"/>
      <c r="AX342" s="23">
        <f t="shared" ca="1" si="263"/>
        <v>28692.282839486888</v>
      </c>
      <c r="AY342" s="2"/>
      <c r="AZ342" s="1">
        <f t="shared" ca="1" si="264"/>
        <v>1</v>
      </c>
      <c r="BA342" s="2"/>
      <c r="BB342" s="3"/>
      <c r="BC342" s="31">
        <f t="shared" ca="1" si="265"/>
        <v>0.8741285749600517</v>
      </c>
      <c r="BD342" s="2">
        <f t="shared" ca="1" si="266"/>
        <v>0</v>
      </c>
      <c r="BE342" s="1"/>
      <c r="BF342" s="1">
        <f t="shared" ca="1" si="267"/>
        <v>0</v>
      </c>
      <c r="BG342" s="2">
        <f t="shared" ca="1" si="268"/>
        <v>0</v>
      </c>
      <c r="BH342" s="2">
        <f t="shared" ca="1" si="269"/>
        <v>0</v>
      </c>
      <c r="BI342" s="2">
        <f t="shared" ca="1" si="270"/>
        <v>0</v>
      </c>
      <c r="BJ342" s="2">
        <f t="shared" ca="1" si="271"/>
        <v>0</v>
      </c>
      <c r="BK342" s="2">
        <f t="shared" ca="1" si="272"/>
        <v>0</v>
      </c>
      <c r="BL342" s="2">
        <f t="shared" ca="1" si="273"/>
        <v>43696</v>
      </c>
      <c r="BM342" s="2">
        <f t="shared" ca="1" si="274"/>
        <v>0</v>
      </c>
      <c r="BN342" s="2">
        <f t="shared" ca="1" si="275"/>
        <v>0</v>
      </c>
      <c r="BO342" s="2">
        <f t="shared" ca="1" si="276"/>
        <v>0</v>
      </c>
      <c r="BP342" s="3">
        <f t="shared" ca="1" si="277"/>
        <v>0</v>
      </c>
      <c r="BQ342" s="1">
        <f t="shared" ca="1" si="278"/>
        <v>0</v>
      </c>
      <c r="BR342" s="2">
        <f t="shared" ca="1" si="279"/>
        <v>43696</v>
      </c>
      <c r="BS342" s="2">
        <f t="shared" ca="1" si="280"/>
        <v>0</v>
      </c>
      <c r="BT342" s="2">
        <f t="shared" ca="1" si="281"/>
        <v>0</v>
      </c>
      <c r="BU342" s="2">
        <f t="shared" ca="1" si="282"/>
        <v>0</v>
      </c>
      <c r="BV342" s="3">
        <f t="shared" ca="1" si="283"/>
        <v>0</v>
      </c>
      <c r="BX342" s="1">
        <f t="shared" ca="1" si="284"/>
        <v>1</v>
      </c>
      <c r="BY342" s="3"/>
      <c r="BZ342" s="1">
        <f t="shared" ca="1" si="285"/>
        <v>0</v>
      </c>
      <c r="CA342" s="2"/>
      <c r="CB342" s="3"/>
    </row>
    <row r="343" spans="2:80" ht="15" thickBot="1" x14ac:dyDescent="0.35">
      <c r="B343">
        <f t="shared" ca="1" si="286"/>
        <v>1</v>
      </c>
      <c r="C343" t="str">
        <f t="shared" ca="1" si="287"/>
        <v>men</v>
      </c>
      <c r="D343">
        <f t="shared" ca="1" si="288"/>
        <v>40</v>
      </c>
      <c r="E343">
        <f t="shared" ca="1" si="289"/>
        <v>2</v>
      </c>
      <c r="F343" t="str">
        <f t="shared" ca="1" si="290"/>
        <v>construction</v>
      </c>
      <c r="G343">
        <f t="shared" ca="1" si="291"/>
        <v>5</v>
      </c>
      <c r="H343" t="str">
        <f t="shared" ca="1" si="292"/>
        <v>other</v>
      </c>
      <c r="I343">
        <f t="shared" ca="1" si="293"/>
        <v>2</v>
      </c>
      <c r="J343">
        <f t="shared" ca="1" si="294"/>
        <v>3</v>
      </c>
      <c r="K343">
        <f t="shared" ca="1" si="295"/>
        <v>43696</v>
      </c>
      <c r="L343">
        <f t="shared" ca="1" si="296"/>
        <v>7</v>
      </c>
      <c r="M343" t="str">
        <f t="shared" ca="1" si="297"/>
        <v>karwar</v>
      </c>
      <c r="N343">
        <f t="shared" ca="1" si="298"/>
        <v>174784</v>
      </c>
      <c r="O343">
        <f t="shared" ca="1" si="299"/>
        <v>152783.68884581767</v>
      </c>
      <c r="P343">
        <f t="shared" ca="1" si="300"/>
        <v>86076.848518460669</v>
      </c>
      <c r="Q343">
        <f t="shared" ca="1" si="301"/>
        <v>80537</v>
      </c>
      <c r="R343">
        <f t="shared" ca="1" si="302"/>
        <v>67954.821053053689</v>
      </c>
      <c r="S343">
        <f t="shared" ca="1" si="303"/>
        <v>7131.7905826411115</v>
      </c>
      <c r="T343">
        <f t="shared" ca="1" si="304"/>
        <v>267992.63910110178</v>
      </c>
      <c r="U343">
        <f t="shared" ca="1" si="305"/>
        <v>301275.50989887136</v>
      </c>
      <c r="V343">
        <f t="shared" ca="1" si="306"/>
        <v>-33282.870797769574</v>
      </c>
      <c r="X343" s="1">
        <f ca="1">IF(Table1[[#This Row],[gender]]="men",0,1)</f>
        <v>0</v>
      </c>
      <c r="Y343" s="13">
        <f ca="1">IF(Table1[[#This Row],[gender]]="women",0,1)</f>
        <v>1</v>
      </c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K343" s="1">
        <f t="shared" ca="1" si="257"/>
        <v>0</v>
      </c>
      <c r="AL343" s="2">
        <f t="shared" ca="1" si="258"/>
        <v>0</v>
      </c>
      <c r="AM343" s="2">
        <f t="shared" ca="1" si="259"/>
        <v>0</v>
      </c>
      <c r="AN343" s="2">
        <f t="shared" ca="1" si="260"/>
        <v>0</v>
      </c>
      <c r="AO343" s="2">
        <f t="shared" ca="1" si="261"/>
        <v>1</v>
      </c>
      <c r="AP343" s="3">
        <f t="shared" ca="1" si="262"/>
        <v>0</v>
      </c>
      <c r="AQ343" s="1"/>
      <c r="AR343" s="2"/>
      <c r="AS343" s="2"/>
      <c r="AT343" s="2"/>
      <c r="AU343" s="2"/>
      <c r="AV343" s="3"/>
      <c r="AW343" s="2"/>
      <c r="AX343" s="23">
        <f t="shared" ca="1" si="263"/>
        <v>6987.4362999515615</v>
      </c>
      <c r="AY343" s="2"/>
      <c r="AZ343" s="1">
        <f t="shared" ca="1" si="264"/>
        <v>0</v>
      </c>
      <c r="BA343" s="2"/>
      <c r="BB343" s="3"/>
      <c r="BC343" s="31">
        <f t="shared" ca="1" si="265"/>
        <v>0.67951031579309751</v>
      </c>
      <c r="BD343" s="2">
        <f t="shared" ca="1" si="266"/>
        <v>0</v>
      </c>
      <c r="BE343" s="1"/>
      <c r="BF343" s="1">
        <f t="shared" ca="1" si="267"/>
        <v>0</v>
      </c>
      <c r="BG343" s="2">
        <f t="shared" ca="1" si="268"/>
        <v>0</v>
      </c>
      <c r="BH343" s="2">
        <f t="shared" ca="1" si="269"/>
        <v>0</v>
      </c>
      <c r="BI343" s="2">
        <f t="shared" ca="1" si="270"/>
        <v>28207</v>
      </c>
      <c r="BJ343" s="2">
        <f t="shared" ca="1" si="271"/>
        <v>0</v>
      </c>
      <c r="BK343" s="2">
        <f t="shared" ca="1" si="272"/>
        <v>0</v>
      </c>
      <c r="BL343" s="2">
        <f t="shared" ca="1" si="273"/>
        <v>0</v>
      </c>
      <c r="BM343" s="2">
        <f t="shared" ca="1" si="274"/>
        <v>0</v>
      </c>
      <c r="BN343" s="2">
        <f t="shared" ca="1" si="275"/>
        <v>0</v>
      </c>
      <c r="BO343" s="2">
        <f t="shared" ca="1" si="276"/>
        <v>0</v>
      </c>
      <c r="BP343" s="3">
        <f t="shared" ca="1" si="277"/>
        <v>0</v>
      </c>
      <c r="BQ343" s="1">
        <f t="shared" ca="1" si="278"/>
        <v>0</v>
      </c>
      <c r="BR343" s="2">
        <f t="shared" ca="1" si="279"/>
        <v>28207</v>
      </c>
      <c r="BS343" s="2">
        <f t="shared" ca="1" si="280"/>
        <v>0</v>
      </c>
      <c r="BT343" s="2">
        <f t="shared" ca="1" si="281"/>
        <v>0</v>
      </c>
      <c r="BU343" s="2">
        <f t="shared" ca="1" si="282"/>
        <v>0</v>
      </c>
      <c r="BV343" s="3">
        <f t="shared" ca="1" si="283"/>
        <v>0</v>
      </c>
      <c r="BX343" s="1">
        <f t="shared" ca="1" si="284"/>
        <v>1</v>
      </c>
      <c r="BY343" s="3"/>
      <c r="BZ343" s="1">
        <f t="shared" ca="1" si="285"/>
        <v>0</v>
      </c>
      <c r="CA343" s="2"/>
      <c r="CB343" s="3"/>
    </row>
    <row r="344" spans="2:80" ht="15" thickBot="1" x14ac:dyDescent="0.35">
      <c r="B344">
        <f t="shared" ca="1" si="286"/>
        <v>1</v>
      </c>
      <c r="C344" t="str">
        <f t="shared" ca="1" si="287"/>
        <v>men</v>
      </c>
      <c r="D344">
        <f t="shared" ca="1" si="288"/>
        <v>45</v>
      </c>
      <c r="E344">
        <f t="shared" ca="1" si="289"/>
        <v>2</v>
      </c>
      <c r="F344" t="str">
        <f t="shared" ca="1" si="290"/>
        <v>construction</v>
      </c>
      <c r="G344">
        <f t="shared" ca="1" si="291"/>
        <v>3</v>
      </c>
      <c r="H344" t="str">
        <f t="shared" ca="1" si="292"/>
        <v>university</v>
      </c>
      <c r="I344">
        <f t="shared" ca="1" si="293"/>
        <v>0</v>
      </c>
      <c r="J344">
        <f t="shared" ca="1" si="294"/>
        <v>1</v>
      </c>
      <c r="K344">
        <f t="shared" ca="1" si="295"/>
        <v>28207</v>
      </c>
      <c r="L344">
        <f t="shared" ca="1" si="296"/>
        <v>4</v>
      </c>
      <c r="M344" t="str">
        <f t="shared" ca="1" si="297"/>
        <v>mysore</v>
      </c>
      <c r="N344">
        <f t="shared" ca="1" si="298"/>
        <v>84621</v>
      </c>
      <c r="O344">
        <f t="shared" ca="1" si="299"/>
        <v>57500.842432727703</v>
      </c>
      <c r="P344">
        <f t="shared" ca="1" si="300"/>
        <v>6987.4362999515615</v>
      </c>
      <c r="Q344">
        <f t="shared" ca="1" si="301"/>
        <v>3767</v>
      </c>
      <c r="R344">
        <f t="shared" ca="1" si="302"/>
        <v>26943.080871027447</v>
      </c>
      <c r="S344">
        <f t="shared" ca="1" si="303"/>
        <v>23293.408568562161</v>
      </c>
      <c r="T344">
        <f t="shared" ca="1" si="304"/>
        <v>114901.84486851373</v>
      </c>
      <c r="U344">
        <f t="shared" ca="1" si="305"/>
        <v>88210.923303755146</v>
      </c>
      <c r="V344">
        <f t="shared" ca="1" si="306"/>
        <v>26690.921564758581</v>
      </c>
      <c r="X344" s="1">
        <f ca="1">IF(Table1[[#This Row],[gender]]="men",0,1)</f>
        <v>0</v>
      </c>
      <c r="Y344" s="13">
        <f ca="1">IF(Table1[[#This Row],[gender]]="women",0,1)</f>
        <v>1</v>
      </c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K344" s="1">
        <f t="shared" ca="1" si="257"/>
        <v>0</v>
      </c>
      <c r="AL344" s="2">
        <f t="shared" ca="1" si="258"/>
        <v>0</v>
      </c>
      <c r="AM344" s="2">
        <f t="shared" ca="1" si="259"/>
        <v>1</v>
      </c>
      <c r="AN344" s="2">
        <f t="shared" ca="1" si="260"/>
        <v>0</v>
      </c>
      <c r="AO344" s="2">
        <f t="shared" ca="1" si="261"/>
        <v>0</v>
      </c>
      <c r="AP344" s="3">
        <f t="shared" ca="1" si="262"/>
        <v>0</v>
      </c>
      <c r="AQ344" s="1"/>
      <c r="AR344" s="2"/>
      <c r="AS344" s="2"/>
      <c r="AT344" s="2"/>
      <c r="AU344" s="2"/>
      <c r="AV344" s="3"/>
      <c r="AW344" s="2"/>
      <c r="AX344" s="23">
        <f t="shared" ca="1" si="263"/>
        <v>22933.065754977491</v>
      </c>
      <c r="AY344" s="2"/>
      <c r="AZ344" s="1">
        <f t="shared" ca="1" si="264"/>
        <v>1</v>
      </c>
      <c r="BA344" s="2"/>
      <c r="BB344" s="3"/>
      <c r="BC344" s="31">
        <f t="shared" ca="1" si="265"/>
        <v>0.97009439985834167</v>
      </c>
      <c r="BD344" s="2">
        <f t="shared" ca="1" si="266"/>
        <v>0</v>
      </c>
      <c r="BE344" s="1"/>
      <c r="BF344" s="1">
        <f t="shared" ca="1" si="267"/>
        <v>0</v>
      </c>
      <c r="BG344" s="2">
        <f t="shared" ca="1" si="268"/>
        <v>0</v>
      </c>
      <c r="BH344" s="2">
        <f t="shared" ca="1" si="269"/>
        <v>0</v>
      </c>
      <c r="BI344" s="2">
        <f t="shared" ca="1" si="270"/>
        <v>0</v>
      </c>
      <c r="BJ344" s="2">
        <f t="shared" ca="1" si="271"/>
        <v>0</v>
      </c>
      <c r="BK344" s="2">
        <f t="shared" ca="1" si="272"/>
        <v>0</v>
      </c>
      <c r="BL344" s="2">
        <f t="shared" ca="1" si="273"/>
        <v>0</v>
      </c>
      <c r="BM344" s="2">
        <f t="shared" ca="1" si="274"/>
        <v>0</v>
      </c>
      <c r="BN344" s="2">
        <f t="shared" ca="1" si="275"/>
        <v>49916</v>
      </c>
      <c r="BO344" s="2">
        <f t="shared" ca="1" si="276"/>
        <v>0</v>
      </c>
      <c r="BP344" s="3">
        <f t="shared" ca="1" si="277"/>
        <v>0</v>
      </c>
      <c r="BQ344" s="1">
        <f t="shared" ca="1" si="278"/>
        <v>0</v>
      </c>
      <c r="BR344" s="2">
        <f t="shared" ca="1" si="279"/>
        <v>0</v>
      </c>
      <c r="BS344" s="2">
        <f t="shared" ca="1" si="280"/>
        <v>0</v>
      </c>
      <c r="BT344" s="2">
        <f t="shared" ca="1" si="281"/>
        <v>0</v>
      </c>
      <c r="BU344" s="2">
        <f t="shared" ca="1" si="282"/>
        <v>0</v>
      </c>
      <c r="BV344" s="3">
        <f t="shared" ca="1" si="283"/>
        <v>49916</v>
      </c>
      <c r="BX344" s="1">
        <f t="shared" ca="1" si="284"/>
        <v>1</v>
      </c>
      <c r="BY344" s="3"/>
      <c r="BZ344" s="1">
        <f t="shared" ca="1" si="285"/>
        <v>42</v>
      </c>
      <c r="CA344" s="2"/>
      <c r="CB344" s="3"/>
    </row>
    <row r="345" spans="2:80" ht="15" thickBot="1" x14ac:dyDescent="0.35">
      <c r="B345">
        <f t="shared" ca="1" si="286"/>
        <v>2</v>
      </c>
      <c r="C345" t="str">
        <f t="shared" ca="1" si="287"/>
        <v>women</v>
      </c>
      <c r="D345">
        <f t="shared" ca="1" si="288"/>
        <v>42</v>
      </c>
      <c r="E345">
        <f t="shared" ca="1" si="289"/>
        <v>6</v>
      </c>
      <c r="F345" t="str">
        <f t="shared" ca="1" si="290"/>
        <v>agriculture</v>
      </c>
      <c r="G345">
        <f t="shared" ca="1" si="291"/>
        <v>3</v>
      </c>
      <c r="H345" t="str">
        <f t="shared" ca="1" si="292"/>
        <v>university</v>
      </c>
      <c r="I345">
        <f t="shared" ca="1" si="293"/>
        <v>4</v>
      </c>
      <c r="J345">
        <f t="shared" ca="1" si="294"/>
        <v>4</v>
      </c>
      <c r="K345">
        <f t="shared" ca="1" si="295"/>
        <v>49916</v>
      </c>
      <c r="L345">
        <f t="shared" ca="1" si="296"/>
        <v>9</v>
      </c>
      <c r="M345" t="str">
        <f t="shared" ca="1" si="297"/>
        <v>gulbarga</v>
      </c>
      <c r="N345">
        <f t="shared" ca="1" si="298"/>
        <v>199664</v>
      </c>
      <c r="O345">
        <f t="shared" ca="1" si="299"/>
        <v>193692.92825331594</v>
      </c>
      <c r="P345">
        <f t="shared" ca="1" si="300"/>
        <v>91732.263019909966</v>
      </c>
      <c r="Q345">
        <f t="shared" ca="1" si="301"/>
        <v>28444</v>
      </c>
      <c r="R345">
        <f t="shared" ca="1" si="302"/>
        <v>41769.995705073597</v>
      </c>
      <c r="S345">
        <f t="shared" ca="1" si="303"/>
        <v>63240.292369546361</v>
      </c>
      <c r="T345">
        <f t="shared" ca="1" si="304"/>
        <v>354636.55538945633</v>
      </c>
      <c r="U345">
        <f t="shared" ca="1" si="305"/>
        <v>263906.92395838955</v>
      </c>
      <c r="V345">
        <f t="shared" ca="1" si="306"/>
        <v>90729.63143106678</v>
      </c>
      <c r="X345" s="1">
        <f ca="1">IF(Table1[[#This Row],[gender]]="men",0,1)</f>
        <v>1</v>
      </c>
      <c r="Y345" s="13">
        <f ca="1">IF(Table1[[#This Row],[gender]]="women",0,1)</f>
        <v>0</v>
      </c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K345" s="1">
        <f t="shared" ca="1" si="257"/>
        <v>0</v>
      </c>
      <c r="AL345" s="2">
        <f t="shared" ca="1" si="258"/>
        <v>0</v>
      </c>
      <c r="AM345" s="2">
        <f t="shared" ca="1" si="259"/>
        <v>0</v>
      </c>
      <c r="AN345" s="2">
        <f t="shared" ca="1" si="260"/>
        <v>0</v>
      </c>
      <c r="AO345" s="2">
        <f t="shared" ca="1" si="261"/>
        <v>0</v>
      </c>
      <c r="AP345" s="3">
        <f t="shared" ca="1" si="262"/>
        <v>1</v>
      </c>
      <c r="AQ345" s="1"/>
      <c r="AR345" s="2"/>
      <c r="AS345" s="2"/>
      <c r="AT345" s="2"/>
      <c r="AU345" s="2"/>
      <c r="AV345" s="3"/>
      <c r="AW345" s="2"/>
      <c r="AX345" s="23">
        <f t="shared" ca="1" si="263"/>
        <v>56859.111860820383</v>
      </c>
      <c r="AY345" s="2"/>
      <c r="AZ345" s="1">
        <f t="shared" ca="1" si="264"/>
        <v>1</v>
      </c>
      <c r="BA345" s="2"/>
      <c r="BB345" s="3"/>
      <c r="BC345" s="31">
        <f t="shared" ca="1" si="265"/>
        <v>0.82867438023234985</v>
      </c>
      <c r="BD345" s="2">
        <f t="shared" ca="1" si="266"/>
        <v>0</v>
      </c>
      <c r="BE345" s="1"/>
      <c r="BF345" s="1">
        <f t="shared" ca="1" si="267"/>
        <v>0</v>
      </c>
      <c r="BG345" s="2">
        <f t="shared" ca="1" si="268"/>
        <v>0</v>
      </c>
      <c r="BH345" s="2">
        <f t="shared" ca="1" si="269"/>
        <v>0</v>
      </c>
      <c r="BI345" s="2">
        <f t="shared" ca="1" si="270"/>
        <v>0</v>
      </c>
      <c r="BJ345" s="2">
        <f t="shared" ca="1" si="271"/>
        <v>0</v>
      </c>
      <c r="BK345" s="2">
        <f t="shared" ca="1" si="272"/>
        <v>0</v>
      </c>
      <c r="BL345" s="2">
        <f t="shared" ca="1" si="273"/>
        <v>0</v>
      </c>
      <c r="BM345" s="2">
        <f t="shared" ca="1" si="274"/>
        <v>0</v>
      </c>
      <c r="BN345" s="2">
        <f t="shared" ca="1" si="275"/>
        <v>82880</v>
      </c>
      <c r="BO345" s="2">
        <f t="shared" ca="1" si="276"/>
        <v>0</v>
      </c>
      <c r="BP345" s="3">
        <f t="shared" ca="1" si="277"/>
        <v>0</v>
      </c>
      <c r="BQ345" s="1">
        <f t="shared" ca="1" si="278"/>
        <v>0</v>
      </c>
      <c r="BR345" s="2">
        <f t="shared" ca="1" si="279"/>
        <v>0</v>
      </c>
      <c r="BS345" s="2">
        <f t="shared" ca="1" si="280"/>
        <v>0</v>
      </c>
      <c r="BT345" s="2">
        <f t="shared" ca="1" si="281"/>
        <v>0</v>
      </c>
      <c r="BU345" s="2">
        <f t="shared" ca="1" si="282"/>
        <v>82880</v>
      </c>
      <c r="BV345" s="3">
        <f t="shared" ca="1" si="283"/>
        <v>0</v>
      </c>
      <c r="BX345" s="1">
        <f t="shared" ca="1" si="284"/>
        <v>1</v>
      </c>
      <c r="BY345" s="3"/>
      <c r="BZ345" s="1">
        <f t="shared" ca="1" si="285"/>
        <v>41</v>
      </c>
      <c r="CA345" s="2"/>
      <c r="CB345" s="3"/>
    </row>
    <row r="346" spans="2:80" ht="15" thickBot="1" x14ac:dyDescent="0.35">
      <c r="B346">
        <f t="shared" ca="1" si="286"/>
        <v>1</v>
      </c>
      <c r="C346" t="str">
        <f t="shared" ca="1" si="287"/>
        <v>men</v>
      </c>
      <c r="D346">
        <f t="shared" ca="1" si="288"/>
        <v>41</v>
      </c>
      <c r="E346">
        <f t="shared" ca="1" si="289"/>
        <v>5</v>
      </c>
      <c r="F346" t="str">
        <f t="shared" ca="1" si="290"/>
        <v>general work</v>
      </c>
      <c r="G346">
        <f t="shared" ca="1" si="291"/>
        <v>1</v>
      </c>
      <c r="H346" t="str">
        <f t="shared" ca="1" si="292"/>
        <v>high skool</v>
      </c>
      <c r="I346">
        <f t="shared" ca="1" si="293"/>
        <v>4</v>
      </c>
      <c r="J346">
        <f t="shared" ca="1" si="294"/>
        <v>2</v>
      </c>
      <c r="K346">
        <f t="shared" ca="1" si="295"/>
        <v>82880</v>
      </c>
      <c r="L346">
        <f t="shared" ca="1" si="296"/>
        <v>9</v>
      </c>
      <c r="M346" t="str">
        <f t="shared" ca="1" si="297"/>
        <v>gulbarga</v>
      </c>
      <c r="N346">
        <f t="shared" ca="1" si="298"/>
        <v>497280</v>
      </c>
      <c r="O346">
        <f t="shared" ca="1" si="299"/>
        <v>412083.19580194296</v>
      </c>
      <c r="P346">
        <f t="shared" ca="1" si="300"/>
        <v>113718.22372164077</v>
      </c>
      <c r="Q346">
        <f t="shared" ca="1" si="301"/>
        <v>41498</v>
      </c>
      <c r="R346">
        <f t="shared" ca="1" si="302"/>
        <v>92928.901140745234</v>
      </c>
      <c r="S346">
        <f t="shared" ca="1" si="303"/>
        <v>23563.5498507312</v>
      </c>
      <c r="T346">
        <f t="shared" ca="1" si="304"/>
        <v>634561.77357237192</v>
      </c>
      <c r="U346">
        <f t="shared" ca="1" si="305"/>
        <v>546510.09694268822</v>
      </c>
      <c r="V346">
        <f t="shared" ca="1" si="306"/>
        <v>88051.676629683701</v>
      </c>
      <c r="X346" s="1">
        <f ca="1">IF(Table1[[#This Row],[gender]]="men",0,1)</f>
        <v>0</v>
      </c>
      <c r="Y346" s="13">
        <f ca="1">IF(Table1[[#This Row],[gender]]="women",0,1)</f>
        <v>1</v>
      </c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K346" s="1">
        <f t="shared" ca="1" si="257"/>
        <v>0</v>
      </c>
      <c r="AL346" s="2">
        <f t="shared" ca="1" si="258"/>
        <v>0</v>
      </c>
      <c r="AM346" s="2">
        <f t="shared" ca="1" si="259"/>
        <v>0</v>
      </c>
      <c r="AN346" s="2">
        <f t="shared" ca="1" si="260"/>
        <v>0</v>
      </c>
      <c r="AO346" s="2">
        <f t="shared" ca="1" si="261"/>
        <v>1</v>
      </c>
      <c r="AP346" s="3">
        <f t="shared" ca="1" si="262"/>
        <v>0</v>
      </c>
      <c r="AQ346" s="1"/>
      <c r="AR346" s="2"/>
      <c r="AS346" s="2"/>
      <c r="AT346" s="2"/>
      <c r="AU346" s="2"/>
      <c r="AV346" s="3"/>
      <c r="AW346" s="2"/>
      <c r="AX346" s="23">
        <f t="shared" ca="1" si="263"/>
        <v>44180.85213055701</v>
      </c>
      <c r="AY346" s="2"/>
      <c r="AZ346" s="1">
        <f t="shared" ca="1" si="264"/>
        <v>1</v>
      </c>
      <c r="BA346" s="2"/>
      <c r="BB346" s="3"/>
      <c r="BC346" s="31">
        <f t="shared" ca="1" si="265"/>
        <v>0.70118652375824408</v>
      </c>
      <c r="BD346" s="2">
        <f t="shared" ca="1" si="266"/>
        <v>0</v>
      </c>
      <c r="BE346" s="1"/>
      <c r="BF346" s="1">
        <f t="shared" ca="1" si="267"/>
        <v>0</v>
      </c>
      <c r="BG346" s="2">
        <f t="shared" ca="1" si="268"/>
        <v>0</v>
      </c>
      <c r="BH346" s="2">
        <f t="shared" ca="1" si="269"/>
        <v>0</v>
      </c>
      <c r="BI346" s="2">
        <f t="shared" ca="1" si="270"/>
        <v>0</v>
      </c>
      <c r="BJ346" s="2">
        <f t="shared" ca="1" si="271"/>
        <v>69652</v>
      </c>
      <c r="BK346" s="2">
        <f t="shared" ca="1" si="272"/>
        <v>0</v>
      </c>
      <c r="BL346" s="2">
        <f t="shared" ca="1" si="273"/>
        <v>0</v>
      </c>
      <c r="BM346" s="2">
        <f t="shared" ca="1" si="274"/>
        <v>0</v>
      </c>
      <c r="BN346" s="2">
        <f t="shared" ca="1" si="275"/>
        <v>0</v>
      </c>
      <c r="BO346" s="2">
        <f t="shared" ca="1" si="276"/>
        <v>0</v>
      </c>
      <c r="BP346" s="3">
        <f t="shared" ca="1" si="277"/>
        <v>0</v>
      </c>
      <c r="BQ346" s="1">
        <f t="shared" ca="1" si="278"/>
        <v>0</v>
      </c>
      <c r="BR346" s="2">
        <f t="shared" ca="1" si="279"/>
        <v>69652</v>
      </c>
      <c r="BS346" s="2">
        <f t="shared" ca="1" si="280"/>
        <v>0</v>
      </c>
      <c r="BT346" s="2">
        <f t="shared" ca="1" si="281"/>
        <v>0</v>
      </c>
      <c r="BU346" s="2">
        <f t="shared" ca="1" si="282"/>
        <v>0</v>
      </c>
      <c r="BV346" s="3">
        <f t="shared" ca="1" si="283"/>
        <v>0</v>
      </c>
      <c r="BX346" s="1">
        <f t="shared" ca="1" si="284"/>
        <v>1</v>
      </c>
      <c r="BY346" s="3"/>
      <c r="BZ346" s="1">
        <f t="shared" ca="1" si="285"/>
        <v>41</v>
      </c>
      <c r="CA346" s="2"/>
      <c r="CB346" s="3"/>
    </row>
    <row r="347" spans="2:80" ht="15" thickBot="1" x14ac:dyDescent="0.35">
      <c r="B347">
        <f t="shared" ca="1" si="286"/>
        <v>2</v>
      </c>
      <c r="C347" t="str">
        <f t="shared" ca="1" si="287"/>
        <v>women</v>
      </c>
      <c r="D347">
        <f t="shared" ca="1" si="288"/>
        <v>41</v>
      </c>
      <c r="E347">
        <f t="shared" ca="1" si="289"/>
        <v>2</v>
      </c>
      <c r="F347" t="str">
        <f t="shared" ca="1" si="290"/>
        <v>construction</v>
      </c>
      <c r="G347">
        <f t="shared" ca="1" si="291"/>
        <v>2</v>
      </c>
      <c r="H347" t="str">
        <f t="shared" ca="1" si="292"/>
        <v>college</v>
      </c>
      <c r="I347">
        <f t="shared" ca="1" si="293"/>
        <v>0</v>
      </c>
      <c r="J347">
        <f t="shared" ca="1" si="294"/>
        <v>1</v>
      </c>
      <c r="K347">
        <f t="shared" ca="1" si="295"/>
        <v>69652</v>
      </c>
      <c r="L347">
        <f t="shared" ca="1" si="296"/>
        <v>5</v>
      </c>
      <c r="M347" t="str">
        <f t="shared" ca="1" si="297"/>
        <v>UK</v>
      </c>
      <c r="N347">
        <f t="shared" ca="1" si="298"/>
        <v>208956</v>
      </c>
      <c r="O347">
        <f t="shared" ca="1" si="299"/>
        <v>146517.13125842766</v>
      </c>
      <c r="P347">
        <f t="shared" ca="1" si="300"/>
        <v>44180.85213055701</v>
      </c>
      <c r="Q347">
        <f t="shared" ca="1" si="301"/>
        <v>25362</v>
      </c>
      <c r="R347">
        <f t="shared" ca="1" si="302"/>
        <v>72550.596465591283</v>
      </c>
      <c r="S347">
        <f t="shared" ca="1" si="303"/>
        <v>76057.039831455739</v>
      </c>
      <c r="T347">
        <f t="shared" ca="1" si="304"/>
        <v>329193.89196201274</v>
      </c>
      <c r="U347">
        <f t="shared" ca="1" si="305"/>
        <v>244429.72772401894</v>
      </c>
      <c r="V347">
        <f t="shared" ca="1" si="306"/>
        <v>84764.164237993798</v>
      </c>
      <c r="X347" s="1">
        <f ca="1">IF(Table1[[#This Row],[gender]]="men",0,1)</f>
        <v>1</v>
      </c>
      <c r="Y347" s="13">
        <f ca="1">IF(Table1[[#This Row],[gender]]="women",0,1)</f>
        <v>0</v>
      </c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K347" s="1">
        <f t="shared" ca="1" si="257"/>
        <v>0</v>
      </c>
      <c r="AL347" s="2">
        <f t="shared" ca="1" si="258"/>
        <v>0</v>
      </c>
      <c r="AM347" s="2">
        <f t="shared" ca="1" si="259"/>
        <v>0</v>
      </c>
      <c r="AN347" s="2">
        <f t="shared" ca="1" si="260"/>
        <v>0</v>
      </c>
      <c r="AO347" s="2">
        <f t="shared" ca="1" si="261"/>
        <v>1</v>
      </c>
      <c r="AP347" s="3">
        <f t="shared" ca="1" si="262"/>
        <v>0</v>
      </c>
      <c r="AQ347" s="1"/>
      <c r="AR347" s="2"/>
      <c r="AS347" s="2"/>
      <c r="AT347" s="2"/>
      <c r="AU347" s="2"/>
      <c r="AV347" s="3"/>
      <c r="AW347" s="2"/>
      <c r="AX347" s="23">
        <f t="shared" ca="1" si="263"/>
        <v>13052.141796376431</v>
      </c>
      <c r="AY347" s="2"/>
      <c r="AZ347" s="1">
        <f t="shared" ca="1" si="264"/>
        <v>1</v>
      </c>
      <c r="BA347" s="2"/>
      <c r="BB347" s="3"/>
      <c r="BC347" s="31">
        <f t="shared" ca="1" si="265"/>
        <v>0.77822004840478354</v>
      </c>
      <c r="BD347" s="2">
        <f t="shared" ca="1" si="266"/>
        <v>0</v>
      </c>
      <c r="BE347" s="1"/>
      <c r="BF347" s="1">
        <f t="shared" ca="1" si="267"/>
        <v>0</v>
      </c>
      <c r="BG347" s="2">
        <f t="shared" ca="1" si="268"/>
        <v>0</v>
      </c>
      <c r="BH347" s="2">
        <f t="shared" ca="1" si="269"/>
        <v>0</v>
      </c>
      <c r="BI347" s="2">
        <f t="shared" ca="1" si="270"/>
        <v>0</v>
      </c>
      <c r="BJ347" s="2">
        <f t="shared" ca="1" si="271"/>
        <v>0</v>
      </c>
      <c r="BK347" s="2">
        <f t="shared" ca="1" si="272"/>
        <v>0</v>
      </c>
      <c r="BL347" s="2">
        <f t="shared" ca="1" si="273"/>
        <v>48999</v>
      </c>
      <c r="BM347" s="2">
        <f t="shared" ca="1" si="274"/>
        <v>0</v>
      </c>
      <c r="BN347" s="2">
        <f t="shared" ca="1" si="275"/>
        <v>0</v>
      </c>
      <c r="BO347" s="2">
        <f t="shared" ca="1" si="276"/>
        <v>0</v>
      </c>
      <c r="BP347" s="3">
        <f t="shared" ca="1" si="277"/>
        <v>0</v>
      </c>
      <c r="BQ347" s="1">
        <f t="shared" ca="1" si="278"/>
        <v>0</v>
      </c>
      <c r="BR347" s="2">
        <f t="shared" ca="1" si="279"/>
        <v>48999</v>
      </c>
      <c r="BS347" s="2">
        <f t="shared" ca="1" si="280"/>
        <v>0</v>
      </c>
      <c r="BT347" s="2">
        <f t="shared" ca="1" si="281"/>
        <v>0</v>
      </c>
      <c r="BU347" s="2">
        <f t="shared" ca="1" si="282"/>
        <v>0</v>
      </c>
      <c r="BV347" s="3">
        <f t="shared" ca="1" si="283"/>
        <v>0</v>
      </c>
      <c r="BX347" s="1">
        <f t="shared" ca="1" si="284"/>
        <v>1</v>
      </c>
      <c r="BY347" s="3"/>
      <c r="BZ347" s="1">
        <f t="shared" ca="1" si="285"/>
        <v>0</v>
      </c>
      <c r="CA347" s="2"/>
      <c r="CB347" s="3"/>
    </row>
    <row r="348" spans="2:80" ht="15" thickBot="1" x14ac:dyDescent="0.35">
      <c r="B348">
        <f t="shared" ca="1" si="286"/>
        <v>1</v>
      </c>
      <c r="C348" t="str">
        <f t="shared" ca="1" si="287"/>
        <v>men</v>
      </c>
      <c r="D348">
        <f t="shared" ca="1" si="288"/>
        <v>40</v>
      </c>
      <c r="E348">
        <f t="shared" ca="1" si="289"/>
        <v>2</v>
      </c>
      <c r="F348" t="str">
        <f t="shared" ca="1" si="290"/>
        <v>construction</v>
      </c>
      <c r="G348">
        <f t="shared" ca="1" si="291"/>
        <v>1</v>
      </c>
      <c r="H348" t="str">
        <f t="shared" ca="1" si="292"/>
        <v>high skool</v>
      </c>
      <c r="I348">
        <f t="shared" ca="1" si="293"/>
        <v>0</v>
      </c>
      <c r="J348">
        <f t="shared" ca="1" si="294"/>
        <v>4</v>
      </c>
      <c r="K348">
        <f t="shared" ca="1" si="295"/>
        <v>48999</v>
      </c>
      <c r="L348">
        <f t="shared" ca="1" si="296"/>
        <v>7</v>
      </c>
      <c r="M348" t="str">
        <f t="shared" ca="1" si="297"/>
        <v>karwar</v>
      </c>
      <c r="N348">
        <f t="shared" ca="1" si="298"/>
        <v>195996</v>
      </c>
      <c r="O348">
        <f t="shared" ca="1" si="299"/>
        <v>152528.01660714395</v>
      </c>
      <c r="P348">
        <f t="shared" ca="1" si="300"/>
        <v>52208.567185505723</v>
      </c>
      <c r="Q348">
        <f t="shared" ca="1" si="301"/>
        <v>36295</v>
      </c>
      <c r="R348">
        <f t="shared" ca="1" si="302"/>
        <v>90200.258932926503</v>
      </c>
      <c r="S348">
        <f t="shared" ca="1" si="303"/>
        <v>10926.754508614284</v>
      </c>
      <c r="T348">
        <f t="shared" ca="1" si="304"/>
        <v>259131.32169412001</v>
      </c>
      <c r="U348">
        <f t="shared" ca="1" si="305"/>
        <v>279023.27554007043</v>
      </c>
      <c r="V348">
        <f t="shared" ca="1" si="306"/>
        <v>-19891.953845950426</v>
      </c>
      <c r="X348" s="1">
        <f ca="1">IF(Table1[[#This Row],[gender]]="men",0,1)</f>
        <v>0</v>
      </c>
      <c r="Y348" s="13">
        <f ca="1">IF(Table1[[#This Row],[gender]]="women",0,1)</f>
        <v>1</v>
      </c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K348" s="1">
        <f t="shared" ca="1" si="257"/>
        <v>0</v>
      </c>
      <c r="AL348" s="2">
        <f t="shared" ca="1" si="258"/>
        <v>0</v>
      </c>
      <c r="AM348" s="2">
        <f t="shared" ca="1" si="259"/>
        <v>0</v>
      </c>
      <c r="AN348" s="2">
        <f t="shared" ca="1" si="260"/>
        <v>0</v>
      </c>
      <c r="AO348" s="2">
        <f t="shared" ca="1" si="261"/>
        <v>1</v>
      </c>
      <c r="AP348" s="3">
        <f t="shared" ca="1" si="262"/>
        <v>0</v>
      </c>
      <c r="AQ348" s="1"/>
      <c r="AR348" s="2"/>
      <c r="AS348" s="2"/>
      <c r="AT348" s="2"/>
      <c r="AU348" s="2"/>
      <c r="AV348" s="3"/>
      <c r="AW348" s="2"/>
      <c r="AX348" s="23">
        <f t="shared" ca="1" si="263"/>
        <v>41742.286518032772</v>
      </c>
      <c r="AY348" s="2"/>
      <c r="AZ348" s="1">
        <f t="shared" ca="1" si="264"/>
        <v>1</v>
      </c>
      <c r="BA348" s="2"/>
      <c r="BB348" s="3"/>
      <c r="BC348" s="31">
        <f t="shared" ca="1" si="265"/>
        <v>0.3926768404797002</v>
      </c>
      <c r="BD348" s="2">
        <f t="shared" ca="1" si="266"/>
        <v>0</v>
      </c>
      <c r="BE348" s="1"/>
      <c r="BF348" s="1">
        <f t="shared" ca="1" si="267"/>
        <v>0</v>
      </c>
      <c r="BG348" s="2">
        <f t="shared" ca="1" si="268"/>
        <v>0</v>
      </c>
      <c r="BH348" s="2">
        <f t="shared" ca="1" si="269"/>
        <v>0</v>
      </c>
      <c r="BI348" s="2">
        <f t="shared" ca="1" si="270"/>
        <v>0</v>
      </c>
      <c r="BJ348" s="2">
        <f t="shared" ca="1" si="271"/>
        <v>0</v>
      </c>
      <c r="BK348" s="2">
        <f t="shared" ca="1" si="272"/>
        <v>0</v>
      </c>
      <c r="BL348" s="2">
        <f t="shared" ca="1" si="273"/>
        <v>0</v>
      </c>
      <c r="BM348" s="2">
        <f t="shared" ca="1" si="274"/>
        <v>0</v>
      </c>
      <c r="BN348" s="2">
        <f t="shared" ca="1" si="275"/>
        <v>0</v>
      </c>
      <c r="BO348" s="2">
        <f t="shared" ca="1" si="276"/>
        <v>0</v>
      </c>
      <c r="BP348" s="3">
        <f t="shared" ca="1" si="277"/>
        <v>61857</v>
      </c>
      <c r="BQ348" s="1">
        <f t="shared" ca="1" si="278"/>
        <v>0</v>
      </c>
      <c r="BR348" s="2">
        <f t="shared" ca="1" si="279"/>
        <v>61857</v>
      </c>
      <c r="BS348" s="2">
        <f t="shared" ca="1" si="280"/>
        <v>0</v>
      </c>
      <c r="BT348" s="2">
        <f t="shared" ca="1" si="281"/>
        <v>0</v>
      </c>
      <c r="BU348" s="2">
        <f t="shared" ca="1" si="282"/>
        <v>0</v>
      </c>
      <c r="BV348" s="3">
        <f t="shared" ca="1" si="283"/>
        <v>0</v>
      </c>
      <c r="BX348" s="1">
        <f t="shared" ca="1" si="284"/>
        <v>1</v>
      </c>
      <c r="BY348" s="3"/>
      <c r="BZ348" s="1">
        <f t="shared" ca="1" si="285"/>
        <v>31</v>
      </c>
      <c r="CA348" s="2"/>
      <c r="CB348" s="3"/>
    </row>
    <row r="349" spans="2:80" ht="15" thickBot="1" x14ac:dyDescent="0.35">
      <c r="B349">
        <f t="shared" ca="1" si="286"/>
        <v>1</v>
      </c>
      <c r="C349" t="str">
        <f t="shared" ca="1" si="287"/>
        <v>men</v>
      </c>
      <c r="D349">
        <f t="shared" ca="1" si="288"/>
        <v>31</v>
      </c>
      <c r="E349">
        <f t="shared" ca="1" si="289"/>
        <v>2</v>
      </c>
      <c r="F349" t="str">
        <f t="shared" ca="1" si="290"/>
        <v>construction</v>
      </c>
      <c r="G349">
        <f t="shared" ca="1" si="291"/>
        <v>5</v>
      </c>
      <c r="H349" t="str">
        <f t="shared" ca="1" si="292"/>
        <v>other</v>
      </c>
      <c r="I349">
        <f t="shared" ca="1" si="293"/>
        <v>1</v>
      </c>
      <c r="J349">
        <f t="shared" ca="1" si="294"/>
        <v>3</v>
      </c>
      <c r="K349">
        <f t="shared" ca="1" si="295"/>
        <v>61857</v>
      </c>
      <c r="L349">
        <f t="shared" ca="1" si="296"/>
        <v>11</v>
      </c>
      <c r="M349" t="str">
        <f t="shared" ca="1" si="297"/>
        <v>kolar</v>
      </c>
      <c r="N349">
        <f t="shared" ca="1" si="298"/>
        <v>185571</v>
      </c>
      <c r="O349">
        <f t="shared" ca="1" si="299"/>
        <v>72869.433964658441</v>
      </c>
      <c r="P349">
        <f t="shared" ca="1" si="300"/>
        <v>125226.85955409832</v>
      </c>
      <c r="Q349">
        <f t="shared" ca="1" si="301"/>
        <v>91169</v>
      </c>
      <c r="R349">
        <f t="shared" ca="1" si="302"/>
        <v>28193.865914701641</v>
      </c>
      <c r="S349">
        <f t="shared" ca="1" si="303"/>
        <v>11776.73159958513</v>
      </c>
      <c r="T349">
        <f t="shared" ca="1" si="304"/>
        <v>322574.59115368349</v>
      </c>
      <c r="U349">
        <f t="shared" ca="1" si="305"/>
        <v>192232.29987936007</v>
      </c>
      <c r="V349">
        <f t="shared" ca="1" si="306"/>
        <v>130342.29127432342</v>
      </c>
      <c r="X349" s="1">
        <f ca="1">IF(Table1[[#This Row],[gender]]="men",0,1)</f>
        <v>0</v>
      </c>
      <c r="Y349" s="13">
        <f ca="1">IF(Table1[[#This Row],[gender]]="women",0,1)</f>
        <v>1</v>
      </c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K349" s="1">
        <f t="shared" ca="1" si="257"/>
        <v>0</v>
      </c>
      <c r="AL349" s="2">
        <f t="shared" ca="1" si="258"/>
        <v>0</v>
      </c>
      <c r="AM349" s="2">
        <f t="shared" ca="1" si="259"/>
        <v>1</v>
      </c>
      <c r="AN349" s="2">
        <f t="shared" ca="1" si="260"/>
        <v>0</v>
      </c>
      <c r="AO349" s="2">
        <f t="shared" ca="1" si="261"/>
        <v>0</v>
      </c>
      <c r="AP349" s="3">
        <f t="shared" ca="1" si="262"/>
        <v>0</v>
      </c>
      <c r="AQ349" s="1"/>
      <c r="AR349" s="2"/>
      <c r="AS349" s="2"/>
      <c r="AT349" s="2"/>
      <c r="AU349" s="2"/>
      <c r="AV349" s="3"/>
      <c r="AW349" s="2"/>
      <c r="AX349" s="23">
        <f t="shared" ca="1" si="263"/>
        <v>3130.549602914758</v>
      </c>
      <c r="AY349" s="2"/>
      <c r="AZ349" s="1">
        <f t="shared" ca="1" si="264"/>
        <v>0</v>
      </c>
      <c r="BA349" s="2"/>
      <c r="BB349" s="3"/>
      <c r="BC349" s="31">
        <f t="shared" ca="1" si="265"/>
        <v>5.5335146778137889E-2</v>
      </c>
      <c r="BD349" s="2">
        <f t="shared" ca="1" si="266"/>
        <v>1</v>
      </c>
      <c r="BE349" s="1"/>
      <c r="BF349" s="1">
        <f t="shared" ca="1" si="267"/>
        <v>0</v>
      </c>
      <c r="BG349" s="2">
        <f t="shared" ca="1" si="268"/>
        <v>0</v>
      </c>
      <c r="BH349" s="2">
        <f t="shared" ca="1" si="269"/>
        <v>0</v>
      </c>
      <c r="BI349" s="2">
        <f t="shared" ca="1" si="270"/>
        <v>0</v>
      </c>
      <c r="BJ349" s="2">
        <f t="shared" ca="1" si="271"/>
        <v>0</v>
      </c>
      <c r="BK349" s="2">
        <f t="shared" ca="1" si="272"/>
        <v>0</v>
      </c>
      <c r="BL349" s="2">
        <f t="shared" ca="1" si="273"/>
        <v>87982</v>
      </c>
      <c r="BM349" s="2">
        <f t="shared" ca="1" si="274"/>
        <v>0</v>
      </c>
      <c r="BN349" s="2">
        <f t="shared" ca="1" si="275"/>
        <v>0</v>
      </c>
      <c r="BO349" s="2">
        <f t="shared" ca="1" si="276"/>
        <v>0</v>
      </c>
      <c r="BP349" s="3">
        <f t="shared" ca="1" si="277"/>
        <v>0</v>
      </c>
      <c r="BQ349" s="1">
        <f t="shared" ca="1" si="278"/>
        <v>0</v>
      </c>
      <c r="BR349" s="2">
        <f t="shared" ca="1" si="279"/>
        <v>0</v>
      </c>
      <c r="BS349" s="2">
        <f t="shared" ca="1" si="280"/>
        <v>0</v>
      </c>
      <c r="BT349" s="2">
        <f t="shared" ca="1" si="281"/>
        <v>0</v>
      </c>
      <c r="BU349" s="2">
        <f t="shared" ca="1" si="282"/>
        <v>0</v>
      </c>
      <c r="BV349" s="3">
        <f t="shared" ca="1" si="283"/>
        <v>87982</v>
      </c>
      <c r="BX349" s="1">
        <f t="shared" ca="1" si="284"/>
        <v>0</v>
      </c>
      <c r="BY349" s="3"/>
      <c r="BZ349" s="1">
        <f t="shared" ca="1" si="285"/>
        <v>34</v>
      </c>
      <c r="CA349" s="2"/>
      <c r="CB349" s="3"/>
    </row>
    <row r="350" spans="2:80" ht="15" thickBot="1" x14ac:dyDescent="0.35">
      <c r="B350">
        <f t="shared" ca="1" si="286"/>
        <v>1</v>
      </c>
      <c r="C350" t="str">
        <f t="shared" ca="1" si="287"/>
        <v>men</v>
      </c>
      <c r="D350">
        <f t="shared" ca="1" si="288"/>
        <v>34</v>
      </c>
      <c r="E350">
        <f t="shared" ca="1" si="289"/>
        <v>6</v>
      </c>
      <c r="F350" t="str">
        <f t="shared" ca="1" si="290"/>
        <v>agriculture</v>
      </c>
      <c r="G350">
        <f t="shared" ca="1" si="291"/>
        <v>1</v>
      </c>
      <c r="H350" t="str">
        <f t="shared" ca="1" si="292"/>
        <v>high skool</v>
      </c>
      <c r="I350">
        <f t="shared" ca="1" si="293"/>
        <v>3</v>
      </c>
      <c r="J350">
        <f t="shared" ca="1" si="294"/>
        <v>3</v>
      </c>
      <c r="K350">
        <f t="shared" ca="1" si="295"/>
        <v>87982</v>
      </c>
      <c r="L350">
        <f t="shared" ca="1" si="296"/>
        <v>7</v>
      </c>
      <c r="M350" t="str">
        <f t="shared" ca="1" si="297"/>
        <v>karwar</v>
      </c>
      <c r="N350">
        <f t="shared" ca="1" si="298"/>
        <v>527892</v>
      </c>
      <c r="O350">
        <f t="shared" ca="1" si="299"/>
        <v>29210.981303004766</v>
      </c>
      <c r="P350">
        <f t="shared" ca="1" si="300"/>
        <v>9391.648808744274</v>
      </c>
      <c r="Q350">
        <f t="shared" ca="1" si="301"/>
        <v>7990</v>
      </c>
      <c r="R350">
        <f t="shared" ca="1" si="302"/>
        <v>39072.672008891655</v>
      </c>
      <c r="S350">
        <f t="shared" ca="1" si="303"/>
        <v>5497.9695466428566</v>
      </c>
      <c r="T350">
        <f t="shared" ca="1" si="304"/>
        <v>542781.61835538712</v>
      </c>
      <c r="U350">
        <f t="shared" ca="1" si="305"/>
        <v>76273.653311896429</v>
      </c>
      <c r="V350">
        <f t="shared" ca="1" si="306"/>
        <v>466507.96504349069</v>
      </c>
      <c r="X350" s="1">
        <f ca="1">IF(Table1[[#This Row],[gender]]="men",0,1)</f>
        <v>0</v>
      </c>
      <c r="Y350" s="13">
        <f ca="1">IF(Table1[[#This Row],[gender]]="women",0,1)</f>
        <v>1</v>
      </c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K350" s="1">
        <f t="shared" ca="1" si="257"/>
        <v>0</v>
      </c>
      <c r="AL350" s="2">
        <f t="shared" ca="1" si="258"/>
        <v>1</v>
      </c>
      <c r="AM350" s="2">
        <f t="shared" ca="1" si="259"/>
        <v>0</v>
      </c>
      <c r="AN350" s="2">
        <f t="shared" ca="1" si="260"/>
        <v>0</v>
      </c>
      <c r="AO350" s="2">
        <f t="shared" ca="1" si="261"/>
        <v>0</v>
      </c>
      <c r="AP350" s="3">
        <f t="shared" ca="1" si="262"/>
        <v>0</v>
      </c>
      <c r="AQ350" s="1"/>
      <c r="AR350" s="2"/>
      <c r="AS350" s="2"/>
      <c r="AT350" s="2"/>
      <c r="AU350" s="2"/>
      <c r="AV350" s="3"/>
      <c r="AW350" s="2"/>
      <c r="AX350" s="23">
        <f t="shared" ca="1" si="263"/>
        <v>4487.5023084513359</v>
      </c>
      <c r="AY350" s="2"/>
      <c r="AZ350" s="1">
        <f t="shared" ca="1" si="264"/>
        <v>0</v>
      </c>
      <c r="BA350" s="2"/>
      <c r="BB350" s="3"/>
      <c r="BC350" s="31">
        <f t="shared" ca="1" si="265"/>
        <v>0.44030288957024843</v>
      </c>
      <c r="BD350" s="2">
        <f t="shared" ca="1" si="266"/>
        <v>0</v>
      </c>
      <c r="BE350" s="1"/>
      <c r="BF350" s="1">
        <f t="shared" ca="1" si="267"/>
        <v>0</v>
      </c>
      <c r="BG350" s="2">
        <f t="shared" ca="1" si="268"/>
        <v>0</v>
      </c>
      <c r="BH350" s="2">
        <f t="shared" ca="1" si="269"/>
        <v>0</v>
      </c>
      <c r="BI350" s="2">
        <f t="shared" ca="1" si="270"/>
        <v>0</v>
      </c>
      <c r="BJ350" s="2">
        <f t="shared" ca="1" si="271"/>
        <v>0</v>
      </c>
      <c r="BK350" s="2">
        <f t="shared" ca="1" si="272"/>
        <v>0</v>
      </c>
      <c r="BL350" s="2">
        <f t="shared" ca="1" si="273"/>
        <v>0</v>
      </c>
      <c r="BM350" s="2">
        <f t="shared" ca="1" si="274"/>
        <v>0</v>
      </c>
      <c r="BN350" s="2">
        <f t="shared" ca="1" si="275"/>
        <v>0</v>
      </c>
      <c r="BO350" s="2">
        <f t="shared" ca="1" si="276"/>
        <v>37884</v>
      </c>
      <c r="BP350" s="3">
        <f t="shared" ca="1" si="277"/>
        <v>0</v>
      </c>
      <c r="BQ350" s="1">
        <f t="shared" ca="1" si="278"/>
        <v>37884</v>
      </c>
      <c r="BR350" s="2">
        <f t="shared" ca="1" si="279"/>
        <v>0</v>
      </c>
      <c r="BS350" s="2">
        <f t="shared" ca="1" si="280"/>
        <v>0</v>
      </c>
      <c r="BT350" s="2">
        <f t="shared" ca="1" si="281"/>
        <v>0</v>
      </c>
      <c r="BU350" s="2">
        <f t="shared" ca="1" si="282"/>
        <v>0</v>
      </c>
      <c r="BV350" s="3">
        <f t="shared" ca="1" si="283"/>
        <v>0</v>
      </c>
      <c r="BX350" s="1">
        <f t="shared" ca="1" si="284"/>
        <v>1</v>
      </c>
      <c r="BY350" s="3"/>
      <c r="BZ350" s="1">
        <f t="shared" ca="1" si="285"/>
        <v>45</v>
      </c>
      <c r="CA350" s="2"/>
      <c r="CB350" s="3"/>
    </row>
    <row r="351" spans="2:80" ht="15" thickBot="1" x14ac:dyDescent="0.35">
      <c r="B351">
        <f t="shared" ca="1" si="286"/>
        <v>1</v>
      </c>
      <c r="C351" t="str">
        <f t="shared" ca="1" si="287"/>
        <v>men</v>
      </c>
      <c r="D351">
        <f t="shared" ca="1" si="288"/>
        <v>45</v>
      </c>
      <c r="E351">
        <f t="shared" ca="1" si="289"/>
        <v>1</v>
      </c>
      <c r="F351" t="str">
        <f t="shared" ca="1" si="290"/>
        <v>health</v>
      </c>
      <c r="G351">
        <f t="shared" ca="1" si="291"/>
        <v>2</v>
      </c>
      <c r="H351" t="str">
        <f t="shared" ca="1" si="292"/>
        <v>college</v>
      </c>
      <c r="I351">
        <f t="shared" ca="1" si="293"/>
        <v>3</v>
      </c>
      <c r="J351">
        <f t="shared" ca="1" si="294"/>
        <v>2</v>
      </c>
      <c r="K351">
        <f t="shared" ca="1" si="295"/>
        <v>37884</v>
      </c>
      <c r="L351">
        <f t="shared" ca="1" si="296"/>
        <v>10</v>
      </c>
      <c r="M351" t="str">
        <f t="shared" ca="1" si="297"/>
        <v>chitrdurga</v>
      </c>
      <c r="N351">
        <f t="shared" ca="1" si="298"/>
        <v>189420</v>
      </c>
      <c r="O351">
        <f t="shared" ca="1" si="299"/>
        <v>83402.173342396462</v>
      </c>
      <c r="P351">
        <f t="shared" ca="1" si="300"/>
        <v>8975.0046169026718</v>
      </c>
      <c r="Q351">
        <f t="shared" ca="1" si="301"/>
        <v>717</v>
      </c>
      <c r="R351">
        <f t="shared" ca="1" si="302"/>
        <v>7578.3207924312983</v>
      </c>
      <c r="S351">
        <f t="shared" ca="1" si="303"/>
        <v>14511.183674612683</v>
      </c>
      <c r="T351">
        <f t="shared" ca="1" si="304"/>
        <v>212906.18829151537</v>
      </c>
      <c r="U351">
        <f t="shared" ca="1" si="305"/>
        <v>91697.494134827764</v>
      </c>
      <c r="V351">
        <f t="shared" ca="1" si="306"/>
        <v>121208.6941566876</v>
      </c>
      <c r="X351" s="1">
        <f ca="1">IF(Table1[[#This Row],[gender]]="men",0,1)</f>
        <v>0</v>
      </c>
      <c r="Y351" s="13">
        <f ca="1">IF(Table1[[#This Row],[gender]]="women",0,1)</f>
        <v>1</v>
      </c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K351" s="1">
        <f t="shared" ca="1" si="257"/>
        <v>0</v>
      </c>
      <c r="AL351" s="2">
        <f t="shared" ca="1" si="258"/>
        <v>0</v>
      </c>
      <c r="AM351" s="2">
        <f t="shared" ca="1" si="259"/>
        <v>0</v>
      </c>
      <c r="AN351" s="2">
        <f t="shared" ca="1" si="260"/>
        <v>0</v>
      </c>
      <c r="AO351" s="2">
        <f t="shared" ca="1" si="261"/>
        <v>0</v>
      </c>
      <c r="AP351" s="3">
        <f t="shared" ca="1" si="262"/>
        <v>1</v>
      </c>
      <c r="AQ351" s="1"/>
      <c r="AR351" s="2"/>
      <c r="AS351" s="2"/>
      <c r="AT351" s="2"/>
      <c r="AU351" s="2"/>
      <c r="AV351" s="3"/>
      <c r="AW351" s="2"/>
      <c r="AX351" s="23">
        <f t="shared" ca="1" si="263"/>
        <v>13224.940913733471</v>
      </c>
      <c r="AY351" s="2"/>
      <c r="AZ351" s="1">
        <f t="shared" ca="1" si="264"/>
        <v>0</v>
      </c>
      <c r="BA351" s="2"/>
      <c r="BB351" s="3"/>
      <c r="BC351" s="31">
        <f t="shared" ca="1" si="265"/>
        <v>0.60426897251249068</v>
      </c>
      <c r="BD351" s="2">
        <f t="shared" ca="1" si="266"/>
        <v>0</v>
      </c>
      <c r="BE351" s="1"/>
      <c r="BF351" s="1">
        <f t="shared" ca="1" si="267"/>
        <v>0</v>
      </c>
      <c r="BG351" s="2">
        <f t="shared" ca="1" si="268"/>
        <v>0</v>
      </c>
      <c r="BH351" s="2">
        <f t="shared" ca="1" si="269"/>
        <v>0</v>
      </c>
      <c r="BI351" s="2">
        <f t="shared" ca="1" si="270"/>
        <v>27215</v>
      </c>
      <c r="BJ351" s="2">
        <f t="shared" ca="1" si="271"/>
        <v>0</v>
      </c>
      <c r="BK351" s="2">
        <f t="shared" ca="1" si="272"/>
        <v>0</v>
      </c>
      <c r="BL351" s="2">
        <f t="shared" ca="1" si="273"/>
        <v>0</v>
      </c>
      <c r="BM351" s="2">
        <f t="shared" ca="1" si="274"/>
        <v>0</v>
      </c>
      <c r="BN351" s="2">
        <f t="shared" ca="1" si="275"/>
        <v>0</v>
      </c>
      <c r="BO351" s="2">
        <f t="shared" ca="1" si="276"/>
        <v>0</v>
      </c>
      <c r="BP351" s="3">
        <f t="shared" ca="1" si="277"/>
        <v>0</v>
      </c>
      <c r="BQ351" s="1">
        <f t="shared" ca="1" si="278"/>
        <v>0</v>
      </c>
      <c r="BR351" s="2">
        <f t="shared" ca="1" si="279"/>
        <v>0</v>
      </c>
      <c r="BS351" s="2">
        <f t="shared" ca="1" si="280"/>
        <v>0</v>
      </c>
      <c r="BT351" s="2">
        <f t="shared" ca="1" si="281"/>
        <v>0</v>
      </c>
      <c r="BU351" s="2">
        <f t="shared" ca="1" si="282"/>
        <v>27215</v>
      </c>
      <c r="BV351" s="3">
        <f t="shared" ca="1" si="283"/>
        <v>0</v>
      </c>
      <c r="BX351" s="1">
        <f t="shared" ca="1" si="284"/>
        <v>1</v>
      </c>
      <c r="BY351" s="3"/>
      <c r="BZ351" s="1">
        <f t="shared" ca="1" si="285"/>
        <v>38</v>
      </c>
      <c r="CA351" s="2"/>
      <c r="CB351" s="3"/>
    </row>
    <row r="352" spans="2:80" ht="15" thickBot="1" x14ac:dyDescent="0.35">
      <c r="B352">
        <f t="shared" ca="1" si="286"/>
        <v>1</v>
      </c>
      <c r="C352" t="str">
        <f t="shared" ca="1" si="287"/>
        <v>men</v>
      </c>
      <c r="D352">
        <f t="shared" ca="1" si="288"/>
        <v>38</v>
      </c>
      <c r="E352">
        <f t="shared" ca="1" si="289"/>
        <v>5</v>
      </c>
      <c r="F352" t="str">
        <f t="shared" ca="1" si="290"/>
        <v>general work</v>
      </c>
      <c r="G352">
        <f t="shared" ca="1" si="291"/>
        <v>1</v>
      </c>
      <c r="H352" t="str">
        <f t="shared" ca="1" si="292"/>
        <v>high skool</v>
      </c>
      <c r="I352">
        <f t="shared" ca="1" si="293"/>
        <v>4</v>
      </c>
      <c r="J352">
        <f t="shared" ca="1" si="294"/>
        <v>2</v>
      </c>
      <c r="K352">
        <f t="shared" ca="1" si="295"/>
        <v>27215</v>
      </c>
      <c r="L352">
        <f t="shared" ca="1" si="296"/>
        <v>4</v>
      </c>
      <c r="M352" t="str">
        <f t="shared" ca="1" si="297"/>
        <v>mysore</v>
      </c>
      <c r="N352">
        <f t="shared" ca="1" si="298"/>
        <v>108860</v>
      </c>
      <c r="O352">
        <f t="shared" ca="1" si="299"/>
        <v>65780.720347709736</v>
      </c>
      <c r="P352">
        <f t="shared" ca="1" si="300"/>
        <v>26449.881827466943</v>
      </c>
      <c r="Q352">
        <f t="shared" ca="1" si="301"/>
        <v>9448</v>
      </c>
      <c r="R352">
        <f t="shared" ca="1" si="302"/>
        <v>15131.70100961619</v>
      </c>
      <c r="S352">
        <f t="shared" ca="1" si="303"/>
        <v>24511.433659434824</v>
      </c>
      <c r="T352">
        <f t="shared" ca="1" si="304"/>
        <v>159821.31548690176</v>
      </c>
      <c r="U352">
        <f t="shared" ca="1" si="305"/>
        <v>90360.421357325919</v>
      </c>
      <c r="V352">
        <f t="shared" ca="1" si="306"/>
        <v>69460.894129575841</v>
      </c>
      <c r="X352" s="1">
        <f ca="1">IF(Table1[[#This Row],[gender]]="men",0,1)</f>
        <v>0</v>
      </c>
      <c r="Y352" s="13">
        <f ca="1">IF(Table1[[#This Row],[gender]]="women",0,1)</f>
        <v>1</v>
      </c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K352" s="1">
        <f t="shared" ca="1" si="257"/>
        <v>1</v>
      </c>
      <c r="AL352" s="2">
        <f t="shared" ca="1" si="258"/>
        <v>0</v>
      </c>
      <c r="AM352" s="2">
        <f t="shared" ca="1" si="259"/>
        <v>0</v>
      </c>
      <c r="AN352" s="2">
        <f t="shared" ca="1" si="260"/>
        <v>0</v>
      </c>
      <c r="AO352" s="2">
        <f t="shared" ca="1" si="261"/>
        <v>0</v>
      </c>
      <c r="AP352" s="3">
        <f t="shared" ca="1" si="262"/>
        <v>0</v>
      </c>
      <c r="AQ352" s="1"/>
      <c r="AR352" s="2"/>
      <c r="AS352" s="2"/>
      <c r="AT352" s="2"/>
      <c r="AU352" s="2"/>
      <c r="AV352" s="3"/>
      <c r="AW352" s="2"/>
      <c r="AX352" s="23">
        <f t="shared" ca="1" si="263"/>
        <v>25918.183608169817</v>
      </c>
      <c r="AY352" s="2"/>
      <c r="AZ352" s="1">
        <f t="shared" ca="1" si="264"/>
        <v>1</v>
      </c>
      <c r="BA352" s="2"/>
      <c r="BB352" s="3"/>
      <c r="BC352" s="31">
        <f t="shared" ca="1" si="265"/>
        <v>6.9525893339413836E-2</v>
      </c>
      <c r="BD352" s="2">
        <f t="shared" ca="1" si="266"/>
        <v>1</v>
      </c>
      <c r="BE352" s="1"/>
      <c r="BF352" s="1">
        <f t="shared" ca="1" si="267"/>
        <v>0</v>
      </c>
      <c r="BG352" s="2">
        <f t="shared" ca="1" si="268"/>
        <v>0</v>
      </c>
      <c r="BH352" s="2">
        <f t="shared" ca="1" si="269"/>
        <v>0</v>
      </c>
      <c r="BI352" s="2">
        <f t="shared" ca="1" si="270"/>
        <v>0</v>
      </c>
      <c r="BJ352" s="2">
        <f t="shared" ca="1" si="271"/>
        <v>0</v>
      </c>
      <c r="BK352" s="2">
        <f t="shared" ca="1" si="272"/>
        <v>0</v>
      </c>
      <c r="BL352" s="2">
        <f t="shared" ca="1" si="273"/>
        <v>0</v>
      </c>
      <c r="BM352" s="2">
        <f t="shared" ca="1" si="274"/>
        <v>65550</v>
      </c>
      <c r="BN352" s="2">
        <f t="shared" ca="1" si="275"/>
        <v>0</v>
      </c>
      <c r="BO352" s="2">
        <f t="shared" ca="1" si="276"/>
        <v>0</v>
      </c>
      <c r="BP352" s="3">
        <f t="shared" ca="1" si="277"/>
        <v>0</v>
      </c>
      <c r="BQ352" s="1">
        <f t="shared" ca="1" si="278"/>
        <v>0</v>
      </c>
      <c r="BR352" s="2">
        <f t="shared" ca="1" si="279"/>
        <v>0</v>
      </c>
      <c r="BS352" s="2">
        <f t="shared" ca="1" si="280"/>
        <v>65550</v>
      </c>
      <c r="BT352" s="2">
        <f t="shared" ca="1" si="281"/>
        <v>0</v>
      </c>
      <c r="BU352" s="2">
        <f t="shared" ca="1" si="282"/>
        <v>0</v>
      </c>
      <c r="BV352" s="3">
        <f t="shared" ca="1" si="283"/>
        <v>0</v>
      </c>
      <c r="BX352" s="1">
        <f t="shared" ca="1" si="284"/>
        <v>1</v>
      </c>
      <c r="BY352" s="3"/>
      <c r="BZ352" s="1">
        <f t="shared" ca="1" si="285"/>
        <v>37</v>
      </c>
      <c r="CA352" s="2"/>
      <c r="CB352" s="3"/>
    </row>
    <row r="353" spans="2:80" ht="15" thickBot="1" x14ac:dyDescent="0.35">
      <c r="B353">
        <f t="shared" ca="1" si="286"/>
        <v>2</v>
      </c>
      <c r="C353" t="str">
        <f t="shared" ca="1" si="287"/>
        <v>women</v>
      </c>
      <c r="D353">
        <f t="shared" ca="1" si="288"/>
        <v>37</v>
      </c>
      <c r="E353">
        <f t="shared" ca="1" si="289"/>
        <v>3</v>
      </c>
      <c r="F353" t="str">
        <f t="shared" ca="1" si="290"/>
        <v>teaching</v>
      </c>
      <c r="G353">
        <f t="shared" ca="1" si="291"/>
        <v>5</v>
      </c>
      <c r="H353" t="str">
        <f t="shared" ca="1" si="292"/>
        <v>other</v>
      </c>
      <c r="I353">
        <f t="shared" ca="1" si="293"/>
        <v>2</v>
      </c>
      <c r="J353">
        <f t="shared" ca="1" si="294"/>
        <v>2</v>
      </c>
      <c r="K353">
        <f t="shared" ca="1" si="295"/>
        <v>65550</v>
      </c>
      <c r="L353">
        <f t="shared" ca="1" si="296"/>
        <v>8</v>
      </c>
      <c r="M353" t="str">
        <f t="shared" ca="1" si="297"/>
        <v>bidar</v>
      </c>
      <c r="N353">
        <f t="shared" ca="1" si="298"/>
        <v>393300</v>
      </c>
      <c r="O353">
        <f t="shared" ca="1" si="299"/>
        <v>27344.533850391461</v>
      </c>
      <c r="P353">
        <f t="shared" ca="1" si="300"/>
        <v>51836.367216339633</v>
      </c>
      <c r="Q353">
        <f t="shared" ca="1" si="301"/>
        <v>50324</v>
      </c>
      <c r="R353">
        <f t="shared" ca="1" si="302"/>
        <v>83818.795779050168</v>
      </c>
      <c r="S353">
        <f t="shared" ca="1" si="303"/>
        <v>5681.4070809802251</v>
      </c>
      <c r="T353">
        <f t="shared" ca="1" si="304"/>
        <v>450817.77429731988</v>
      </c>
      <c r="U353">
        <f t="shared" ca="1" si="305"/>
        <v>161487.32962944161</v>
      </c>
      <c r="V353">
        <f t="shared" ca="1" si="306"/>
        <v>289330.44466787827</v>
      </c>
      <c r="X353" s="1">
        <f ca="1">IF(Table1[[#This Row],[gender]]="men",0,1)</f>
        <v>1</v>
      </c>
      <c r="Y353" s="13">
        <f ca="1">IF(Table1[[#This Row],[gender]]="women",0,1)</f>
        <v>0</v>
      </c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K353" s="1">
        <f t="shared" ca="1" si="257"/>
        <v>0</v>
      </c>
      <c r="AL353" s="2">
        <f t="shared" ca="1" si="258"/>
        <v>0</v>
      </c>
      <c r="AM353" s="2">
        <f t="shared" ca="1" si="259"/>
        <v>0</v>
      </c>
      <c r="AN353" s="2">
        <f t="shared" ca="1" si="260"/>
        <v>0</v>
      </c>
      <c r="AO353" s="2">
        <f t="shared" ca="1" si="261"/>
        <v>1</v>
      </c>
      <c r="AP353" s="3">
        <f t="shared" ca="1" si="262"/>
        <v>0</v>
      </c>
      <c r="AQ353" s="1"/>
      <c r="AR353" s="2"/>
      <c r="AS353" s="2"/>
      <c r="AT353" s="2"/>
      <c r="AU353" s="2"/>
      <c r="AV353" s="3"/>
      <c r="AW353" s="2"/>
      <c r="AX353" s="23">
        <f t="shared" ca="1" si="263"/>
        <v>20976.566934595776</v>
      </c>
      <c r="AY353" s="2"/>
      <c r="AZ353" s="1">
        <f t="shared" ca="1" si="264"/>
        <v>0</v>
      </c>
      <c r="BA353" s="2"/>
      <c r="BB353" s="3"/>
      <c r="BC353" s="31">
        <f t="shared" ca="1" si="265"/>
        <v>0.16067589660335313</v>
      </c>
      <c r="BD353" s="2">
        <f t="shared" ca="1" si="266"/>
        <v>1</v>
      </c>
      <c r="BE353" s="1"/>
      <c r="BF353" s="1">
        <f t="shared" ca="1" si="267"/>
        <v>0</v>
      </c>
      <c r="BG353" s="2">
        <f t="shared" ca="1" si="268"/>
        <v>0</v>
      </c>
      <c r="BH353" s="2">
        <f t="shared" ca="1" si="269"/>
        <v>0</v>
      </c>
      <c r="BI353" s="2">
        <f t="shared" ca="1" si="270"/>
        <v>0</v>
      </c>
      <c r="BJ353" s="2">
        <f t="shared" ca="1" si="271"/>
        <v>0</v>
      </c>
      <c r="BK353" s="2">
        <f t="shared" ca="1" si="272"/>
        <v>0</v>
      </c>
      <c r="BL353" s="2">
        <f t="shared" ca="1" si="273"/>
        <v>0</v>
      </c>
      <c r="BM353" s="2">
        <f t="shared" ca="1" si="274"/>
        <v>47819</v>
      </c>
      <c r="BN353" s="2">
        <f t="shared" ca="1" si="275"/>
        <v>0</v>
      </c>
      <c r="BO353" s="2">
        <f t="shared" ca="1" si="276"/>
        <v>0</v>
      </c>
      <c r="BP353" s="3">
        <f t="shared" ca="1" si="277"/>
        <v>0</v>
      </c>
      <c r="BQ353" s="1">
        <f t="shared" ca="1" si="278"/>
        <v>0</v>
      </c>
      <c r="BR353" s="2">
        <f t="shared" ca="1" si="279"/>
        <v>47819</v>
      </c>
      <c r="BS353" s="2">
        <f t="shared" ca="1" si="280"/>
        <v>0</v>
      </c>
      <c r="BT353" s="2">
        <f t="shared" ca="1" si="281"/>
        <v>0</v>
      </c>
      <c r="BU353" s="2">
        <f t="shared" ca="1" si="282"/>
        <v>0</v>
      </c>
      <c r="BV353" s="3">
        <f t="shared" ca="1" si="283"/>
        <v>0</v>
      </c>
      <c r="BX353" s="1">
        <f t="shared" ca="1" si="284"/>
        <v>1</v>
      </c>
      <c r="BY353" s="3"/>
      <c r="BZ353" s="1">
        <f t="shared" ca="1" si="285"/>
        <v>30</v>
      </c>
      <c r="CA353" s="2"/>
      <c r="CB353" s="3"/>
    </row>
    <row r="354" spans="2:80" ht="15" thickBot="1" x14ac:dyDescent="0.35">
      <c r="B354">
        <f t="shared" ca="1" si="286"/>
        <v>2</v>
      </c>
      <c r="C354" t="str">
        <f t="shared" ca="1" si="287"/>
        <v>women</v>
      </c>
      <c r="D354">
        <f t="shared" ca="1" si="288"/>
        <v>30</v>
      </c>
      <c r="E354">
        <f t="shared" ca="1" si="289"/>
        <v>2</v>
      </c>
      <c r="F354" t="str">
        <f t="shared" ca="1" si="290"/>
        <v>construction</v>
      </c>
      <c r="G354">
        <f t="shared" ca="1" si="291"/>
        <v>2</v>
      </c>
      <c r="H354" t="str">
        <f t="shared" ca="1" si="292"/>
        <v>college</v>
      </c>
      <c r="I354">
        <f t="shared" ca="1" si="293"/>
        <v>2</v>
      </c>
      <c r="J354">
        <f t="shared" ca="1" si="294"/>
        <v>1</v>
      </c>
      <c r="K354">
        <f t="shared" ca="1" si="295"/>
        <v>47819</v>
      </c>
      <c r="L354">
        <f t="shared" ca="1" si="296"/>
        <v>8</v>
      </c>
      <c r="M354" t="str">
        <f t="shared" ca="1" si="297"/>
        <v>bidar</v>
      </c>
      <c r="N354">
        <f t="shared" ca="1" si="298"/>
        <v>286914</v>
      </c>
      <c r="O354">
        <f t="shared" ca="1" si="299"/>
        <v>46100.164198054459</v>
      </c>
      <c r="P354">
        <f t="shared" ca="1" si="300"/>
        <v>20976.566934595776</v>
      </c>
      <c r="Q354">
        <f t="shared" ca="1" si="301"/>
        <v>14297</v>
      </c>
      <c r="R354">
        <f t="shared" ca="1" si="302"/>
        <v>10838.847123804493</v>
      </c>
      <c r="S354">
        <f t="shared" ca="1" si="303"/>
        <v>702.2193291595313</v>
      </c>
      <c r="T354">
        <f t="shared" ca="1" si="304"/>
        <v>308592.78626375529</v>
      </c>
      <c r="U354">
        <f t="shared" ca="1" si="305"/>
        <v>71236.011321858954</v>
      </c>
      <c r="V354">
        <f t="shared" ca="1" si="306"/>
        <v>237356.77494189632</v>
      </c>
      <c r="X354" s="1">
        <f ca="1">IF(Table1[[#This Row],[gender]]="men",0,1)</f>
        <v>1</v>
      </c>
      <c r="Y354" s="13">
        <f ca="1">IF(Table1[[#This Row],[gender]]="women",0,1)</f>
        <v>0</v>
      </c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K354" s="1">
        <f t="shared" ca="1" si="257"/>
        <v>1</v>
      </c>
      <c r="AL354" s="2">
        <f t="shared" ca="1" si="258"/>
        <v>0</v>
      </c>
      <c r="AM354" s="2">
        <f t="shared" ca="1" si="259"/>
        <v>0</v>
      </c>
      <c r="AN354" s="2">
        <f t="shared" ca="1" si="260"/>
        <v>0</v>
      </c>
      <c r="AO354" s="2">
        <f t="shared" ca="1" si="261"/>
        <v>0</v>
      </c>
      <c r="AP354" s="3">
        <f t="shared" ca="1" si="262"/>
        <v>0</v>
      </c>
      <c r="AQ354" s="1"/>
      <c r="AR354" s="2"/>
      <c r="AS354" s="2"/>
      <c r="AT354" s="2"/>
      <c r="AU354" s="2"/>
      <c r="AV354" s="3"/>
      <c r="AW354" s="2"/>
      <c r="AX354" s="23">
        <f t="shared" ca="1" si="263"/>
        <v>38477.376731196004</v>
      </c>
      <c r="AY354" s="2"/>
      <c r="AZ354" s="1">
        <f t="shared" ca="1" si="264"/>
        <v>1</v>
      </c>
      <c r="BA354" s="2"/>
      <c r="BB354" s="3"/>
      <c r="BC354" s="31">
        <f t="shared" ca="1" si="265"/>
        <v>0.33476543650650759</v>
      </c>
      <c r="BD354" s="2">
        <f t="shared" ca="1" si="266"/>
        <v>0</v>
      </c>
      <c r="BE354" s="1"/>
      <c r="BF354" s="1">
        <f t="shared" ca="1" si="267"/>
        <v>0</v>
      </c>
      <c r="BG354" s="2">
        <f t="shared" ca="1" si="268"/>
        <v>0</v>
      </c>
      <c r="BH354" s="2">
        <f t="shared" ca="1" si="269"/>
        <v>0</v>
      </c>
      <c r="BI354" s="2">
        <f t="shared" ca="1" si="270"/>
        <v>0</v>
      </c>
      <c r="BJ354" s="2">
        <f t="shared" ca="1" si="271"/>
        <v>0</v>
      </c>
      <c r="BK354" s="2">
        <f t="shared" ca="1" si="272"/>
        <v>0</v>
      </c>
      <c r="BL354" s="2">
        <f t="shared" ca="1" si="273"/>
        <v>87695</v>
      </c>
      <c r="BM354" s="2">
        <f t="shared" ca="1" si="274"/>
        <v>0</v>
      </c>
      <c r="BN354" s="2">
        <f t="shared" ca="1" si="275"/>
        <v>0</v>
      </c>
      <c r="BO354" s="2">
        <f t="shared" ca="1" si="276"/>
        <v>0</v>
      </c>
      <c r="BP354" s="3">
        <f t="shared" ca="1" si="277"/>
        <v>0</v>
      </c>
      <c r="BQ354" s="1">
        <f t="shared" ca="1" si="278"/>
        <v>0</v>
      </c>
      <c r="BR354" s="2">
        <f t="shared" ca="1" si="279"/>
        <v>0</v>
      </c>
      <c r="BS354" s="2">
        <f t="shared" ca="1" si="280"/>
        <v>87695</v>
      </c>
      <c r="BT354" s="2">
        <f t="shared" ca="1" si="281"/>
        <v>0</v>
      </c>
      <c r="BU354" s="2">
        <f t="shared" ca="1" si="282"/>
        <v>0</v>
      </c>
      <c r="BV354" s="3">
        <f t="shared" ca="1" si="283"/>
        <v>0</v>
      </c>
      <c r="BX354" s="1">
        <f t="shared" ca="1" si="284"/>
        <v>1</v>
      </c>
      <c r="BY354" s="3"/>
      <c r="BZ354" s="1">
        <f t="shared" ca="1" si="285"/>
        <v>30</v>
      </c>
      <c r="CA354" s="2"/>
      <c r="CB354" s="3"/>
    </row>
    <row r="355" spans="2:80" ht="15" thickBot="1" x14ac:dyDescent="0.35">
      <c r="B355">
        <f t="shared" ca="1" si="286"/>
        <v>2</v>
      </c>
      <c r="C355" t="str">
        <f t="shared" ca="1" si="287"/>
        <v>women</v>
      </c>
      <c r="D355">
        <f t="shared" ca="1" si="288"/>
        <v>30</v>
      </c>
      <c r="E355">
        <f t="shared" ca="1" si="289"/>
        <v>3</v>
      </c>
      <c r="F355" t="str">
        <f t="shared" ca="1" si="290"/>
        <v>teaching</v>
      </c>
      <c r="G355">
        <f t="shared" ca="1" si="291"/>
        <v>3</v>
      </c>
      <c r="H355" t="str">
        <f t="shared" ca="1" si="292"/>
        <v>university</v>
      </c>
      <c r="I355">
        <f t="shared" ca="1" si="293"/>
        <v>4</v>
      </c>
      <c r="J355">
        <f t="shared" ca="1" si="294"/>
        <v>4</v>
      </c>
      <c r="K355">
        <f t="shared" ca="1" si="295"/>
        <v>87695</v>
      </c>
      <c r="L355">
        <f t="shared" ca="1" si="296"/>
        <v>7</v>
      </c>
      <c r="M355" t="str">
        <f t="shared" ca="1" si="297"/>
        <v>karwar</v>
      </c>
      <c r="N355">
        <f t="shared" ca="1" si="298"/>
        <v>526170</v>
      </c>
      <c r="O355">
        <f t="shared" ca="1" si="299"/>
        <v>176143.52972662909</v>
      </c>
      <c r="P355">
        <f t="shared" ca="1" si="300"/>
        <v>153909.50692478401</v>
      </c>
      <c r="Q355">
        <f t="shared" ca="1" si="301"/>
        <v>62026</v>
      </c>
      <c r="R355">
        <f t="shared" ca="1" si="302"/>
        <v>84538.141348029996</v>
      </c>
      <c r="S355">
        <f t="shared" ca="1" si="303"/>
        <v>40655.314872499221</v>
      </c>
      <c r="T355">
        <f t="shared" ca="1" si="304"/>
        <v>720734.82179728325</v>
      </c>
      <c r="U355">
        <f t="shared" ca="1" si="305"/>
        <v>322707.6710746591</v>
      </c>
      <c r="V355">
        <f t="shared" ca="1" si="306"/>
        <v>398027.15072262415</v>
      </c>
      <c r="X355" s="1">
        <f ca="1">IF(Table1[[#This Row],[gender]]="men",0,1)</f>
        <v>1</v>
      </c>
      <c r="Y355" s="13">
        <f ca="1">IF(Table1[[#This Row],[gender]]="women",0,1)</f>
        <v>0</v>
      </c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K355" s="1">
        <f t="shared" ref="AK355:AK418" ca="1" si="307">IF(F356="teaching",1,0)</f>
        <v>0</v>
      </c>
      <c r="AL355" s="2">
        <f t="shared" ref="AL355:AL418" ca="1" si="308">IF(F356="health",1,0)</f>
        <v>0</v>
      </c>
      <c r="AM355" s="2">
        <f t="shared" ref="AM355:AM418" ca="1" si="309">IF(F356="agriculture",1,0)</f>
        <v>0</v>
      </c>
      <c r="AN355" s="2">
        <f t="shared" ref="AN355:AN418" ca="1" si="310">IF(F356="IT",1,0)</f>
        <v>0</v>
      </c>
      <c r="AO355" s="2">
        <f t="shared" ref="AO355:AO418" ca="1" si="311">IF(F356="construction",1,0)</f>
        <v>0</v>
      </c>
      <c r="AP355" s="3">
        <f t="shared" ref="AP355:AP418" ca="1" si="312">IF(F356="general work",1,0)</f>
        <v>1</v>
      </c>
      <c r="AQ355" s="1"/>
      <c r="AR355" s="2"/>
      <c r="AS355" s="2"/>
      <c r="AT355" s="2"/>
      <c r="AU355" s="2"/>
      <c r="AV355" s="3"/>
      <c r="AW355" s="2"/>
      <c r="AX355" s="23">
        <f t="shared" ca="1" si="263"/>
        <v>72685.697323506334</v>
      </c>
      <c r="AY355" s="2"/>
      <c r="AZ355" s="1">
        <f t="shared" ca="1" si="264"/>
        <v>1</v>
      </c>
      <c r="BA355" s="2"/>
      <c r="BB355" s="3"/>
      <c r="BC355" s="31">
        <f t="shared" ca="1" si="265"/>
        <v>0.45561729965840769</v>
      </c>
      <c r="BD355" s="2">
        <f t="shared" ca="1" si="266"/>
        <v>0</v>
      </c>
      <c r="BE355" s="1"/>
      <c r="BF355" s="1">
        <f t="shared" ca="1" si="267"/>
        <v>0</v>
      </c>
      <c r="BG355" s="2">
        <f t="shared" ca="1" si="268"/>
        <v>72824</v>
      </c>
      <c r="BH355" s="2">
        <f t="shared" ca="1" si="269"/>
        <v>0</v>
      </c>
      <c r="BI355" s="2">
        <f t="shared" ca="1" si="270"/>
        <v>0</v>
      </c>
      <c r="BJ355" s="2">
        <f t="shared" ca="1" si="271"/>
        <v>0</v>
      </c>
      <c r="BK355" s="2">
        <f t="shared" ca="1" si="272"/>
        <v>0</v>
      </c>
      <c r="BL355" s="2">
        <f t="shared" ca="1" si="273"/>
        <v>0</v>
      </c>
      <c r="BM355" s="2">
        <f t="shared" ca="1" si="274"/>
        <v>0</v>
      </c>
      <c r="BN355" s="2">
        <f t="shared" ca="1" si="275"/>
        <v>0</v>
      </c>
      <c r="BO355" s="2">
        <f t="shared" ca="1" si="276"/>
        <v>0</v>
      </c>
      <c r="BP355" s="3">
        <f t="shared" ca="1" si="277"/>
        <v>0</v>
      </c>
      <c r="BQ355" s="1">
        <f t="shared" ca="1" si="278"/>
        <v>0</v>
      </c>
      <c r="BR355" s="2">
        <f t="shared" ca="1" si="279"/>
        <v>0</v>
      </c>
      <c r="BS355" s="2">
        <f t="shared" ca="1" si="280"/>
        <v>0</v>
      </c>
      <c r="BT355" s="2">
        <f t="shared" ca="1" si="281"/>
        <v>0</v>
      </c>
      <c r="BU355" s="2">
        <f t="shared" ca="1" si="282"/>
        <v>72824</v>
      </c>
      <c r="BV355" s="3">
        <f t="shared" ca="1" si="283"/>
        <v>0</v>
      </c>
      <c r="BX355" s="1">
        <f t="shared" ca="1" si="284"/>
        <v>1</v>
      </c>
      <c r="BY355" s="3"/>
      <c r="BZ355" s="1">
        <f t="shared" ca="1" si="285"/>
        <v>41</v>
      </c>
      <c r="CA355" s="2"/>
      <c r="CB355" s="3"/>
    </row>
    <row r="356" spans="2:80" ht="15" thickBot="1" x14ac:dyDescent="0.35">
      <c r="B356">
        <f t="shared" ca="1" si="286"/>
        <v>2</v>
      </c>
      <c r="C356" t="str">
        <f t="shared" ca="1" si="287"/>
        <v>women</v>
      </c>
      <c r="D356">
        <f t="shared" ca="1" si="288"/>
        <v>41</v>
      </c>
      <c r="E356">
        <f t="shared" ca="1" si="289"/>
        <v>5</v>
      </c>
      <c r="F356" t="str">
        <f t="shared" ca="1" si="290"/>
        <v>general work</v>
      </c>
      <c r="G356">
        <f t="shared" ca="1" si="291"/>
        <v>2</v>
      </c>
      <c r="H356" t="str">
        <f t="shared" ca="1" si="292"/>
        <v>college</v>
      </c>
      <c r="I356">
        <f t="shared" ca="1" si="293"/>
        <v>1</v>
      </c>
      <c r="J356">
        <f t="shared" ca="1" si="294"/>
        <v>2</v>
      </c>
      <c r="K356">
        <f t="shared" ca="1" si="295"/>
        <v>72824</v>
      </c>
      <c r="L356">
        <f t="shared" ca="1" si="296"/>
        <v>2</v>
      </c>
      <c r="M356" t="str">
        <f t="shared" ca="1" si="297"/>
        <v>tumkur</v>
      </c>
      <c r="N356">
        <f t="shared" ca="1" si="298"/>
        <v>218472</v>
      </c>
      <c r="O356">
        <f t="shared" ca="1" si="299"/>
        <v>99539.62269097165</v>
      </c>
      <c r="P356">
        <f t="shared" ca="1" si="300"/>
        <v>145371.39464701267</v>
      </c>
      <c r="Q356">
        <f t="shared" ca="1" si="301"/>
        <v>49852</v>
      </c>
      <c r="R356">
        <f t="shared" ca="1" si="302"/>
        <v>63589.814126196165</v>
      </c>
      <c r="S356">
        <f t="shared" ca="1" si="303"/>
        <v>38723.461232040761</v>
      </c>
      <c r="T356">
        <f t="shared" ca="1" si="304"/>
        <v>402566.85587905347</v>
      </c>
      <c r="U356">
        <f t="shared" ca="1" si="305"/>
        <v>212981.43681716782</v>
      </c>
      <c r="V356">
        <f t="shared" ca="1" si="306"/>
        <v>189585.41906188565</v>
      </c>
      <c r="X356" s="1">
        <f ca="1">IF(Table1[[#This Row],[gender]]="men",0,1)</f>
        <v>1</v>
      </c>
      <c r="Y356" s="13">
        <f ca="1">IF(Table1[[#This Row],[gender]]="women",0,1)</f>
        <v>0</v>
      </c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K356" s="1">
        <f t="shared" ca="1" si="307"/>
        <v>0</v>
      </c>
      <c r="AL356" s="2">
        <f t="shared" ca="1" si="308"/>
        <v>0</v>
      </c>
      <c r="AM356" s="2">
        <f t="shared" ca="1" si="309"/>
        <v>0</v>
      </c>
      <c r="AN356" s="2">
        <f t="shared" ca="1" si="310"/>
        <v>1</v>
      </c>
      <c r="AO356" s="2">
        <f t="shared" ca="1" si="311"/>
        <v>0</v>
      </c>
      <c r="AP356" s="3">
        <f t="shared" ca="1" si="312"/>
        <v>0</v>
      </c>
      <c r="AQ356" s="1"/>
      <c r="AR356" s="2"/>
      <c r="AS356" s="2"/>
      <c r="AT356" s="2"/>
      <c r="AU356" s="2"/>
      <c r="AV356" s="3"/>
      <c r="AW356" s="2"/>
      <c r="AX356" s="23">
        <f t="shared" ca="1" si="263"/>
        <v>62866.673695950885</v>
      </c>
      <c r="AY356" s="2"/>
      <c r="AZ356" s="1">
        <f t="shared" ca="1" si="264"/>
        <v>1</v>
      </c>
      <c r="BA356" s="2"/>
      <c r="BB356" s="3"/>
      <c r="BC356" s="31">
        <f t="shared" ca="1" si="265"/>
        <v>0.86025946607658899</v>
      </c>
      <c r="BD356" s="2">
        <f t="shared" ca="1" si="266"/>
        <v>0</v>
      </c>
      <c r="BE356" s="1"/>
      <c r="BF356" s="1">
        <f t="shared" ca="1" si="267"/>
        <v>0</v>
      </c>
      <c r="BG356" s="2">
        <f t="shared" ca="1" si="268"/>
        <v>68782</v>
      </c>
      <c r="BH356" s="2">
        <f t="shared" ca="1" si="269"/>
        <v>0</v>
      </c>
      <c r="BI356" s="2">
        <f t="shared" ca="1" si="270"/>
        <v>0</v>
      </c>
      <c r="BJ356" s="2">
        <f t="shared" ca="1" si="271"/>
        <v>0</v>
      </c>
      <c r="BK356" s="2">
        <f t="shared" ca="1" si="272"/>
        <v>0</v>
      </c>
      <c r="BL356" s="2">
        <f t="shared" ca="1" si="273"/>
        <v>0</v>
      </c>
      <c r="BM356" s="2">
        <f t="shared" ca="1" si="274"/>
        <v>0</v>
      </c>
      <c r="BN356" s="2">
        <f t="shared" ca="1" si="275"/>
        <v>0</v>
      </c>
      <c r="BO356" s="2">
        <f t="shared" ca="1" si="276"/>
        <v>0</v>
      </c>
      <c r="BP356" s="3">
        <f t="shared" ca="1" si="277"/>
        <v>0</v>
      </c>
      <c r="BQ356" s="1">
        <f t="shared" ca="1" si="278"/>
        <v>0</v>
      </c>
      <c r="BR356" s="2">
        <f t="shared" ca="1" si="279"/>
        <v>0</v>
      </c>
      <c r="BS356" s="2">
        <f t="shared" ca="1" si="280"/>
        <v>0</v>
      </c>
      <c r="BT356" s="2">
        <f t="shared" ca="1" si="281"/>
        <v>68782</v>
      </c>
      <c r="BU356" s="2">
        <f t="shared" ca="1" si="282"/>
        <v>0</v>
      </c>
      <c r="BV356" s="3">
        <f t="shared" ca="1" si="283"/>
        <v>0</v>
      </c>
      <c r="BX356" s="1">
        <f t="shared" ca="1" si="284"/>
        <v>1</v>
      </c>
      <c r="BY356" s="3"/>
      <c r="BZ356" s="1">
        <f t="shared" ca="1" si="285"/>
        <v>36</v>
      </c>
      <c r="CA356" s="2"/>
      <c r="CB356" s="3"/>
    </row>
    <row r="357" spans="2:80" ht="15" thickBot="1" x14ac:dyDescent="0.35">
      <c r="B357">
        <f t="shared" ca="1" si="286"/>
        <v>2</v>
      </c>
      <c r="C357" t="str">
        <f t="shared" ca="1" si="287"/>
        <v>women</v>
      </c>
      <c r="D357">
        <f t="shared" ca="1" si="288"/>
        <v>36</v>
      </c>
      <c r="E357">
        <f t="shared" ca="1" si="289"/>
        <v>4</v>
      </c>
      <c r="F357" t="str">
        <f t="shared" ca="1" si="290"/>
        <v>IT</v>
      </c>
      <c r="G357">
        <f t="shared" ca="1" si="291"/>
        <v>3</v>
      </c>
      <c r="H357" t="str">
        <f t="shared" ca="1" si="292"/>
        <v>university</v>
      </c>
      <c r="I357">
        <f t="shared" ca="1" si="293"/>
        <v>4</v>
      </c>
      <c r="J357">
        <f t="shared" ca="1" si="294"/>
        <v>2</v>
      </c>
      <c r="K357">
        <f t="shared" ca="1" si="295"/>
        <v>68782</v>
      </c>
      <c r="L357">
        <f t="shared" ca="1" si="296"/>
        <v>2</v>
      </c>
      <c r="M357" t="str">
        <f t="shared" ca="1" si="297"/>
        <v>tumkur</v>
      </c>
      <c r="N357">
        <f t="shared" ca="1" si="298"/>
        <v>343910</v>
      </c>
      <c r="O357">
        <f t="shared" ca="1" si="299"/>
        <v>295851.8329783997</v>
      </c>
      <c r="P357">
        <f t="shared" ca="1" si="300"/>
        <v>125733.34739190177</v>
      </c>
      <c r="Q357">
        <f t="shared" ca="1" si="301"/>
        <v>101811</v>
      </c>
      <c r="R357">
        <f t="shared" ca="1" si="302"/>
        <v>61580.068100568242</v>
      </c>
      <c r="S357">
        <f t="shared" ca="1" si="303"/>
        <v>74901.890567332564</v>
      </c>
      <c r="T357">
        <f t="shared" ca="1" si="304"/>
        <v>544545.23795923428</v>
      </c>
      <c r="U357">
        <f t="shared" ca="1" si="305"/>
        <v>459242.90107896796</v>
      </c>
      <c r="V357">
        <f t="shared" ca="1" si="306"/>
        <v>85302.336880266317</v>
      </c>
      <c r="X357" s="1">
        <f ca="1">IF(Table1[[#This Row],[gender]]="men",0,1)</f>
        <v>1</v>
      </c>
      <c r="Y357" s="13">
        <f ca="1">IF(Table1[[#This Row],[gender]]="women",0,1)</f>
        <v>0</v>
      </c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K357" s="1">
        <f t="shared" ca="1" si="307"/>
        <v>0</v>
      </c>
      <c r="AL357" s="2">
        <f t="shared" ca="1" si="308"/>
        <v>0</v>
      </c>
      <c r="AM357" s="2">
        <f t="shared" ca="1" si="309"/>
        <v>1</v>
      </c>
      <c r="AN357" s="2">
        <f t="shared" ca="1" si="310"/>
        <v>0</v>
      </c>
      <c r="AO357" s="2">
        <f t="shared" ca="1" si="311"/>
        <v>0</v>
      </c>
      <c r="AP357" s="3">
        <f t="shared" ca="1" si="312"/>
        <v>0</v>
      </c>
      <c r="AQ357" s="1"/>
      <c r="AR357" s="2"/>
      <c r="AS357" s="2"/>
      <c r="AT357" s="2"/>
      <c r="AU357" s="2"/>
      <c r="AV357" s="3"/>
      <c r="AW357" s="2"/>
      <c r="AX357" s="23">
        <f t="shared" ca="1" si="263"/>
        <v>38099.662487886882</v>
      </c>
      <c r="AY357" s="2"/>
      <c r="AZ357" s="1">
        <f t="shared" ca="1" si="264"/>
        <v>1</v>
      </c>
      <c r="BA357" s="2"/>
      <c r="BB357" s="3"/>
      <c r="BC357" s="31">
        <f t="shared" ca="1" si="265"/>
        <v>0.55721163838439836</v>
      </c>
      <c r="BD357" s="2">
        <f t="shared" ca="1" si="266"/>
        <v>0</v>
      </c>
      <c r="BE357" s="1"/>
      <c r="BF357" s="1">
        <f t="shared" ca="1" si="267"/>
        <v>0</v>
      </c>
      <c r="BG357" s="2">
        <f t="shared" ca="1" si="268"/>
        <v>0</v>
      </c>
      <c r="BH357" s="2">
        <f t="shared" ca="1" si="269"/>
        <v>0</v>
      </c>
      <c r="BI357" s="2">
        <f t="shared" ca="1" si="270"/>
        <v>0</v>
      </c>
      <c r="BJ357" s="2">
        <f t="shared" ca="1" si="271"/>
        <v>0</v>
      </c>
      <c r="BK357" s="2">
        <f t="shared" ca="1" si="272"/>
        <v>43023</v>
      </c>
      <c r="BL357" s="2">
        <f t="shared" ca="1" si="273"/>
        <v>0</v>
      </c>
      <c r="BM357" s="2">
        <f t="shared" ca="1" si="274"/>
        <v>0</v>
      </c>
      <c r="BN357" s="2">
        <f t="shared" ca="1" si="275"/>
        <v>0</v>
      </c>
      <c r="BO357" s="2">
        <f t="shared" ca="1" si="276"/>
        <v>0</v>
      </c>
      <c r="BP357" s="3">
        <f t="shared" ca="1" si="277"/>
        <v>0</v>
      </c>
      <c r="BQ357" s="1">
        <f t="shared" ca="1" si="278"/>
        <v>0</v>
      </c>
      <c r="BR357" s="2">
        <f t="shared" ca="1" si="279"/>
        <v>0</v>
      </c>
      <c r="BS357" s="2">
        <f t="shared" ca="1" si="280"/>
        <v>0</v>
      </c>
      <c r="BT357" s="2">
        <f t="shared" ca="1" si="281"/>
        <v>0</v>
      </c>
      <c r="BU357" s="2">
        <f t="shared" ca="1" si="282"/>
        <v>0</v>
      </c>
      <c r="BV357" s="3">
        <f t="shared" ca="1" si="283"/>
        <v>43023</v>
      </c>
      <c r="BX357" s="1">
        <f t="shared" ca="1" si="284"/>
        <v>1</v>
      </c>
      <c r="BY357" s="3"/>
      <c r="BZ357" s="1">
        <f t="shared" ca="1" si="285"/>
        <v>31</v>
      </c>
      <c r="CA357" s="2"/>
      <c r="CB357" s="3"/>
    </row>
    <row r="358" spans="2:80" ht="15" thickBot="1" x14ac:dyDescent="0.35">
      <c r="B358">
        <f t="shared" ca="1" si="286"/>
        <v>2</v>
      </c>
      <c r="C358" t="str">
        <f t="shared" ca="1" si="287"/>
        <v>women</v>
      </c>
      <c r="D358">
        <f t="shared" ca="1" si="288"/>
        <v>31</v>
      </c>
      <c r="E358">
        <f t="shared" ca="1" si="289"/>
        <v>6</v>
      </c>
      <c r="F358" t="str">
        <f t="shared" ca="1" si="290"/>
        <v>agriculture</v>
      </c>
      <c r="G358">
        <f t="shared" ca="1" si="291"/>
        <v>5</v>
      </c>
      <c r="H358" t="str">
        <f t="shared" ca="1" si="292"/>
        <v>other</v>
      </c>
      <c r="I358">
        <f t="shared" ca="1" si="293"/>
        <v>3</v>
      </c>
      <c r="J358">
        <f t="shared" ca="1" si="294"/>
        <v>3</v>
      </c>
      <c r="K358">
        <f t="shared" ca="1" si="295"/>
        <v>43023</v>
      </c>
      <c r="L358">
        <f t="shared" ca="1" si="296"/>
        <v>6</v>
      </c>
      <c r="M358" t="str">
        <f t="shared" ca="1" si="297"/>
        <v>bellari</v>
      </c>
      <c r="N358">
        <f t="shared" ca="1" si="298"/>
        <v>172092</v>
      </c>
      <c r="O358">
        <f t="shared" ca="1" si="299"/>
        <v>95891.66527284788</v>
      </c>
      <c r="P358">
        <f t="shared" ca="1" si="300"/>
        <v>114298.98746366064</v>
      </c>
      <c r="Q358">
        <f t="shared" ca="1" si="301"/>
        <v>79109</v>
      </c>
      <c r="R358">
        <f t="shared" ca="1" si="302"/>
        <v>14351.383624109463</v>
      </c>
      <c r="S358">
        <f t="shared" ca="1" si="303"/>
        <v>9415.4124616666377</v>
      </c>
      <c r="T358">
        <f t="shared" ca="1" si="304"/>
        <v>295806.39992532728</v>
      </c>
      <c r="U358">
        <f t="shared" ca="1" si="305"/>
        <v>189352.04889695733</v>
      </c>
      <c r="V358">
        <f t="shared" ca="1" si="306"/>
        <v>106454.35102836994</v>
      </c>
      <c r="X358" s="1">
        <f ca="1">IF(Table1[[#This Row],[gender]]="men",0,1)</f>
        <v>1</v>
      </c>
      <c r="Y358" s="13">
        <f ca="1">IF(Table1[[#This Row],[gender]]="women",0,1)</f>
        <v>0</v>
      </c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K358" s="1">
        <f t="shared" ca="1" si="307"/>
        <v>0</v>
      </c>
      <c r="AL358" s="2">
        <f t="shared" ca="1" si="308"/>
        <v>0</v>
      </c>
      <c r="AM358" s="2">
        <f t="shared" ca="1" si="309"/>
        <v>0</v>
      </c>
      <c r="AN358" s="2">
        <f t="shared" ca="1" si="310"/>
        <v>0</v>
      </c>
      <c r="AO358" s="2">
        <f t="shared" ca="1" si="311"/>
        <v>1</v>
      </c>
      <c r="AP358" s="3">
        <f t="shared" ca="1" si="312"/>
        <v>0</v>
      </c>
      <c r="AQ358" s="1"/>
      <c r="AR358" s="2"/>
      <c r="AS358" s="2"/>
      <c r="AT358" s="2"/>
      <c r="AU358" s="2"/>
      <c r="AV358" s="3"/>
      <c r="AW358" s="2"/>
      <c r="AX358" s="23">
        <f t="shared" ca="1" si="263"/>
        <v>16588.682070540068</v>
      </c>
      <c r="AY358" s="2"/>
      <c r="AZ358" s="1">
        <f t="shared" ca="1" si="264"/>
        <v>1</v>
      </c>
      <c r="BA358" s="2"/>
      <c r="BB358" s="3"/>
      <c r="BC358" s="31">
        <f t="shared" ca="1" si="265"/>
        <v>0.18797315783502411</v>
      </c>
      <c r="BD358" s="2">
        <f t="shared" ca="1" si="266"/>
        <v>1</v>
      </c>
      <c r="BE358" s="1"/>
      <c r="BF358" s="1">
        <f t="shared" ca="1" si="267"/>
        <v>0</v>
      </c>
      <c r="BG358" s="2">
        <f t="shared" ca="1" si="268"/>
        <v>0</v>
      </c>
      <c r="BH358" s="2">
        <f t="shared" ca="1" si="269"/>
        <v>0</v>
      </c>
      <c r="BI358" s="2">
        <f t="shared" ca="1" si="270"/>
        <v>42081</v>
      </c>
      <c r="BJ358" s="2">
        <f t="shared" ca="1" si="271"/>
        <v>0</v>
      </c>
      <c r="BK358" s="2">
        <f t="shared" ca="1" si="272"/>
        <v>0</v>
      </c>
      <c r="BL358" s="2">
        <f t="shared" ca="1" si="273"/>
        <v>0</v>
      </c>
      <c r="BM358" s="2">
        <f t="shared" ca="1" si="274"/>
        <v>0</v>
      </c>
      <c r="BN358" s="2">
        <f t="shared" ca="1" si="275"/>
        <v>0</v>
      </c>
      <c r="BO358" s="2">
        <f t="shared" ca="1" si="276"/>
        <v>0</v>
      </c>
      <c r="BP358" s="3">
        <f t="shared" ca="1" si="277"/>
        <v>0</v>
      </c>
      <c r="BQ358" s="1">
        <f t="shared" ca="1" si="278"/>
        <v>0</v>
      </c>
      <c r="BR358" s="2">
        <f t="shared" ca="1" si="279"/>
        <v>42081</v>
      </c>
      <c r="BS358" s="2">
        <f t="shared" ca="1" si="280"/>
        <v>0</v>
      </c>
      <c r="BT358" s="2">
        <f t="shared" ca="1" si="281"/>
        <v>0</v>
      </c>
      <c r="BU358" s="2">
        <f t="shared" ca="1" si="282"/>
        <v>0</v>
      </c>
      <c r="BV358" s="3">
        <f t="shared" ca="1" si="283"/>
        <v>0</v>
      </c>
      <c r="BX358" s="1">
        <f t="shared" ca="1" si="284"/>
        <v>1</v>
      </c>
      <c r="BY358" s="3"/>
      <c r="BZ358" s="1">
        <f t="shared" ca="1" si="285"/>
        <v>32</v>
      </c>
      <c r="CA358" s="2"/>
      <c r="CB358" s="3"/>
    </row>
    <row r="359" spans="2:80" ht="15" thickBot="1" x14ac:dyDescent="0.35">
      <c r="B359">
        <f t="shared" ca="1" si="286"/>
        <v>1</v>
      </c>
      <c r="C359" t="str">
        <f t="shared" ca="1" si="287"/>
        <v>men</v>
      </c>
      <c r="D359">
        <f t="shared" ca="1" si="288"/>
        <v>32</v>
      </c>
      <c r="E359">
        <f t="shared" ca="1" si="289"/>
        <v>2</v>
      </c>
      <c r="F359" t="str">
        <f t="shared" ca="1" si="290"/>
        <v>construction</v>
      </c>
      <c r="G359">
        <f t="shared" ca="1" si="291"/>
        <v>4</v>
      </c>
      <c r="H359" t="str">
        <f t="shared" ca="1" si="292"/>
        <v>technical</v>
      </c>
      <c r="I359">
        <f t="shared" ca="1" si="293"/>
        <v>0</v>
      </c>
      <c r="J359">
        <f t="shared" ca="1" si="294"/>
        <v>4</v>
      </c>
      <c r="K359">
        <f t="shared" ca="1" si="295"/>
        <v>42081</v>
      </c>
      <c r="L359">
        <f t="shared" ca="1" si="296"/>
        <v>4</v>
      </c>
      <c r="M359" t="str">
        <f t="shared" ca="1" si="297"/>
        <v>mysore</v>
      </c>
      <c r="N359">
        <f t="shared" ca="1" si="298"/>
        <v>168324</v>
      </c>
      <c r="O359">
        <f t="shared" ca="1" si="299"/>
        <v>31640.393819422599</v>
      </c>
      <c r="P359">
        <f t="shared" ca="1" si="300"/>
        <v>66354.728282160271</v>
      </c>
      <c r="Q359">
        <f t="shared" ca="1" si="301"/>
        <v>62316</v>
      </c>
      <c r="R359">
        <f t="shared" ca="1" si="302"/>
        <v>40778.762853313594</v>
      </c>
      <c r="S359">
        <f t="shared" ca="1" si="303"/>
        <v>14645.157543291682</v>
      </c>
      <c r="T359">
        <f t="shared" ca="1" si="304"/>
        <v>249323.88582545196</v>
      </c>
      <c r="U359">
        <f t="shared" ca="1" si="305"/>
        <v>134735.15667273619</v>
      </c>
      <c r="V359">
        <f t="shared" ca="1" si="306"/>
        <v>114588.72915271576</v>
      </c>
      <c r="X359" s="1">
        <f ca="1">IF(Table1[[#This Row],[gender]]="men",0,1)</f>
        <v>0</v>
      </c>
      <c r="Y359" s="13">
        <f ca="1">IF(Table1[[#This Row],[gender]]="women",0,1)</f>
        <v>1</v>
      </c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K359" s="1">
        <f t="shared" ca="1" si="307"/>
        <v>0</v>
      </c>
      <c r="AL359" s="2">
        <f t="shared" ca="1" si="308"/>
        <v>0</v>
      </c>
      <c r="AM359" s="2">
        <f t="shared" ca="1" si="309"/>
        <v>0</v>
      </c>
      <c r="AN359" s="2">
        <f t="shared" ca="1" si="310"/>
        <v>0</v>
      </c>
      <c r="AO359" s="2">
        <f t="shared" ca="1" si="311"/>
        <v>0</v>
      </c>
      <c r="AP359" s="3">
        <f t="shared" ca="1" si="312"/>
        <v>1</v>
      </c>
      <c r="AQ359" s="1"/>
      <c r="AR359" s="2"/>
      <c r="AS359" s="2"/>
      <c r="AT359" s="2"/>
      <c r="AU359" s="2"/>
      <c r="AV359" s="3"/>
      <c r="AW359" s="2"/>
      <c r="AX359" s="23">
        <f t="shared" ca="1" si="263"/>
        <v>11715.70047985265</v>
      </c>
      <c r="AY359" s="2"/>
      <c r="AZ359" s="1">
        <f t="shared" ca="1" si="264"/>
        <v>1</v>
      </c>
      <c r="BA359" s="2"/>
      <c r="BB359" s="3"/>
      <c r="BC359" s="31">
        <f t="shared" ca="1" si="265"/>
        <v>0.98481867508593035</v>
      </c>
      <c r="BD359" s="2">
        <f t="shared" ca="1" si="266"/>
        <v>0</v>
      </c>
      <c r="BE359" s="1"/>
      <c r="BF359" s="1">
        <f t="shared" ca="1" si="267"/>
        <v>0</v>
      </c>
      <c r="BG359" s="2">
        <f t="shared" ca="1" si="268"/>
        <v>0</v>
      </c>
      <c r="BH359" s="2">
        <f t="shared" ca="1" si="269"/>
        <v>26412</v>
      </c>
      <c r="BI359" s="2">
        <f t="shared" ca="1" si="270"/>
        <v>0</v>
      </c>
      <c r="BJ359" s="2">
        <f t="shared" ca="1" si="271"/>
        <v>0</v>
      </c>
      <c r="BK359" s="2">
        <f t="shared" ca="1" si="272"/>
        <v>0</v>
      </c>
      <c r="BL359" s="2">
        <f t="shared" ca="1" si="273"/>
        <v>0</v>
      </c>
      <c r="BM359" s="2">
        <f t="shared" ca="1" si="274"/>
        <v>0</v>
      </c>
      <c r="BN359" s="2">
        <f t="shared" ca="1" si="275"/>
        <v>0</v>
      </c>
      <c r="BO359" s="2">
        <f t="shared" ca="1" si="276"/>
        <v>0</v>
      </c>
      <c r="BP359" s="3">
        <f t="shared" ca="1" si="277"/>
        <v>0</v>
      </c>
      <c r="BQ359" s="1">
        <f t="shared" ca="1" si="278"/>
        <v>0</v>
      </c>
      <c r="BR359" s="2">
        <f t="shared" ca="1" si="279"/>
        <v>0</v>
      </c>
      <c r="BS359" s="2">
        <f t="shared" ca="1" si="280"/>
        <v>0</v>
      </c>
      <c r="BT359" s="2">
        <f t="shared" ca="1" si="281"/>
        <v>0</v>
      </c>
      <c r="BU359" s="2">
        <f t="shared" ca="1" si="282"/>
        <v>26412</v>
      </c>
      <c r="BV359" s="3">
        <f t="shared" ca="1" si="283"/>
        <v>0</v>
      </c>
      <c r="BX359" s="1">
        <f t="shared" ca="1" si="284"/>
        <v>1</v>
      </c>
      <c r="BY359" s="3"/>
      <c r="BZ359" s="1">
        <f t="shared" ca="1" si="285"/>
        <v>32</v>
      </c>
      <c r="CA359" s="2"/>
      <c r="CB359" s="3"/>
    </row>
    <row r="360" spans="2:80" ht="15" thickBot="1" x14ac:dyDescent="0.35">
      <c r="B360">
        <f t="shared" ca="1" si="286"/>
        <v>1</v>
      </c>
      <c r="C360" t="str">
        <f t="shared" ca="1" si="287"/>
        <v>men</v>
      </c>
      <c r="D360">
        <f t="shared" ca="1" si="288"/>
        <v>32</v>
      </c>
      <c r="E360">
        <f t="shared" ca="1" si="289"/>
        <v>5</v>
      </c>
      <c r="F360" t="str">
        <f t="shared" ca="1" si="290"/>
        <v>general work</v>
      </c>
      <c r="G360">
        <f t="shared" ca="1" si="291"/>
        <v>2</v>
      </c>
      <c r="H360" t="str">
        <f t="shared" ca="1" si="292"/>
        <v>college</v>
      </c>
      <c r="I360">
        <f t="shared" ca="1" si="293"/>
        <v>3</v>
      </c>
      <c r="J360">
        <f t="shared" ca="1" si="294"/>
        <v>4</v>
      </c>
      <c r="K360">
        <f t="shared" ca="1" si="295"/>
        <v>26412</v>
      </c>
      <c r="L360">
        <f t="shared" ca="1" si="296"/>
        <v>3</v>
      </c>
      <c r="M360" t="str">
        <f t="shared" ca="1" si="297"/>
        <v>manglore</v>
      </c>
      <c r="N360">
        <f t="shared" ca="1" si="298"/>
        <v>158472</v>
      </c>
      <c r="O360">
        <f t="shared" ca="1" si="299"/>
        <v>156066.18507821756</v>
      </c>
      <c r="P360">
        <f t="shared" ca="1" si="300"/>
        <v>46862.801919410602</v>
      </c>
      <c r="Q360">
        <f t="shared" ca="1" si="301"/>
        <v>2592</v>
      </c>
      <c r="R360">
        <f t="shared" ca="1" si="302"/>
        <v>483.47658268110166</v>
      </c>
      <c r="S360">
        <f t="shared" ca="1" si="303"/>
        <v>27838.967016142418</v>
      </c>
      <c r="T360">
        <f t="shared" ca="1" si="304"/>
        <v>233173.768935553</v>
      </c>
      <c r="U360">
        <f t="shared" ca="1" si="305"/>
        <v>159141.66166089865</v>
      </c>
      <c r="V360">
        <f t="shared" ca="1" si="306"/>
        <v>74032.10727465435</v>
      </c>
      <c r="X360" s="1">
        <f ca="1">IF(Table1[[#This Row],[gender]]="men",0,1)</f>
        <v>0</v>
      </c>
      <c r="Y360" s="13">
        <f ca="1">IF(Table1[[#This Row],[gender]]="women",0,1)</f>
        <v>1</v>
      </c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K360" s="1">
        <f t="shared" ca="1" si="307"/>
        <v>0</v>
      </c>
      <c r="AL360" s="2">
        <f t="shared" ca="1" si="308"/>
        <v>1</v>
      </c>
      <c r="AM360" s="2">
        <f t="shared" ca="1" si="309"/>
        <v>0</v>
      </c>
      <c r="AN360" s="2">
        <f t="shared" ca="1" si="310"/>
        <v>0</v>
      </c>
      <c r="AO360" s="2">
        <f t="shared" ca="1" si="311"/>
        <v>0</v>
      </c>
      <c r="AP360" s="3">
        <f t="shared" ca="1" si="312"/>
        <v>0</v>
      </c>
      <c r="AQ360" s="1"/>
      <c r="AR360" s="2"/>
      <c r="AS360" s="2"/>
      <c r="AT360" s="2"/>
      <c r="AU360" s="2"/>
      <c r="AV360" s="3"/>
      <c r="AW360" s="2"/>
      <c r="AX360" s="23">
        <f t="shared" ca="1" si="263"/>
        <v>34044.765869481031</v>
      </c>
      <c r="AY360" s="2"/>
      <c r="AZ360" s="1">
        <f t="shared" ca="1" si="264"/>
        <v>1</v>
      </c>
      <c r="BA360" s="2"/>
      <c r="BB360" s="3"/>
      <c r="BC360" s="31">
        <f t="shared" ca="1" si="265"/>
        <v>0.48429123707795513</v>
      </c>
      <c r="BD360" s="2">
        <f t="shared" ca="1" si="266"/>
        <v>0</v>
      </c>
      <c r="BE360" s="1"/>
      <c r="BF360" s="1">
        <f t="shared" ca="1" si="267"/>
        <v>47310</v>
      </c>
      <c r="BG360" s="2">
        <f t="shared" ca="1" si="268"/>
        <v>0</v>
      </c>
      <c r="BH360" s="2">
        <f t="shared" ca="1" si="269"/>
        <v>0</v>
      </c>
      <c r="BI360" s="2">
        <f t="shared" ca="1" si="270"/>
        <v>0</v>
      </c>
      <c r="BJ360" s="2">
        <f t="shared" ca="1" si="271"/>
        <v>0</v>
      </c>
      <c r="BK360" s="2">
        <f t="shared" ca="1" si="272"/>
        <v>0</v>
      </c>
      <c r="BL360" s="2">
        <f t="shared" ca="1" si="273"/>
        <v>0</v>
      </c>
      <c r="BM360" s="2">
        <f t="shared" ca="1" si="274"/>
        <v>0</v>
      </c>
      <c r="BN360" s="2">
        <f t="shared" ca="1" si="275"/>
        <v>0</v>
      </c>
      <c r="BO360" s="2">
        <f t="shared" ca="1" si="276"/>
        <v>0</v>
      </c>
      <c r="BP360" s="3">
        <f t="shared" ca="1" si="277"/>
        <v>0</v>
      </c>
      <c r="BQ360" s="1">
        <f t="shared" ca="1" si="278"/>
        <v>47310</v>
      </c>
      <c r="BR360" s="2">
        <f t="shared" ca="1" si="279"/>
        <v>0</v>
      </c>
      <c r="BS360" s="2">
        <f t="shared" ca="1" si="280"/>
        <v>0</v>
      </c>
      <c r="BT360" s="2">
        <f t="shared" ca="1" si="281"/>
        <v>0</v>
      </c>
      <c r="BU360" s="2">
        <f t="shared" ca="1" si="282"/>
        <v>0</v>
      </c>
      <c r="BV360" s="3">
        <f t="shared" ca="1" si="283"/>
        <v>0</v>
      </c>
      <c r="BX360" s="1">
        <f t="shared" ca="1" si="284"/>
        <v>1</v>
      </c>
      <c r="BY360" s="3"/>
      <c r="BZ360" s="1">
        <f t="shared" ca="1" si="285"/>
        <v>45</v>
      </c>
      <c r="CA360" s="2"/>
      <c r="CB360" s="3"/>
    </row>
    <row r="361" spans="2:80" ht="15" thickBot="1" x14ac:dyDescent="0.35">
      <c r="B361">
        <f t="shared" ca="1" si="286"/>
        <v>2</v>
      </c>
      <c r="C361" t="str">
        <f t="shared" ca="1" si="287"/>
        <v>women</v>
      </c>
      <c r="D361">
        <f t="shared" ca="1" si="288"/>
        <v>45</v>
      </c>
      <c r="E361">
        <f t="shared" ca="1" si="289"/>
        <v>1</v>
      </c>
      <c r="F361" t="str">
        <f t="shared" ca="1" si="290"/>
        <v>health</v>
      </c>
      <c r="G361">
        <f t="shared" ca="1" si="291"/>
        <v>3</v>
      </c>
      <c r="H361" t="str">
        <f t="shared" ca="1" si="292"/>
        <v>university</v>
      </c>
      <c r="I361">
        <f t="shared" ca="1" si="293"/>
        <v>0</v>
      </c>
      <c r="J361">
        <f t="shared" ca="1" si="294"/>
        <v>4</v>
      </c>
      <c r="K361">
        <f t="shared" ca="1" si="295"/>
        <v>47310</v>
      </c>
      <c r="L361">
        <f t="shared" ca="1" si="296"/>
        <v>1</v>
      </c>
      <c r="M361" t="str">
        <f t="shared" ca="1" si="297"/>
        <v>banglore</v>
      </c>
      <c r="N361">
        <f t="shared" ca="1" si="298"/>
        <v>141930</v>
      </c>
      <c r="O361">
        <f t="shared" ca="1" si="299"/>
        <v>68735.455278474168</v>
      </c>
      <c r="P361">
        <f t="shared" ca="1" si="300"/>
        <v>136179.06347792412</v>
      </c>
      <c r="Q361">
        <f t="shared" ca="1" si="301"/>
        <v>9575</v>
      </c>
      <c r="R361">
        <f t="shared" ca="1" si="302"/>
        <v>55014.399040697994</v>
      </c>
      <c r="S361">
        <f t="shared" ca="1" si="303"/>
        <v>39646.88604530548</v>
      </c>
      <c r="T361">
        <f t="shared" ca="1" si="304"/>
        <v>317755.94952322956</v>
      </c>
      <c r="U361">
        <f t="shared" ca="1" si="305"/>
        <v>133324.85431917215</v>
      </c>
      <c r="V361">
        <f t="shared" ca="1" si="306"/>
        <v>184431.0952040574</v>
      </c>
      <c r="X361" s="1">
        <f ca="1">IF(Table1[[#This Row],[gender]]="men",0,1)</f>
        <v>1</v>
      </c>
      <c r="Y361" s="13">
        <f ca="1">IF(Table1[[#This Row],[gender]]="women",0,1)</f>
        <v>0</v>
      </c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K361" s="1">
        <f t="shared" ca="1" si="307"/>
        <v>0</v>
      </c>
      <c r="AL361" s="2">
        <f t="shared" ca="1" si="308"/>
        <v>0</v>
      </c>
      <c r="AM361" s="2">
        <f t="shared" ca="1" si="309"/>
        <v>0</v>
      </c>
      <c r="AN361" s="2">
        <f t="shared" ca="1" si="310"/>
        <v>0</v>
      </c>
      <c r="AO361" s="2">
        <f t="shared" ca="1" si="311"/>
        <v>0</v>
      </c>
      <c r="AP361" s="3">
        <f t="shared" ca="1" si="312"/>
        <v>1</v>
      </c>
      <c r="AQ361" s="1"/>
      <c r="AR361" s="2"/>
      <c r="AS361" s="2"/>
      <c r="AT361" s="2"/>
      <c r="AU361" s="2"/>
      <c r="AV361" s="3"/>
      <c r="AW361" s="2"/>
      <c r="AX361" s="23">
        <f t="shared" ca="1" si="263"/>
        <v>32923.166525015775</v>
      </c>
      <c r="AY361" s="2"/>
      <c r="AZ361" s="1">
        <f t="shared" ca="1" si="264"/>
        <v>1</v>
      </c>
      <c r="BA361" s="2"/>
      <c r="BB361" s="3"/>
      <c r="BC361" s="31">
        <f t="shared" ca="1" si="265"/>
        <v>0.32933423532397343</v>
      </c>
      <c r="BD361" s="2">
        <f t="shared" ca="1" si="266"/>
        <v>0</v>
      </c>
      <c r="BE361" s="1"/>
      <c r="BF361" s="1">
        <f t="shared" ca="1" si="267"/>
        <v>70099</v>
      </c>
      <c r="BG361" s="2">
        <f t="shared" ca="1" si="268"/>
        <v>0</v>
      </c>
      <c r="BH361" s="2">
        <f t="shared" ca="1" si="269"/>
        <v>0</v>
      </c>
      <c r="BI361" s="2">
        <f t="shared" ca="1" si="270"/>
        <v>0</v>
      </c>
      <c r="BJ361" s="2">
        <f t="shared" ca="1" si="271"/>
        <v>0</v>
      </c>
      <c r="BK361" s="2">
        <f t="shared" ca="1" si="272"/>
        <v>0</v>
      </c>
      <c r="BL361" s="2">
        <f t="shared" ca="1" si="273"/>
        <v>0</v>
      </c>
      <c r="BM361" s="2">
        <f t="shared" ca="1" si="274"/>
        <v>0</v>
      </c>
      <c r="BN361" s="2">
        <f t="shared" ca="1" si="275"/>
        <v>0</v>
      </c>
      <c r="BO361" s="2">
        <f t="shared" ca="1" si="276"/>
        <v>0</v>
      </c>
      <c r="BP361" s="3">
        <f t="shared" ca="1" si="277"/>
        <v>0</v>
      </c>
      <c r="BQ361" s="1">
        <f t="shared" ca="1" si="278"/>
        <v>0</v>
      </c>
      <c r="BR361" s="2">
        <f t="shared" ca="1" si="279"/>
        <v>0</v>
      </c>
      <c r="BS361" s="2">
        <f t="shared" ca="1" si="280"/>
        <v>0</v>
      </c>
      <c r="BT361" s="2">
        <f t="shared" ca="1" si="281"/>
        <v>0</v>
      </c>
      <c r="BU361" s="2">
        <f t="shared" ca="1" si="282"/>
        <v>70099</v>
      </c>
      <c r="BV361" s="3">
        <f t="shared" ca="1" si="283"/>
        <v>0</v>
      </c>
      <c r="BX361" s="1">
        <f t="shared" ca="1" si="284"/>
        <v>1</v>
      </c>
      <c r="BY361" s="3"/>
      <c r="BZ361" s="1">
        <f t="shared" ca="1" si="285"/>
        <v>43</v>
      </c>
      <c r="CA361" s="2"/>
      <c r="CB361" s="3"/>
    </row>
    <row r="362" spans="2:80" ht="15" thickBot="1" x14ac:dyDescent="0.35">
      <c r="B362">
        <f t="shared" ca="1" si="286"/>
        <v>2</v>
      </c>
      <c r="C362" t="str">
        <f t="shared" ca="1" si="287"/>
        <v>women</v>
      </c>
      <c r="D362">
        <f t="shared" ca="1" si="288"/>
        <v>43</v>
      </c>
      <c r="E362">
        <f t="shared" ca="1" si="289"/>
        <v>5</v>
      </c>
      <c r="F362" t="str">
        <f t="shared" ca="1" si="290"/>
        <v>general work</v>
      </c>
      <c r="G362">
        <f t="shared" ca="1" si="291"/>
        <v>4</v>
      </c>
      <c r="H362" t="str">
        <f t="shared" ca="1" si="292"/>
        <v>technical</v>
      </c>
      <c r="I362">
        <f t="shared" ca="1" si="293"/>
        <v>1</v>
      </c>
      <c r="J362">
        <f t="shared" ca="1" si="294"/>
        <v>2</v>
      </c>
      <c r="K362">
        <f t="shared" ca="1" si="295"/>
        <v>70099</v>
      </c>
      <c r="L362">
        <f t="shared" ca="1" si="296"/>
        <v>1</v>
      </c>
      <c r="M362" t="str">
        <f t="shared" ca="1" si="297"/>
        <v>banglore</v>
      </c>
      <c r="N362">
        <f t="shared" ca="1" si="298"/>
        <v>420594</v>
      </c>
      <c r="O362">
        <f t="shared" ca="1" si="299"/>
        <v>138516.00337185129</v>
      </c>
      <c r="P362">
        <f t="shared" ca="1" si="300"/>
        <v>65846.33305003155</v>
      </c>
      <c r="Q362">
        <f t="shared" ca="1" si="301"/>
        <v>27922</v>
      </c>
      <c r="R362">
        <f t="shared" ca="1" si="302"/>
        <v>135726.01674580079</v>
      </c>
      <c r="S362">
        <f t="shared" ca="1" si="303"/>
        <v>41677.805054024138</v>
      </c>
      <c r="T362">
        <f t="shared" ca="1" si="304"/>
        <v>528118.13810405566</v>
      </c>
      <c r="U362">
        <f t="shared" ca="1" si="305"/>
        <v>302164.02011765208</v>
      </c>
      <c r="V362">
        <f t="shared" ca="1" si="306"/>
        <v>225954.11798640358</v>
      </c>
      <c r="X362" s="1">
        <f ca="1">IF(Table1[[#This Row],[gender]]="men",0,1)</f>
        <v>1</v>
      </c>
      <c r="Y362" s="13">
        <f ca="1">IF(Table1[[#This Row],[gender]]="women",0,1)</f>
        <v>0</v>
      </c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K362" s="1">
        <f t="shared" ca="1" si="307"/>
        <v>0</v>
      </c>
      <c r="AL362" s="2">
        <f t="shared" ca="1" si="308"/>
        <v>1</v>
      </c>
      <c r="AM362" s="2">
        <f t="shared" ca="1" si="309"/>
        <v>0</v>
      </c>
      <c r="AN362" s="2">
        <f t="shared" ca="1" si="310"/>
        <v>0</v>
      </c>
      <c r="AO362" s="2">
        <f t="shared" ca="1" si="311"/>
        <v>0</v>
      </c>
      <c r="AP362" s="3">
        <f t="shared" ca="1" si="312"/>
        <v>0</v>
      </c>
      <c r="AQ362" s="1"/>
      <c r="AR362" s="2"/>
      <c r="AS362" s="2"/>
      <c r="AT362" s="2"/>
      <c r="AU362" s="2"/>
      <c r="AV362" s="3"/>
      <c r="AW362" s="2"/>
      <c r="AX362" s="23">
        <f t="shared" ca="1" si="263"/>
        <v>40280.459320369468</v>
      </c>
      <c r="AY362" s="2"/>
      <c r="AZ362" s="1">
        <f t="shared" ca="1" si="264"/>
        <v>1</v>
      </c>
      <c r="BA362" s="2"/>
      <c r="BB362" s="3"/>
      <c r="BC362" s="31">
        <f t="shared" ca="1" si="265"/>
        <v>0.88035447587783688</v>
      </c>
      <c r="BD362" s="2">
        <f t="shared" ca="1" si="266"/>
        <v>0</v>
      </c>
      <c r="BE362" s="1"/>
      <c r="BF362" s="1">
        <f t="shared" ca="1" si="267"/>
        <v>0</v>
      </c>
      <c r="BG362" s="2">
        <f t="shared" ca="1" si="268"/>
        <v>0</v>
      </c>
      <c r="BH362" s="2">
        <f t="shared" ca="1" si="269"/>
        <v>0</v>
      </c>
      <c r="BI362" s="2">
        <f t="shared" ca="1" si="270"/>
        <v>0</v>
      </c>
      <c r="BJ362" s="2">
        <f t="shared" ca="1" si="271"/>
        <v>0</v>
      </c>
      <c r="BK362" s="2">
        <f t="shared" ca="1" si="272"/>
        <v>0</v>
      </c>
      <c r="BL362" s="2">
        <f t="shared" ca="1" si="273"/>
        <v>0</v>
      </c>
      <c r="BM362" s="2">
        <f t="shared" ca="1" si="274"/>
        <v>0</v>
      </c>
      <c r="BN362" s="2">
        <f t="shared" ca="1" si="275"/>
        <v>0</v>
      </c>
      <c r="BO362" s="2">
        <f t="shared" ca="1" si="276"/>
        <v>56939</v>
      </c>
      <c r="BP362" s="3">
        <f t="shared" ca="1" si="277"/>
        <v>0</v>
      </c>
      <c r="BQ362" s="1">
        <f t="shared" ca="1" si="278"/>
        <v>56939</v>
      </c>
      <c r="BR362" s="2">
        <f t="shared" ca="1" si="279"/>
        <v>0</v>
      </c>
      <c r="BS362" s="2">
        <f t="shared" ca="1" si="280"/>
        <v>0</v>
      </c>
      <c r="BT362" s="2">
        <f t="shared" ca="1" si="281"/>
        <v>0</v>
      </c>
      <c r="BU362" s="2">
        <f t="shared" ca="1" si="282"/>
        <v>0</v>
      </c>
      <c r="BV362" s="3">
        <f t="shared" ca="1" si="283"/>
        <v>0</v>
      </c>
      <c r="BX362" s="1">
        <f t="shared" ca="1" si="284"/>
        <v>1</v>
      </c>
      <c r="BY362" s="3"/>
      <c r="BZ362" s="1">
        <f t="shared" ca="1" si="285"/>
        <v>0</v>
      </c>
      <c r="CA362" s="2"/>
      <c r="CB362" s="3"/>
    </row>
    <row r="363" spans="2:80" ht="15" thickBot="1" x14ac:dyDescent="0.35">
      <c r="B363">
        <f t="shared" ca="1" si="286"/>
        <v>1</v>
      </c>
      <c r="C363" t="str">
        <f t="shared" ca="1" si="287"/>
        <v>men</v>
      </c>
      <c r="D363">
        <f t="shared" ca="1" si="288"/>
        <v>38</v>
      </c>
      <c r="E363">
        <f t="shared" ca="1" si="289"/>
        <v>1</v>
      </c>
      <c r="F363" t="str">
        <f t="shared" ca="1" si="290"/>
        <v>health</v>
      </c>
      <c r="G363">
        <f t="shared" ca="1" si="291"/>
        <v>1</v>
      </c>
      <c r="H363" t="str">
        <f t="shared" ca="1" si="292"/>
        <v>high skool</v>
      </c>
      <c r="I363">
        <f t="shared" ca="1" si="293"/>
        <v>1</v>
      </c>
      <c r="J363">
        <f t="shared" ca="1" si="294"/>
        <v>3</v>
      </c>
      <c r="K363">
        <f t="shared" ca="1" si="295"/>
        <v>56939</v>
      </c>
      <c r="L363">
        <f t="shared" ca="1" si="296"/>
        <v>10</v>
      </c>
      <c r="M363" t="str">
        <f t="shared" ca="1" si="297"/>
        <v>chitrdurga</v>
      </c>
      <c r="N363">
        <f t="shared" ca="1" si="298"/>
        <v>227756</v>
      </c>
      <c r="O363">
        <f t="shared" ca="1" si="299"/>
        <v>200506.01400803262</v>
      </c>
      <c r="P363">
        <f t="shared" ca="1" si="300"/>
        <v>120841.3779611084</v>
      </c>
      <c r="Q363">
        <f t="shared" ca="1" si="301"/>
        <v>117707</v>
      </c>
      <c r="R363">
        <f t="shared" ca="1" si="302"/>
        <v>96037.203270313199</v>
      </c>
      <c r="S363">
        <f t="shared" ca="1" si="303"/>
        <v>38373.038251996157</v>
      </c>
      <c r="T363">
        <f t="shared" ca="1" si="304"/>
        <v>386970.41621310456</v>
      </c>
      <c r="U363">
        <f t="shared" ca="1" si="305"/>
        <v>414250.21727834584</v>
      </c>
      <c r="V363">
        <f t="shared" ca="1" si="306"/>
        <v>-27279.801065241278</v>
      </c>
      <c r="X363" s="1">
        <f ca="1">IF(Table1[[#This Row],[gender]]="men",0,1)</f>
        <v>0</v>
      </c>
      <c r="Y363" s="13">
        <f ca="1">IF(Table1[[#This Row],[gender]]="women",0,1)</f>
        <v>1</v>
      </c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K363" s="1">
        <f t="shared" ca="1" si="307"/>
        <v>0</v>
      </c>
      <c r="AL363" s="2">
        <f t="shared" ca="1" si="308"/>
        <v>0</v>
      </c>
      <c r="AM363" s="2">
        <f t="shared" ca="1" si="309"/>
        <v>0</v>
      </c>
      <c r="AN363" s="2">
        <f t="shared" ca="1" si="310"/>
        <v>0</v>
      </c>
      <c r="AO363" s="2">
        <f t="shared" ca="1" si="311"/>
        <v>1</v>
      </c>
      <c r="AP363" s="3">
        <f t="shared" ca="1" si="312"/>
        <v>0</v>
      </c>
      <c r="AQ363" s="1"/>
      <c r="AR363" s="2"/>
      <c r="AS363" s="2"/>
      <c r="AT363" s="2"/>
      <c r="AU363" s="2"/>
      <c r="AV363" s="3"/>
      <c r="AW363" s="2"/>
      <c r="AX363" s="23">
        <f t="shared" ca="1" si="263"/>
        <v>13529.311577106242</v>
      </c>
      <c r="AY363" s="2"/>
      <c r="AZ363" s="1">
        <f t="shared" ca="1" si="264"/>
        <v>1</v>
      </c>
      <c r="BA363" s="2"/>
      <c r="BB363" s="3"/>
      <c r="BC363" s="31">
        <f t="shared" ca="1" si="265"/>
        <v>0.66414199199473223</v>
      </c>
      <c r="BD363" s="2">
        <f t="shared" ca="1" si="266"/>
        <v>0</v>
      </c>
      <c r="BE363" s="1"/>
      <c r="BF363" s="1">
        <f t="shared" ca="1" si="267"/>
        <v>0</v>
      </c>
      <c r="BG363" s="2">
        <f t="shared" ca="1" si="268"/>
        <v>0</v>
      </c>
      <c r="BH363" s="2">
        <f t="shared" ca="1" si="269"/>
        <v>0</v>
      </c>
      <c r="BI363" s="2">
        <f t="shared" ca="1" si="270"/>
        <v>26283</v>
      </c>
      <c r="BJ363" s="2">
        <f t="shared" ca="1" si="271"/>
        <v>0</v>
      </c>
      <c r="BK363" s="2">
        <f t="shared" ca="1" si="272"/>
        <v>0</v>
      </c>
      <c r="BL363" s="2">
        <f t="shared" ca="1" si="273"/>
        <v>0</v>
      </c>
      <c r="BM363" s="2">
        <f t="shared" ca="1" si="274"/>
        <v>0</v>
      </c>
      <c r="BN363" s="2">
        <f t="shared" ca="1" si="275"/>
        <v>0</v>
      </c>
      <c r="BO363" s="2">
        <f t="shared" ca="1" si="276"/>
        <v>0</v>
      </c>
      <c r="BP363" s="3">
        <f t="shared" ca="1" si="277"/>
        <v>0</v>
      </c>
      <c r="BQ363" s="1">
        <f t="shared" ca="1" si="278"/>
        <v>0</v>
      </c>
      <c r="BR363" s="2">
        <f t="shared" ca="1" si="279"/>
        <v>26283</v>
      </c>
      <c r="BS363" s="2">
        <f t="shared" ca="1" si="280"/>
        <v>0</v>
      </c>
      <c r="BT363" s="2">
        <f t="shared" ca="1" si="281"/>
        <v>0</v>
      </c>
      <c r="BU363" s="2">
        <f t="shared" ca="1" si="282"/>
        <v>0</v>
      </c>
      <c r="BV363" s="3">
        <f t="shared" ca="1" si="283"/>
        <v>0</v>
      </c>
      <c r="BX363" s="1">
        <f t="shared" ca="1" si="284"/>
        <v>1</v>
      </c>
      <c r="BY363" s="3"/>
      <c r="BZ363" s="1">
        <f t="shared" ca="1" si="285"/>
        <v>25</v>
      </c>
      <c r="CA363" s="2"/>
      <c r="CB363" s="3"/>
    </row>
    <row r="364" spans="2:80" ht="15" thickBot="1" x14ac:dyDescent="0.35">
      <c r="B364">
        <f t="shared" ca="1" si="286"/>
        <v>2</v>
      </c>
      <c r="C364" t="str">
        <f t="shared" ca="1" si="287"/>
        <v>women</v>
      </c>
      <c r="D364">
        <f t="shared" ca="1" si="288"/>
        <v>25</v>
      </c>
      <c r="E364">
        <f t="shared" ca="1" si="289"/>
        <v>2</v>
      </c>
      <c r="F364" t="str">
        <f t="shared" ca="1" si="290"/>
        <v>construction</v>
      </c>
      <c r="G364">
        <f t="shared" ca="1" si="291"/>
        <v>2</v>
      </c>
      <c r="H364" t="str">
        <f t="shared" ca="1" si="292"/>
        <v>college</v>
      </c>
      <c r="I364">
        <f t="shared" ca="1" si="293"/>
        <v>4</v>
      </c>
      <c r="J364">
        <f t="shared" ca="1" si="294"/>
        <v>3</v>
      </c>
      <c r="K364">
        <f t="shared" ca="1" si="295"/>
        <v>26283</v>
      </c>
      <c r="L364">
        <f t="shared" ca="1" si="296"/>
        <v>4</v>
      </c>
      <c r="M364" t="str">
        <f t="shared" ca="1" si="297"/>
        <v>mysore</v>
      </c>
      <c r="N364">
        <f t="shared" ca="1" si="298"/>
        <v>157698</v>
      </c>
      <c r="O364">
        <f t="shared" ca="1" si="299"/>
        <v>104733.86385358528</v>
      </c>
      <c r="P364">
        <f t="shared" ca="1" si="300"/>
        <v>40587.934731318725</v>
      </c>
      <c r="Q364">
        <f t="shared" ca="1" si="301"/>
        <v>26697</v>
      </c>
      <c r="R364">
        <f t="shared" ca="1" si="302"/>
        <v>1448.3106083772498</v>
      </c>
      <c r="S364">
        <f t="shared" ca="1" si="303"/>
        <v>30513.009734339459</v>
      </c>
      <c r="T364">
        <f t="shared" ca="1" si="304"/>
        <v>228798.94446565819</v>
      </c>
      <c r="U364">
        <f t="shared" ca="1" si="305"/>
        <v>132879.17446196251</v>
      </c>
      <c r="V364">
        <f t="shared" ca="1" si="306"/>
        <v>95919.770003695681</v>
      </c>
      <c r="X364" s="1">
        <f ca="1">IF(Table1[[#This Row],[gender]]="men",0,1)</f>
        <v>1</v>
      </c>
      <c r="Y364" s="13">
        <f ca="1">IF(Table1[[#This Row],[gender]]="women",0,1)</f>
        <v>0</v>
      </c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K364" s="1">
        <f t="shared" ca="1" si="307"/>
        <v>0</v>
      </c>
      <c r="AL364" s="2">
        <f t="shared" ca="1" si="308"/>
        <v>1</v>
      </c>
      <c r="AM364" s="2">
        <f t="shared" ca="1" si="309"/>
        <v>0</v>
      </c>
      <c r="AN364" s="2">
        <f t="shared" ca="1" si="310"/>
        <v>0</v>
      </c>
      <c r="AO364" s="2">
        <f t="shared" ca="1" si="311"/>
        <v>0</v>
      </c>
      <c r="AP364" s="3">
        <f t="shared" ca="1" si="312"/>
        <v>0</v>
      </c>
      <c r="AQ364" s="1"/>
      <c r="AR364" s="2"/>
      <c r="AS364" s="2"/>
      <c r="AT364" s="2"/>
      <c r="AU364" s="2"/>
      <c r="AV364" s="3"/>
      <c r="AW364" s="2"/>
      <c r="AX364" s="23">
        <f t="shared" ca="1" si="263"/>
        <v>23395.077260482594</v>
      </c>
      <c r="AY364" s="2"/>
      <c r="AZ364" s="1">
        <f t="shared" ca="1" si="264"/>
        <v>1</v>
      </c>
      <c r="BA364" s="2"/>
      <c r="BB364" s="3"/>
      <c r="BC364" s="31">
        <f t="shared" ca="1" si="265"/>
        <v>0.86165397863775206</v>
      </c>
      <c r="BD364" s="2">
        <f t="shared" ca="1" si="266"/>
        <v>0</v>
      </c>
      <c r="BE364" s="1"/>
      <c r="BF364" s="1">
        <f t="shared" ca="1" si="267"/>
        <v>0</v>
      </c>
      <c r="BG364" s="2">
        <f t="shared" ca="1" si="268"/>
        <v>0</v>
      </c>
      <c r="BH364" s="2">
        <f t="shared" ca="1" si="269"/>
        <v>0</v>
      </c>
      <c r="BI364" s="2">
        <f t="shared" ca="1" si="270"/>
        <v>0</v>
      </c>
      <c r="BJ364" s="2">
        <f t="shared" ca="1" si="271"/>
        <v>0</v>
      </c>
      <c r="BK364" s="2">
        <f t="shared" ca="1" si="272"/>
        <v>0</v>
      </c>
      <c r="BL364" s="2">
        <f t="shared" ca="1" si="273"/>
        <v>0</v>
      </c>
      <c r="BM364" s="2">
        <f t="shared" ca="1" si="274"/>
        <v>0</v>
      </c>
      <c r="BN364" s="2">
        <f t="shared" ca="1" si="275"/>
        <v>37077</v>
      </c>
      <c r="BO364" s="2">
        <f t="shared" ca="1" si="276"/>
        <v>0</v>
      </c>
      <c r="BP364" s="3">
        <f t="shared" ca="1" si="277"/>
        <v>0</v>
      </c>
      <c r="BQ364" s="1">
        <f t="shared" ca="1" si="278"/>
        <v>37077</v>
      </c>
      <c r="BR364" s="2">
        <f t="shared" ca="1" si="279"/>
        <v>0</v>
      </c>
      <c r="BS364" s="2">
        <f t="shared" ca="1" si="280"/>
        <v>0</v>
      </c>
      <c r="BT364" s="2">
        <f t="shared" ca="1" si="281"/>
        <v>0</v>
      </c>
      <c r="BU364" s="2">
        <f t="shared" ca="1" si="282"/>
        <v>0</v>
      </c>
      <c r="BV364" s="3">
        <f t="shared" ca="1" si="283"/>
        <v>0</v>
      </c>
      <c r="BX364" s="1">
        <f t="shared" ca="1" si="284"/>
        <v>1</v>
      </c>
      <c r="BY364" s="3"/>
      <c r="BZ364" s="1">
        <f t="shared" ca="1" si="285"/>
        <v>0</v>
      </c>
      <c r="CA364" s="2"/>
      <c r="CB364" s="3"/>
    </row>
    <row r="365" spans="2:80" ht="15" thickBot="1" x14ac:dyDescent="0.35">
      <c r="B365">
        <f t="shared" ca="1" si="286"/>
        <v>2</v>
      </c>
      <c r="C365" t="str">
        <f t="shared" ca="1" si="287"/>
        <v>women</v>
      </c>
      <c r="D365">
        <f t="shared" ca="1" si="288"/>
        <v>27</v>
      </c>
      <c r="E365">
        <f t="shared" ca="1" si="289"/>
        <v>1</v>
      </c>
      <c r="F365" t="str">
        <f t="shared" ca="1" si="290"/>
        <v>health</v>
      </c>
      <c r="G365">
        <f t="shared" ca="1" si="291"/>
        <v>1</v>
      </c>
      <c r="H365" t="str">
        <f t="shared" ca="1" si="292"/>
        <v>high skool</v>
      </c>
      <c r="I365">
        <f t="shared" ca="1" si="293"/>
        <v>4</v>
      </c>
      <c r="J365">
        <f t="shared" ca="1" si="294"/>
        <v>1</v>
      </c>
      <c r="K365">
        <f t="shared" ca="1" si="295"/>
        <v>37077</v>
      </c>
      <c r="L365">
        <f t="shared" ca="1" si="296"/>
        <v>9</v>
      </c>
      <c r="M365" t="str">
        <f t="shared" ca="1" si="297"/>
        <v>gulbarga</v>
      </c>
      <c r="N365">
        <f t="shared" ca="1" si="298"/>
        <v>185385</v>
      </c>
      <c r="O365">
        <f t="shared" ca="1" si="299"/>
        <v>159737.72282975967</v>
      </c>
      <c r="P365">
        <f t="shared" ca="1" si="300"/>
        <v>23395.077260482594</v>
      </c>
      <c r="Q365">
        <f t="shared" ca="1" si="301"/>
        <v>18422</v>
      </c>
      <c r="R365">
        <f t="shared" ca="1" si="302"/>
        <v>7966.846417314222</v>
      </c>
      <c r="S365">
        <f t="shared" ca="1" si="303"/>
        <v>16354.423788291691</v>
      </c>
      <c r="T365">
        <f t="shared" ca="1" si="304"/>
        <v>225134.50104877428</v>
      </c>
      <c r="U365">
        <f t="shared" ca="1" si="305"/>
        <v>186126.5692470739</v>
      </c>
      <c r="V365">
        <f t="shared" ca="1" si="306"/>
        <v>39007.931801700382</v>
      </c>
      <c r="X365" s="1">
        <f ca="1">IF(Table1[[#This Row],[gender]]="men",0,1)</f>
        <v>1</v>
      </c>
      <c r="Y365" s="13">
        <f ca="1">IF(Table1[[#This Row],[gender]]="women",0,1)</f>
        <v>0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K365" s="1">
        <f t="shared" ca="1" si="307"/>
        <v>0</v>
      </c>
      <c r="AL365" s="2">
        <f t="shared" ca="1" si="308"/>
        <v>0</v>
      </c>
      <c r="AM365" s="2">
        <f t="shared" ca="1" si="309"/>
        <v>1</v>
      </c>
      <c r="AN365" s="2">
        <f t="shared" ca="1" si="310"/>
        <v>0</v>
      </c>
      <c r="AO365" s="2">
        <f t="shared" ca="1" si="311"/>
        <v>0</v>
      </c>
      <c r="AP365" s="3">
        <f t="shared" ca="1" si="312"/>
        <v>0</v>
      </c>
      <c r="AQ365" s="1"/>
      <c r="AR365" s="2"/>
      <c r="AS365" s="2"/>
      <c r="AT365" s="2"/>
      <c r="AU365" s="2"/>
      <c r="AV365" s="3"/>
      <c r="AW365" s="2"/>
      <c r="AX365" s="23">
        <f t="shared" ca="1" si="263"/>
        <v>5077.7031706533671</v>
      </c>
      <c r="AY365" s="2"/>
      <c r="AZ365" s="1">
        <f t="shared" ca="1" si="264"/>
        <v>1</v>
      </c>
      <c r="BA365" s="2"/>
      <c r="BB365" s="3"/>
      <c r="BC365" s="31">
        <f t="shared" ca="1" si="265"/>
        <v>0.630454164375574</v>
      </c>
      <c r="BD365" s="2">
        <f t="shared" ca="1" si="266"/>
        <v>0</v>
      </c>
      <c r="BE365" s="1"/>
      <c r="BF365" s="1">
        <f t="shared" ca="1" si="267"/>
        <v>0</v>
      </c>
      <c r="BG365" s="2">
        <f t="shared" ca="1" si="268"/>
        <v>0</v>
      </c>
      <c r="BH365" s="2">
        <f t="shared" ca="1" si="269"/>
        <v>0</v>
      </c>
      <c r="BI365" s="2">
        <f t="shared" ca="1" si="270"/>
        <v>0</v>
      </c>
      <c r="BJ365" s="2">
        <f t="shared" ca="1" si="271"/>
        <v>0</v>
      </c>
      <c r="BK365" s="2">
        <f t="shared" ca="1" si="272"/>
        <v>0</v>
      </c>
      <c r="BL365" s="2">
        <f t="shared" ca="1" si="273"/>
        <v>38934</v>
      </c>
      <c r="BM365" s="2">
        <f t="shared" ca="1" si="274"/>
        <v>0</v>
      </c>
      <c r="BN365" s="2">
        <f t="shared" ca="1" si="275"/>
        <v>0</v>
      </c>
      <c r="BO365" s="2">
        <f t="shared" ca="1" si="276"/>
        <v>0</v>
      </c>
      <c r="BP365" s="3">
        <f t="shared" ca="1" si="277"/>
        <v>0</v>
      </c>
      <c r="BQ365" s="1">
        <f t="shared" ca="1" si="278"/>
        <v>0</v>
      </c>
      <c r="BR365" s="2">
        <f t="shared" ca="1" si="279"/>
        <v>0</v>
      </c>
      <c r="BS365" s="2">
        <f t="shared" ca="1" si="280"/>
        <v>0</v>
      </c>
      <c r="BT365" s="2">
        <f t="shared" ca="1" si="281"/>
        <v>0</v>
      </c>
      <c r="BU365" s="2">
        <f t="shared" ca="1" si="282"/>
        <v>0</v>
      </c>
      <c r="BV365" s="3">
        <f t="shared" ca="1" si="283"/>
        <v>38934</v>
      </c>
      <c r="BX365" s="1">
        <f t="shared" ca="1" si="284"/>
        <v>1</v>
      </c>
      <c r="BY365" s="3"/>
      <c r="BZ365" s="1">
        <f t="shared" ca="1" si="285"/>
        <v>0</v>
      </c>
      <c r="CA365" s="2"/>
      <c r="CB365" s="3"/>
    </row>
    <row r="366" spans="2:80" ht="15" thickBot="1" x14ac:dyDescent="0.35">
      <c r="B366">
        <f t="shared" ca="1" si="286"/>
        <v>2</v>
      </c>
      <c r="C366" t="str">
        <f t="shared" ca="1" si="287"/>
        <v>women</v>
      </c>
      <c r="D366">
        <f t="shared" ca="1" si="288"/>
        <v>29</v>
      </c>
      <c r="E366">
        <f t="shared" ca="1" si="289"/>
        <v>6</v>
      </c>
      <c r="F366" t="str">
        <f t="shared" ca="1" si="290"/>
        <v>agriculture</v>
      </c>
      <c r="G366">
        <f t="shared" ca="1" si="291"/>
        <v>2</v>
      </c>
      <c r="H366" t="str">
        <f t="shared" ca="1" si="292"/>
        <v>college</v>
      </c>
      <c r="I366">
        <f t="shared" ca="1" si="293"/>
        <v>1</v>
      </c>
      <c r="J366">
        <f t="shared" ca="1" si="294"/>
        <v>3</v>
      </c>
      <c r="K366">
        <f t="shared" ca="1" si="295"/>
        <v>38934</v>
      </c>
      <c r="L366">
        <f t="shared" ca="1" si="296"/>
        <v>7</v>
      </c>
      <c r="M366" t="str">
        <f t="shared" ca="1" si="297"/>
        <v>karwar</v>
      </c>
      <c r="N366">
        <f t="shared" ca="1" si="298"/>
        <v>155736</v>
      </c>
      <c r="O366">
        <f t="shared" ca="1" si="299"/>
        <v>98184.409743194396</v>
      </c>
      <c r="P366">
        <f t="shared" ca="1" si="300"/>
        <v>15233.109511960101</v>
      </c>
      <c r="Q366">
        <f t="shared" ca="1" si="301"/>
        <v>1138</v>
      </c>
      <c r="R366">
        <f t="shared" ca="1" si="302"/>
        <v>59762.993415296107</v>
      </c>
      <c r="S366">
        <f t="shared" ca="1" si="303"/>
        <v>16752.077321709679</v>
      </c>
      <c r="T366">
        <f t="shared" ca="1" si="304"/>
        <v>187721.18683366978</v>
      </c>
      <c r="U366">
        <f t="shared" ca="1" si="305"/>
        <v>159085.40315849049</v>
      </c>
      <c r="V366">
        <f t="shared" ca="1" si="306"/>
        <v>28635.783675179293</v>
      </c>
      <c r="X366" s="1">
        <f ca="1">IF(Table1[[#This Row],[gender]]="men",0,1)</f>
        <v>1</v>
      </c>
      <c r="Y366" s="13">
        <f ca="1">IF(Table1[[#This Row],[gender]]="women",0,1)</f>
        <v>0</v>
      </c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K366" s="1">
        <f t="shared" ca="1" si="307"/>
        <v>0</v>
      </c>
      <c r="AL366" s="2">
        <f t="shared" ca="1" si="308"/>
        <v>0</v>
      </c>
      <c r="AM366" s="2">
        <f t="shared" ca="1" si="309"/>
        <v>0</v>
      </c>
      <c r="AN366" s="2">
        <f t="shared" ca="1" si="310"/>
        <v>0</v>
      </c>
      <c r="AO366" s="2">
        <f t="shared" ca="1" si="311"/>
        <v>1</v>
      </c>
      <c r="AP366" s="3">
        <f t="shared" ca="1" si="312"/>
        <v>0</v>
      </c>
      <c r="AQ366" s="1"/>
      <c r="AR366" s="2"/>
      <c r="AS366" s="2"/>
      <c r="AT366" s="2"/>
      <c r="AU366" s="2"/>
      <c r="AV366" s="3"/>
      <c r="AW366" s="2"/>
      <c r="AX366" s="23">
        <f t="shared" ca="1" si="263"/>
        <v>7049.7107721429429</v>
      </c>
      <c r="AY366" s="2"/>
      <c r="AZ366" s="1">
        <f t="shared" ca="1" si="264"/>
        <v>1</v>
      </c>
      <c r="BA366" s="2"/>
      <c r="BB366" s="3"/>
      <c r="BC366" s="31">
        <f t="shared" ca="1" si="265"/>
        <v>0.64099135028578458</v>
      </c>
      <c r="BD366" s="2">
        <f t="shared" ca="1" si="266"/>
        <v>0</v>
      </c>
      <c r="BE366" s="1"/>
      <c r="BF366" s="1">
        <f t="shared" ca="1" si="267"/>
        <v>0</v>
      </c>
      <c r="BG366" s="2">
        <f t="shared" ca="1" si="268"/>
        <v>0</v>
      </c>
      <c r="BH366" s="2">
        <f t="shared" ca="1" si="269"/>
        <v>0</v>
      </c>
      <c r="BI366" s="2">
        <f t="shared" ca="1" si="270"/>
        <v>0</v>
      </c>
      <c r="BJ366" s="2">
        <f t="shared" ca="1" si="271"/>
        <v>0</v>
      </c>
      <c r="BK366" s="2">
        <f t="shared" ca="1" si="272"/>
        <v>32702</v>
      </c>
      <c r="BL366" s="2">
        <f t="shared" ca="1" si="273"/>
        <v>0</v>
      </c>
      <c r="BM366" s="2">
        <f t="shared" ca="1" si="274"/>
        <v>0</v>
      </c>
      <c r="BN366" s="2">
        <f t="shared" ca="1" si="275"/>
        <v>0</v>
      </c>
      <c r="BO366" s="2">
        <f t="shared" ca="1" si="276"/>
        <v>0</v>
      </c>
      <c r="BP366" s="3">
        <f t="shared" ca="1" si="277"/>
        <v>0</v>
      </c>
      <c r="BQ366" s="1">
        <f t="shared" ca="1" si="278"/>
        <v>0</v>
      </c>
      <c r="BR366" s="2">
        <f t="shared" ca="1" si="279"/>
        <v>32702</v>
      </c>
      <c r="BS366" s="2">
        <f t="shared" ca="1" si="280"/>
        <v>0</v>
      </c>
      <c r="BT366" s="2">
        <f t="shared" ca="1" si="281"/>
        <v>0</v>
      </c>
      <c r="BU366" s="2">
        <f t="shared" ca="1" si="282"/>
        <v>0</v>
      </c>
      <c r="BV366" s="3">
        <f t="shared" ca="1" si="283"/>
        <v>0</v>
      </c>
      <c r="BX366" s="1">
        <f t="shared" ca="1" si="284"/>
        <v>1</v>
      </c>
      <c r="BY366" s="3"/>
      <c r="BZ366" s="1">
        <f t="shared" ca="1" si="285"/>
        <v>0</v>
      </c>
      <c r="CA366" s="2"/>
      <c r="CB366" s="3"/>
    </row>
    <row r="367" spans="2:80" ht="15" thickBot="1" x14ac:dyDescent="0.35">
      <c r="B367">
        <f t="shared" ca="1" si="286"/>
        <v>1</v>
      </c>
      <c r="C367" t="str">
        <f t="shared" ca="1" si="287"/>
        <v>men</v>
      </c>
      <c r="D367">
        <f t="shared" ca="1" si="288"/>
        <v>42</v>
      </c>
      <c r="E367">
        <f t="shared" ca="1" si="289"/>
        <v>2</v>
      </c>
      <c r="F367" t="str">
        <f t="shared" ca="1" si="290"/>
        <v>construction</v>
      </c>
      <c r="G367">
        <f t="shared" ca="1" si="291"/>
        <v>2</v>
      </c>
      <c r="H367" t="str">
        <f t="shared" ca="1" si="292"/>
        <v>college</v>
      </c>
      <c r="I367">
        <f t="shared" ca="1" si="293"/>
        <v>0</v>
      </c>
      <c r="J367">
        <f t="shared" ca="1" si="294"/>
        <v>2</v>
      </c>
      <c r="K367">
        <f t="shared" ca="1" si="295"/>
        <v>32702</v>
      </c>
      <c r="L367">
        <f t="shared" ca="1" si="296"/>
        <v>6</v>
      </c>
      <c r="M367" t="str">
        <f t="shared" ca="1" si="297"/>
        <v>bellari</v>
      </c>
      <c r="N367">
        <f t="shared" ca="1" si="298"/>
        <v>130808</v>
      </c>
      <c r="O367">
        <f t="shared" ca="1" si="299"/>
        <v>83846.796548182916</v>
      </c>
      <c r="P367">
        <f t="shared" ca="1" si="300"/>
        <v>14099.421544285886</v>
      </c>
      <c r="Q367">
        <f t="shared" ca="1" si="301"/>
        <v>12547</v>
      </c>
      <c r="R367">
        <f t="shared" ca="1" si="302"/>
        <v>33568.74306481066</v>
      </c>
      <c r="S367">
        <f t="shared" ca="1" si="303"/>
        <v>9752.4511025935171</v>
      </c>
      <c r="T367">
        <f t="shared" ca="1" si="304"/>
        <v>154659.8726468794</v>
      </c>
      <c r="U367">
        <f t="shared" ca="1" si="305"/>
        <v>129962.53961299357</v>
      </c>
      <c r="V367">
        <f t="shared" ca="1" si="306"/>
        <v>24697.333033885836</v>
      </c>
      <c r="X367" s="1">
        <f ca="1">IF(Table1[[#This Row],[gender]]="men",0,1)</f>
        <v>0</v>
      </c>
      <c r="Y367" s="13">
        <f ca="1">IF(Table1[[#This Row],[gender]]="women",0,1)</f>
        <v>1</v>
      </c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K367" s="1">
        <f t="shared" ca="1" si="307"/>
        <v>0</v>
      </c>
      <c r="AL367" s="2">
        <f t="shared" ca="1" si="308"/>
        <v>0</v>
      </c>
      <c r="AM367" s="2">
        <f t="shared" ca="1" si="309"/>
        <v>0</v>
      </c>
      <c r="AN367" s="2">
        <f t="shared" ca="1" si="310"/>
        <v>1</v>
      </c>
      <c r="AO367" s="2">
        <f t="shared" ca="1" si="311"/>
        <v>0</v>
      </c>
      <c r="AP367" s="3">
        <f t="shared" ca="1" si="312"/>
        <v>0</v>
      </c>
      <c r="AQ367" s="1"/>
      <c r="AR367" s="2"/>
      <c r="AS367" s="2"/>
      <c r="AT367" s="2"/>
      <c r="AU367" s="2"/>
      <c r="AV367" s="3"/>
      <c r="AW367" s="2"/>
      <c r="AX367" s="23">
        <f t="shared" ca="1" si="263"/>
        <v>23833.548102200533</v>
      </c>
      <c r="AY367" s="2"/>
      <c r="AZ367" s="1">
        <f t="shared" ca="1" si="264"/>
        <v>1</v>
      </c>
      <c r="BA367" s="2"/>
      <c r="BB367" s="3"/>
      <c r="BC367" s="31">
        <f t="shared" ca="1" si="265"/>
        <v>0.15254034022925866</v>
      </c>
      <c r="BD367" s="2">
        <f t="shared" ca="1" si="266"/>
        <v>1</v>
      </c>
      <c r="BE367" s="1"/>
      <c r="BF367" s="1">
        <f t="shared" ca="1" si="267"/>
        <v>0</v>
      </c>
      <c r="BG367" s="2">
        <f t="shared" ca="1" si="268"/>
        <v>0</v>
      </c>
      <c r="BH367" s="2">
        <f t="shared" ca="1" si="269"/>
        <v>0</v>
      </c>
      <c r="BI367" s="2">
        <f t="shared" ca="1" si="270"/>
        <v>0</v>
      </c>
      <c r="BJ367" s="2">
        <f t="shared" ca="1" si="271"/>
        <v>0</v>
      </c>
      <c r="BK367" s="2">
        <f t="shared" ca="1" si="272"/>
        <v>0</v>
      </c>
      <c r="BL367" s="2">
        <f t="shared" ca="1" si="273"/>
        <v>0</v>
      </c>
      <c r="BM367" s="2">
        <f t="shared" ca="1" si="274"/>
        <v>61055</v>
      </c>
      <c r="BN367" s="2">
        <f t="shared" ca="1" si="275"/>
        <v>0</v>
      </c>
      <c r="BO367" s="2">
        <f t="shared" ca="1" si="276"/>
        <v>0</v>
      </c>
      <c r="BP367" s="3">
        <f t="shared" ca="1" si="277"/>
        <v>0</v>
      </c>
      <c r="BQ367" s="1">
        <f t="shared" ca="1" si="278"/>
        <v>0</v>
      </c>
      <c r="BR367" s="2">
        <f t="shared" ca="1" si="279"/>
        <v>0</v>
      </c>
      <c r="BS367" s="2">
        <f t="shared" ca="1" si="280"/>
        <v>0</v>
      </c>
      <c r="BT367" s="2">
        <f t="shared" ca="1" si="281"/>
        <v>61055</v>
      </c>
      <c r="BU367" s="2">
        <f t="shared" ca="1" si="282"/>
        <v>0</v>
      </c>
      <c r="BV367" s="3">
        <f t="shared" ca="1" si="283"/>
        <v>0</v>
      </c>
      <c r="BX367" s="1">
        <f t="shared" ca="1" si="284"/>
        <v>1</v>
      </c>
      <c r="BY367" s="3"/>
      <c r="BZ367" s="1">
        <f t="shared" ca="1" si="285"/>
        <v>37</v>
      </c>
      <c r="CA367" s="2"/>
      <c r="CB367" s="3"/>
    </row>
    <row r="368" spans="2:80" ht="15" thickBot="1" x14ac:dyDescent="0.35">
      <c r="B368">
        <f t="shared" ca="1" si="286"/>
        <v>2</v>
      </c>
      <c r="C368" t="str">
        <f t="shared" ca="1" si="287"/>
        <v>women</v>
      </c>
      <c r="D368">
        <f t="shared" ca="1" si="288"/>
        <v>37</v>
      </c>
      <c r="E368">
        <f t="shared" ca="1" si="289"/>
        <v>4</v>
      </c>
      <c r="F368" t="str">
        <f t="shared" ca="1" si="290"/>
        <v>IT</v>
      </c>
      <c r="G368">
        <f t="shared" ca="1" si="291"/>
        <v>1</v>
      </c>
      <c r="H368" t="str">
        <f t="shared" ca="1" si="292"/>
        <v>high skool</v>
      </c>
      <c r="I368">
        <f t="shared" ca="1" si="293"/>
        <v>1</v>
      </c>
      <c r="J368">
        <f t="shared" ca="1" si="294"/>
        <v>2</v>
      </c>
      <c r="K368">
        <f t="shared" ca="1" si="295"/>
        <v>61055</v>
      </c>
      <c r="L368">
        <f t="shared" ca="1" si="296"/>
        <v>8</v>
      </c>
      <c r="M368" t="str">
        <f t="shared" ca="1" si="297"/>
        <v>bidar</v>
      </c>
      <c r="N368">
        <f t="shared" ca="1" si="298"/>
        <v>366330</v>
      </c>
      <c r="O368">
        <f t="shared" ca="1" si="299"/>
        <v>55880.102836184327</v>
      </c>
      <c r="P368">
        <f t="shared" ca="1" si="300"/>
        <v>47667.096204401067</v>
      </c>
      <c r="Q368">
        <f t="shared" ca="1" si="301"/>
        <v>32699</v>
      </c>
      <c r="R368">
        <f t="shared" ca="1" si="302"/>
        <v>81020.483299678468</v>
      </c>
      <c r="S368">
        <f t="shared" ca="1" si="303"/>
        <v>47909.21317046936</v>
      </c>
      <c r="T368">
        <f t="shared" ca="1" si="304"/>
        <v>461906.30937487038</v>
      </c>
      <c r="U368">
        <f t="shared" ca="1" si="305"/>
        <v>169599.5861358628</v>
      </c>
      <c r="V368">
        <f t="shared" ca="1" si="306"/>
        <v>292306.72323900758</v>
      </c>
      <c r="X368" s="1">
        <f ca="1">IF(Table1[[#This Row],[gender]]="men",0,1)</f>
        <v>1</v>
      </c>
      <c r="Y368" s="13">
        <f ca="1">IF(Table1[[#This Row],[gender]]="women",0,1)</f>
        <v>0</v>
      </c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K368" s="1">
        <f t="shared" ca="1" si="307"/>
        <v>0</v>
      </c>
      <c r="AL368" s="2">
        <f t="shared" ca="1" si="308"/>
        <v>0</v>
      </c>
      <c r="AM368" s="2">
        <f t="shared" ca="1" si="309"/>
        <v>0</v>
      </c>
      <c r="AN368" s="2">
        <f t="shared" ca="1" si="310"/>
        <v>0</v>
      </c>
      <c r="AO368" s="2">
        <f t="shared" ca="1" si="311"/>
        <v>1</v>
      </c>
      <c r="AP368" s="3">
        <f t="shared" ca="1" si="312"/>
        <v>0</v>
      </c>
      <c r="AQ368" s="1"/>
      <c r="AR368" s="2"/>
      <c r="AS368" s="2"/>
      <c r="AT368" s="2"/>
      <c r="AU368" s="2"/>
      <c r="AV368" s="3"/>
      <c r="AW368" s="2"/>
      <c r="AX368" s="23">
        <f t="shared" ca="1" si="263"/>
        <v>56218.544249147722</v>
      </c>
      <c r="AY368" s="2"/>
      <c r="AZ368" s="1">
        <f t="shared" ca="1" si="264"/>
        <v>1</v>
      </c>
      <c r="BA368" s="2"/>
      <c r="BB368" s="3"/>
      <c r="BC368" s="31">
        <f t="shared" ca="1" si="265"/>
        <v>0.52515451484964459</v>
      </c>
      <c r="BD368" s="2">
        <f t="shared" ca="1" si="266"/>
        <v>0</v>
      </c>
      <c r="BE368" s="1"/>
      <c r="BF368" s="1">
        <f t="shared" ca="1" si="267"/>
        <v>0</v>
      </c>
      <c r="BG368" s="2">
        <f t="shared" ca="1" si="268"/>
        <v>0</v>
      </c>
      <c r="BH368" s="2">
        <f t="shared" ca="1" si="269"/>
        <v>0</v>
      </c>
      <c r="BI368" s="2">
        <f t="shared" ca="1" si="270"/>
        <v>0</v>
      </c>
      <c r="BJ368" s="2">
        <f t="shared" ca="1" si="271"/>
        <v>0</v>
      </c>
      <c r="BK368" s="2">
        <f t="shared" ca="1" si="272"/>
        <v>0</v>
      </c>
      <c r="BL368" s="2">
        <f t="shared" ca="1" si="273"/>
        <v>0</v>
      </c>
      <c r="BM368" s="2">
        <f t="shared" ca="1" si="274"/>
        <v>0</v>
      </c>
      <c r="BN368" s="2">
        <f t="shared" ca="1" si="275"/>
        <v>65760</v>
      </c>
      <c r="BO368" s="2">
        <f t="shared" ca="1" si="276"/>
        <v>0</v>
      </c>
      <c r="BP368" s="3">
        <f t="shared" ca="1" si="277"/>
        <v>0</v>
      </c>
      <c r="BQ368" s="1">
        <f t="shared" ca="1" si="278"/>
        <v>0</v>
      </c>
      <c r="BR368" s="2">
        <f t="shared" ca="1" si="279"/>
        <v>65760</v>
      </c>
      <c r="BS368" s="2">
        <f t="shared" ca="1" si="280"/>
        <v>0</v>
      </c>
      <c r="BT368" s="2">
        <f t="shared" ca="1" si="281"/>
        <v>0</v>
      </c>
      <c r="BU368" s="2">
        <f t="shared" ca="1" si="282"/>
        <v>0</v>
      </c>
      <c r="BV368" s="3">
        <f t="shared" ca="1" si="283"/>
        <v>0</v>
      </c>
      <c r="BX368" s="1">
        <f t="shared" ca="1" si="284"/>
        <v>1</v>
      </c>
      <c r="BY368" s="3"/>
      <c r="BZ368" s="1">
        <f t="shared" ca="1" si="285"/>
        <v>26</v>
      </c>
      <c r="CA368" s="2"/>
      <c r="CB368" s="3"/>
    </row>
    <row r="369" spans="2:80" ht="15" thickBot="1" x14ac:dyDescent="0.35">
      <c r="B369">
        <f t="shared" ca="1" si="286"/>
        <v>1</v>
      </c>
      <c r="C369" t="str">
        <f t="shared" ca="1" si="287"/>
        <v>men</v>
      </c>
      <c r="D369">
        <f t="shared" ca="1" si="288"/>
        <v>26</v>
      </c>
      <c r="E369">
        <f t="shared" ca="1" si="289"/>
        <v>2</v>
      </c>
      <c r="F369" t="str">
        <f t="shared" ca="1" si="290"/>
        <v>construction</v>
      </c>
      <c r="G369">
        <f t="shared" ca="1" si="291"/>
        <v>1</v>
      </c>
      <c r="H369" t="str">
        <f t="shared" ca="1" si="292"/>
        <v>high skool</v>
      </c>
      <c r="I369">
        <f t="shared" ca="1" si="293"/>
        <v>4</v>
      </c>
      <c r="J369">
        <f t="shared" ca="1" si="294"/>
        <v>4</v>
      </c>
      <c r="K369">
        <f t="shared" ca="1" si="295"/>
        <v>65760</v>
      </c>
      <c r="L369">
        <f t="shared" ca="1" si="296"/>
        <v>9</v>
      </c>
      <c r="M369" t="str">
        <f t="shared" ca="1" si="297"/>
        <v>gulbarga</v>
      </c>
      <c r="N369">
        <f t="shared" ca="1" si="298"/>
        <v>263040</v>
      </c>
      <c r="O369">
        <f t="shared" ca="1" si="299"/>
        <v>138136.64358605052</v>
      </c>
      <c r="P369">
        <f t="shared" ca="1" si="300"/>
        <v>224874.17699659089</v>
      </c>
      <c r="Q369">
        <f t="shared" ca="1" si="301"/>
        <v>133789</v>
      </c>
      <c r="R369">
        <f t="shared" ca="1" si="302"/>
        <v>78128.240508732866</v>
      </c>
      <c r="S369">
        <f t="shared" ca="1" si="303"/>
        <v>49350.69763693578</v>
      </c>
      <c r="T369">
        <f t="shared" ca="1" si="304"/>
        <v>537264.87463352666</v>
      </c>
      <c r="U369">
        <f t="shared" ca="1" si="305"/>
        <v>350053.88409478334</v>
      </c>
      <c r="V369">
        <f t="shared" ca="1" si="306"/>
        <v>187210.99053874332</v>
      </c>
      <c r="X369" s="1">
        <f ca="1">IF(Table1[[#This Row],[gender]]="men",0,1)</f>
        <v>0</v>
      </c>
      <c r="Y369" s="13">
        <f ca="1">IF(Table1[[#This Row],[gender]]="women",0,1)</f>
        <v>1</v>
      </c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K369" s="1">
        <f t="shared" ca="1" si="307"/>
        <v>1</v>
      </c>
      <c r="AL369" s="2">
        <f t="shared" ca="1" si="308"/>
        <v>0</v>
      </c>
      <c r="AM369" s="2">
        <f t="shared" ca="1" si="309"/>
        <v>0</v>
      </c>
      <c r="AN369" s="2">
        <f t="shared" ca="1" si="310"/>
        <v>0</v>
      </c>
      <c r="AO369" s="2">
        <f t="shared" ca="1" si="311"/>
        <v>0</v>
      </c>
      <c r="AP369" s="3">
        <f t="shared" ca="1" si="312"/>
        <v>0</v>
      </c>
      <c r="AQ369" s="1"/>
      <c r="AR369" s="2"/>
      <c r="AS369" s="2"/>
      <c r="AT369" s="2"/>
      <c r="AU369" s="2"/>
      <c r="AV369" s="3"/>
      <c r="AW369" s="2"/>
      <c r="AX369" s="23">
        <f t="shared" ca="1" si="263"/>
        <v>16345.041211200407</v>
      </c>
      <c r="AY369" s="2"/>
      <c r="AZ369" s="1">
        <f t="shared" ca="1" si="264"/>
        <v>0</v>
      </c>
      <c r="BA369" s="2"/>
      <c r="BB369" s="3"/>
      <c r="BC369" s="31">
        <f t="shared" ca="1" si="265"/>
        <v>0.33112720336867385</v>
      </c>
      <c r="BD369" s="2">
        <f t="shared" ca="1" si="266"/>
        <v>0</v>
      </c>
      <c r="BE369" s="1"/>
      <c r="BF369" s="1">
        <f t="shared" ca="1" si="267"/>
        <v>0</v>
      </c>
      <c r="BG369" s="2">
        <f t="shared" ca="1" si="268"/>
        <v>0</v>
      </c>
      <c r="BH369" s="2">
        <f t="shared" ca="1" si="269"/>
        <v>0</v>
      </c>
      <c r="BI369" s="2">
        <f t="shared" ca="1" si="270"/>
        <v>0</v>
      </c>
      <c r="BJ369" s="2">
        <f t="shared" ca="1" si="271"/>
        <v>0</v>
      </c>
      <c r="BK369" s="2">
        <f t="shared" ca="1" si="272"/>
        <v>0</v>
      </c>
      <c r="BL369" s="2">
        <f t="shared" ca="1" si="273"/>
        <v>0</v>
      </c>
      <c r="BM369" s="2">
        <f t="shared" ca="1" si="274"/>
        <v>0</v>
      </c>
      <c r="BN369" s="2">
        <f t="shared" ca="1" si="275"/>
        <v>51566</v>
      </c>
      <c r="BO369" s="2">
        <f t="shared" ca="1" si="276"/>
        <v>0</v>
      </c>
      <c r="BP369" s="3">
        <f t="shared" ca="1" si="277"/>
        <v>0</v>
      </c>
      <c r="BQ369" s="1">
        <f t="shared" ca="1" si="278"/>
        <v>0</v>
      </c>
      <c r="BR369" s="2">
        <f t="shared" ca="1" si="279"/>
        <v>0</v>
      </c>
      <c r="BS369" s="2">
        <f t="shared" ca="1" si="280"/>
        <v>51566</v>
      </c>
      <c r="BT369" s="2">
        <f t="shared" ca="1" si="281"/>
        <v>0</v>
      </c>
      <c r="BU369" s="2">
        <f t="shared" ca="1" si="282"/>
        <v>0</v>
      </c>
      <c r="BV369" s="3">
        <f t="shared" ca="1" si="283"/>
        <v>0</v>
      </c>
      <c r="BX369" s="1">
        <f t="shared" ca="1" si="284"/>
        <v>1</v>
      </c>
      <c r="BY369" s="3"/>
      <c r="BZ369" s="1">
        <f t="shared" ca="1" si="285"/>
        <v>33</v>
      </c>
      <c r="CA369" s="2"/>
      <c r="CB369" s="3"/>
    </row>
    <row r="370" spans="2:80" ht="15" thickBot="1" x14ac:dyDescent="0.35">
      <c r="B370">
        <f t="shared" ca="1" si="286"/>
        <v>2</v>
      </c>
      <c r="C370" t="str">
        <f t="shared" ca="1" si="287"/>
        <v>women</v>
      </c>
      <c r="D370">
        <f t="shared" ca="1" si="288"/>
        <v>33</v>
      </c>
      <c r="E370">
        <f t="shared" ca="1" si="289"/>
        <v>3</v>
      </c>
      <c r="F370" t="str">
        <f t="shared" ca="1" si="290"/>
        <v>teaching</v>
      </c>
      <c r="G370">
        <f t="shared" ca="1" si="291"/>
        <v>2</v>
      </c>
      <c r="H370" t="str">
        <f t="shared" ca="1" si="292"/>
        <v>college</v>
      </c>
      <c r="I370">
        <f t="shared" ca="1" si="293"/>
        <v>2</v>
      </c>
      <c r="J370">
        <f t="shared" ca="1" si="294"/>
        <v>3</v>
      </c>
      <c r="K370">
        <f t="shared" ca="1" si="295"/>
        <v>51566</v>
      </c>
      <c r="L370">
        <f t="shared" ca="1" si="296"/>
        <v>9</v>
      </c>
      <c r="M370" t="str">
        <f t="shared" ca="1" si="297"/>
        <v>gulbarga</v>
      </c>
      <c r="N370">
        <f t="shared" ca="1" si="298"/>
        <v>154698</v>
      </c>
      <c r="O370">
        <f t="shared" ca="1" si="299"/>
        <v>51224.716106727108</v>
      </c>
      <c r="P370">
        <f t="shared" ca="1" si="300"/>
        <v>49035.123633601223</v>
      </c>
      <c r="Q370">
        <f t="shared" ca="1" si="301"/>
        <v>10934</v>
      </c>
      <c r="R370">
        <f t="shared" ca="1" si="302"/>
        <v>18836.079887573927</v>
      </c>
      <c r="S370">
        <f t="shared" ca="1" si="303"/>
        <v>65544.839779683607</v>
      </c>
      <c r="T370">
        <f t="shared" ca="1" si="304"/>
        <v>269277.96341328486</v>
      </c>
      <c r="U370">
        <f t="shared" ca="1" si="305"/>
        <v>80994.795994301036</v>
      </c>
      <c r="V370">
        <f t="shared" ca="1" si="306"/>
        <v>188283.16741898382</v>
      </c>
      <c r="X370" s="1">
        <f ca="1">IF(Table1[[#This Row],[gender]]="men",0,1)</f>
        <v>1</v>
      </c>
      <c r="Y370" s="13">
        <f ca="1">IF(Table1[[#This Row],[gender]]="women",0,1)</f>
        <v>0</v>
      </c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K370" s="1">
        <f t="shared" ca="1" si="307"/>
        <v>0</v>
      </c>
      <c r="AL370" s="2">
        <f t="shared" ca="1" si="308"/>
        <v>0</v>
      </c>
      <c r="AM370" s="2">
        <f t="shared" ca="1" si="309"/>
        <v>0</v>
      </c>
      <c r="AN370" s="2">
        <f t="shared" ca="1" si="310"/>
        <v>0</v>
      </c>
      <c r="AO370" s="2">
        <f t="shared" ca="1" si="311"/>
        <v>0</v>
      </c>
      <c r="AP370" s="3">
        <f t="shared" ca="1" si="312"/>
        <v>1</v>
      </c>
      <c r="AQ370" s="1"/>
      <c r="AR370" s="2"/>
      <c r="AS370" s="2"/>
      <c r="AT370" s="2"/>
      <c r="AU370" s="2"/>
      <c r="AV370" s="3"/>
      <c r="AW370" s="2"/>
      <c r="AX370" s="23">
        <f t="shared" ca="1" si="263"/>
        <v>68024.156745001659</v>
      </c>
      <c r="AY370" s="2"/>
      <c r="AZ370" s="1">
        <f t="shared" ca="1" si="264"/>
        <v>1</v>
      </c>
      <c r="BA370" s="2"/>
      <c r="BB370" s="3"/>
      <c r="BC370" s="31">
        <f t="shared" ca="1" si="265"/>
        <v>0.17758580937876489</v>
      </c>
      <c r="BD370" s="2">
        <f t="shared" ca="1" si="266"/>
        <v>1</v>
      </c>
      <c r="BE370" s="1"/>
      <c r="BF370" s="1">
        <f t="shared" ca="1" si="267"/>
        <v>0</v>
      </c>
      <c r="BG370" s="2">
        <f t="shared" ca="1" si="268"/>
        <v>0</v>
      </c>
      <c r="BH370" s="2">
        <f t="shared" ca="1" si="269"/>
        <v>0</v>
      </c>
      <c r="BI370" s="2">
        <f t="shared" ca="1" si="270"/>
        <v>0</v>
      </c>
      <c r="BJ370" s="2">
        <f t="shared" ca="1" si="271"/>
        <v>0</v>
      </c>
      <c r="BK370" s="2">
        <f t="shared" ca="1" si="272"/>
        <v>0</v>
      </c>
      <c r="BL370" s="2">
        <f t="shared" ca="1" si="273"/>
        <v>0</v>
      </c>
      <c r="BM370" s="2">
        <f t="shared" ca="1" si="274"/>
        <v>0</v>
      </c>
      <c r="BN370" s="2">
        <f t="shared" ca="1" si="275"/>
        <v>0</v>
      </c>
      <c r="BO370" s="2">
        <f t="shared" ca="1" si="276"/>
        <v>78800</v>
      </c>
      <c r="BP370" s="3">
        <f t="shared" ca="1" si="277"/>
        <v>0</v>
      </c>
      <c r="BQ370" s="1">
        <f t="shared" ca="1" si="278"/>
        <v>0</v>
      </c>
      <c r="BR370" s="2">
        <f t="shared" ca="1" si="279"/>
        <v>0</v>
      </c>
      <c r="BS370" s="2">
        <f t="shared" ca="1" si="280"/>
        <v>0</v>
      </c>
      <c r="BT370" s="2">
        <f t="shared" ca="1" si="281"/>
        <v>0</v>
      </c>
      <c r="BU370" s="2">
        <f t="shared" ca="1" si="282"/>
        <v>78800</v>
      </c>
      <c r="BV370" s="3">
        <f t="shared" ca="1" si="283"/>
        <v>0</v>
      </c>
      <c r="BX370" s="1">
        <f t="shared" ca="1" si="284"/>
        <v>1</v>
      </c>
      <c r="BY370" s="3"/>
      <c r="BZ370" s="1">
        <f t="shared" ca="1" si="285"/>
        <v>34</v>
      </c>
      <c r="CA370" s="2"/>
      <c r="CB370" s="3"/>
    </row>
    <row r="371" spans="2:80" ht="15" thickBot="1" x14ac:dyDescent="0.35">
      <c r="B371">
        <f t="shared" ca="1" si="286"/>
        <v>2</v>
      </c>
      <c r="C371" t="str">
        <f t="shared" ca="1" si="287"/>
        <v>women</v>
      </c>
      <c r="D371">
        <f t="shared" ca="1" si="288"/>
        <v>34</v>
      </c>
      <c r="E371">
        <f t="shared" ca="1" si="289"/>
        <v>5</v>
      </c>
      <c r="F371" t="str">
        <f t="shared" ca="1" si="290"/>
        <v>general work</v>
      </c>
      <c r="G371">
        <f t="shared" ca="1" si="291"/>
        <v>1</v>
      </c>
      <c r="H371" t="str">
        <f t="shared" ca="1" si="292"/>
        <v>high skool</v>
      </c>
      <c r="I371">
        <f t="shared" ca="1" si="293"/>
        <v>3</v>
      </c>
      <c r="J371">
        <f t="shared" ca="1" si="294"/>
        <v>3</v>
      </c>
      <c r="K371">
        <f t="shared" ca="1" si="295"/>
        <v>78800</v>
      </c>
      <c r="L371">
        <f t="shared" ca="1" si="296"/>
        <v>10</v>
      </c>
      <c r="M371" t="str">
        <f t="shared" ca="1" si="297"/>
        <v>chitrdurga</v>
      </c>
      <c r="N371">
        <f t="shared" ca="1" si="298"/>
        <v>394000</v>
      </c>
      <c r="O371">
        <f t="shared" ca="1" si="299"/>
        <v>69968.808895233364</v>
      </c>
      <c r="P371">
        <f t="shared" ca="1" si="300"/>
        <v>204072.47023500496</v>
      </c>
      <c r="Q371">
        <f t="shared" ca="1" si="301"/>
        <v>114523</v>
      </c>
      <c r="R371">
        <f t="shared" ca="1" si="302"/>
        <v>56363.990818654718</v>
      </c>
      <c r="S371">
        <f t="shared" ca="1" si="303"/>
        <v>76112.310406284552</v>
      </c>
      <c r="T371">
        <f t="shared" ca="1" si="304"/>
        <v>674184.78064128954</v>
      </c>
      <c r="U371">
        <f t="shared" ca="1" si="305"/>
        <v>240855.79971388809</v>
      </c>
      <c r="V371">
        <f t="shared" ca="1" si="306"/>
        <v>433328.98092740146</v>
      </c>
      <c r="X371" s="1">
        <f ca="1">IF(Table1[[#This Row],[gender]]="men",0,1)</f>
        <v>1</v>
      </c>
      <c r="Y371" s="13">
        <f ca="1">IF(Table1[[#This Row],[gender]]="women",0,1)</f>
        <v>0</v>
      </c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K371" s="1">
        <f t="shared" ca="1" si="307"/>
        <v>0</v>
      </c>
      <c r="AL371" s="2">
        <f t="shared" ca="1" si="308"/>
        <v>0</v>
      </c>
      <c r="AM371" s="2">
        <f t="shared" ca="1" si="309"/>
        <v>0</v>
      </c>
      <c r="AN371" s="2">
        <f t="shared" ca="1" si="310"/>
        <v>0</v>
      </c>
      <c r="AO371" s="2">
        <f t="shared" ca="1" si="311"/>
        <v>0</v>
      </c>
      <c r="AP371" s="3">
        <f t="shared" ca="1" si="312"/>
        <v>1</v>
      </c>
      <c r="AQ371" s="1"/>
      <c r="AR371" s="2"/>
      <c r="AS371" s="2"/>
      <c r="AT371" s="2"/>
      <c r="AU371" s="2"/>
      <c r="AV371" s="3"/>
      <c r="AW371" s="2"/>
      <c r="AX371" s="23">
        <f t="shared" ca="1" si="263"/>
        <v>1505.4362849918541</v>
      </c>
      <c r="AY371" s="2"/>
      <c r="AZ371" s="1">
        <f t="shared" ca="1" si="264"/>
        <v>1</v>
      </c>
      <c r="BA371" s="2"/>
      <c r="BB371" s="3"/>
      <c r="BC371" s="31">
        <f t="shared" ca="1" si="265"/>
        <v>0.72911538015368793</v>
      </c>
      <c r="BD371" s="2">
        <f t="shared" ca="1" si="266"/>
        <v>0</v>
      </c>
      <c r="BE371" s="1"/>
      <c r="BF371" s="1">
        <f t="shared" ca="1" si="267"/>
        <v>0</v>
      </c>
      <c r="BG371" s="2">
        <f t="shared" ca="1" si="268"/>
        <v>0</v>
      </c>
      <c r="BH371" s="2">
        <f t="shared" ca="1" si="269"/>
        <v>0</v>
      </c>
      <c r="BI371" s="2">
        <f t="shared" ca="1" si="270"/>
        <v>0</v>
      </c>
      <c r="BJ371" s="2">
        <f t="shared" ca="1" si="271"/>
        <v>0</v>
      </c>
      <c r="BK371" s="2">
        <f t="shared" ca="1" si="272"/>
        <v>0</v>
      </c>
      <c r="BL371" s="2">
        <f t="shared" ca="1" si="273"/>
        <v>0</v>
      </c>
      <c r="BM371" s="2">
        <f t="shared" ca="1" si="274"/>
        <v>0</v>
      </c>
      <c r="BN371" s="2">
        <f t="shared" ca="1" si="275"/>
        <v>0</v>
      </c>
      <c r="BO371" s="2">
        <f t="shared" ca="1" si="276"/>
        <v>0</v>
      </c>
      <c r="BP371" s="3">
        <f t="shared" ca="1" si="277"/>
        <v>28225</v>
      </c>
      <c r="BQ371" s="1">
        <f t="shared" ca="1" si="278"/>
        <v>0</v>
      </c>
      <c r="BR371" s="2">
        <f t="shared" ca="1" si="279"/>
        <v>0</v>
      </c>
      <c r="BS371" s="2">
        <f t="shared" ca="1" si="280"/>
        <v>0</v>
      </c>
      <c r="BT371" s="2">
        <f t="shared" ca="1" si="281"/>
        <v>0</v>
      </c>
      <c r="BU371" s="2">
        <f t="shared" ca="1" si="282"/>
        <v>28225</v>
      </c>
      <c r="BV371" s="3">
        <f t="shared" ca="1" si="283"/>
        <v>0</v>
      </c>
      <c r="BX371" s="1">
        <f t="shared" ca="1" si="284"/>
        <v>1</v>
      </c>
      <c r="BY371" s="3"/>
      <c r="BZ371" s="1">
        <f t="shared" ca="1" si="285"/>
        <v>35</v>
      </c>
      <c r="CA371" s="2"/>
      <c r="CB371" s="3"/>
    </row>
    <row r="372" spans="2:80" ht="15" thickBot="1" x14ac:dyDescent="0.35">
      <c r="B372">
        <f t="shared" ca="1" si="286"/>
        <v>1</v>
      </c>
      <c r="C372" t="str">
        <f t="shared" ca="1" si="287"/>
        <v>men</v>
      </c>
      <c r="D372">
        <f t="shared" ca="1" si="288"/>
        <v>35</v>
      </c>
      <c r="E372">
        <f t="shared" ca="1" si="289"/>
        <v>5</v>
      </c>
      <c r="F372" t="str">
        <f t="shared" ca="1" si="290"/>
        <v>general work</v>
      </c>
      <c r="G372">
        <f t="shared" ca="1" si="291"/>
        <v>3</v>
      </c>
      <c r="H372" t="str">
        <f t="shared" ca="1" si="292"/>
        <v>university</v>
      </c>
      <c r="I372">
        <f t="shared" ca="1" si="293"/>
        <v>4</v>
      </c>
      <c r="J372">
        <f t="shared" ca="1" si="294"/>
        <v>1</v>
      </c>
      <c r="K372">
        <f t="shared" ca="1" si="295"/>
        <v>28225</v>
      </c>
      <c r="L372">
        <f t="shared" ca="1" si="296"/>
        <v>11</v>
      </c>
      <c r="M372" t="str">
        <f t="shared" ca="1" si="297"/>
        <v>kolar</v>
      </c>
      <c r="N372">
        <f t="shared" ca="1" si="298"/>
        <v>141125</v>
      </c>
      <c r="O372">
        <f t="shared" ca="1" si="299"/>
        <v>102896.40802418921</v>
      </c>
      <c r="P372">
        <f t="shared" ca="1" si="300"/>
        <v>1505.4362849918541</v>
      </c>
      <c r="Q372">
        <f t="shared" ca="1" si="301"/>
        <v>703</v>
      </c>
      <c r="R372">
        <f t="shared" ca="1" si="302"/>
        <v>7451.5923043232824</v>
      </c>
      <c r="S372">
        <f t="shared" ca="1" si="303"/>
        <v>28099.62246698884</v>
      </c>
      <c r="T372">
        <f t="shared" ca="1" si="304"/>
        <v>170730.05875198069</v>
      </c>
      <c r="U372">
        <f t="shared" ca="1" si="305"/>
        <v>111051.00032851248</v>
      </c>
      <c r="V372">
        <f t="shared" ca="1" si="306"/>
        <v>59679.058423468203</v>
      </c>
      <c r="X372" s="1">
        <f ca="1">IF(Table1[[#This Row],[gender]]="men",0,1)</f>
        <v>0</v>
      </c>
      <c r="Y372" s="13">
        <f ca="1">IF(Table1[[#This Row],[gender]]="women",0,1)</f>
        <v>1</v>
      </c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K372" s="1">
        <f t="shared" ca="1" si="307"/>
        <v>0</v>
      </c>
      <c r="AL372" s="2">
        <f t="shared" ca="1" si="308"/>
        <v>0</v>
      </c>
      <c r="AM372" s="2">
        <f t="shared" ca="1" si="309"/>
        <v>0</v>
      </c>
      <c r="AN372" s="2">
        <f t="shared" ca="1" si="310"/>
        <v>0</v>
      </c>
      <c r="AO372" s="2">
        <f t="shared" ca="1" si="311"/>
        <v>0</v>
      </c>
      <c r="AP372" s="3">
        <f t="shared" ca="1" si="312"/>
        <v>1</v>
      </c>
      <c r="AQ372" s="1"/>
      <c r="AR372" s="2"/>
      <c r="AS372" s="2"/>
      <c r="AT372" s="2"/>
      <c r="AU372" s="2"/>
      <c r="AV372" s="3"/>
      <c r="AW372" s="2"/>
      <c r="AX372" s="23">
        <f t="shared" ca="1" si="263"/>
        <v>14503.987931778409</v>
      </c>
      <c r="AY372" s="2"/>
      <c r="AZ372" s="1">
        <f t="shared" ca="1" si="264"/>
        <v>1</v>
      </c>
      <c r="BA372" s="2"/>
      <c r="BB372" s="3"/>
      <c r="BC372" s="31">
        <f t="shared" ca="1" si="265"/>
        <v>0.5937066317876043</v>
      </c>
      <c r="BD372" s="2">
        <f t="shared" ca="1" si="266"/>
        <v>0</v>
      </c>
      <c r="BE372" s="1"/>
      <c r="BF372" s="1">
        <f t="shared" ca="1" si="267"/>
        <v>0</v>
      </c>
      <c r="BG372" s="2">
        <f t="shared" ca="1" si="268"/>
        <v>0</v>
      </c>
      <c r="BH372" s="2">
        <f t="shared" ca="1" si="269"/>
        <v>0</v>
      </c>
      <c r="BI372" s="2">
        <f t="shared" ca="1" si="270"/>
        <v>0</v>
      </c>
      <c r="BJ372" s="2">
        <f t="shared" ca="1" si="271"/>
        <v>0</v>
      </c>
      <c r="BK372" s="2">
        <f t="shared" ca="1" si="272"/>
        <v>0</v>
      </c>
      <c r="BL372" s="2">
        <f t="shared" ca="1" si="273"/>
        <v>0</v>
      </c>
      <c r="BM372" s="2">
        <f t="shared" ca="1" si="274"/>
        <v>68099</v>
      </c>
      <c r="BN372" s="2">
        <f t="shared" ca="1" si="275"/>
        <v>0</v>
      </c>
      <c r="BO372" s="2">
        <f t="shared" ca="1" si="276"/>
        <v>0</v>
      </c>
      <c r="BP372" s="3">
        <f t="shared" ca="1" si="277"/>
        <v>0</v>
      </c>
      <c r="BQ372" s="1">
        <f t="shared" ca="1" si="278"/>
        <v>0</v>
      </c>
      <c r="BR372" s="2">
        <f t="shared" ca="1" si="279"/>
        <v>0</v>
      </c>
      <c r="BS372" s="2">
        <f t="shared" ca="1" si="280"/>
        <v>0</v>
      </c>
      <c r="BT372" s="2">
        <f t="shared" ca="1" si="281"/>
        <v>0</v>
      </c>
      <c r="BU372" s="2">
        <f t="shared" ca="1" si="282"/>
        <v>68099</v>
      </c>
      <c r="BV372" s="3">
        <f t="shared" ca="1" si="283"/>
        <v>0</v>
      </c>
      <c r="BX372" s="1">
        <f t="shared" ca="1" si="284"/>
        <v>1</v>
      </c>
      <c r="BY372" s="3"/>
      <c r="BZ372" s="1">
        <f t="shared" ca="1" si="285"/>
        <v>0</v>
      </c>
      <c r="CA372" s="2"/>
      <c r="CB372" s="3"/>
    </row>
    <row r="373" spans="2:80" ht="15" thickBot="1" x14ac:dyDescent="0.35">
      <c r="B373">
        <f t="shared" ca="1" si="286"/>
        <v>1</v>
      </c>
      <c r="C373" t="str">
        <f t="shared" ca="1" si="287"/>
        <v>men</v>
      </c>
      <c r="D373">
        <f t="shared" ca="1" si="288"/>
        <v>43</v>
      </c>
      <c r="E373">
        <f t="shared" ca="1" si="289"/>
        <v>5</v>
      </c>
      <c r="F373" t="str">
        <f t="shared" ca="1" si="290"/>
        <v>general work</v>
      </c>
      <c r="G373">
        <f t="shared" ca="1" si="291"/>
        <v>1</v>
      </c>
      <c r="H373" t="str">
        <f t="shared" ca="1" si="292"/>
        <v>high skool</v>
      </c>
      <c r="I373">
        <f t="shared" ca="1" si="293"/>
        <v>1</v>
      </c>
      <c r="J373">
        <f t="shared" ca="1" si="294"/>
        <v>2</v>
      </c>
      <c r="K373">
        <f t="shared" ca="1" si="295"/>
        <v>68099</v>
      </c>
      <c r="L373">
        <f t="shared" ca="1" si="296"/>
        <v>8</v>
      </c>
      <c r="M373" t="str">
        <f t="shared" ca="1" si="297"/>
        <v>bidar</v>
      </c>
      <c r="N373">
        <f t="shared" ca="1" si="298"/>
        <v>204297</v>
      </c>
      <c r="O373">
        <f t="shared" ca="1" si="299"/>
        <v>121292.4837543122</v>
      </c>
      <c r="P373">
        <f t="shared" ca="1" si="300"/>
        <v>29007.975863556818</v>
      </c>
      <c r="Q373">
        <f t="shared" ca="1" si="301"/>
        <v>26181</v>
      </c>
      <c r="R373">
        <f t="shared" ca="1" si="302"/>
        <v>77476.841940884886</v>
      </c>
      <c r="S373">
        <f t="shared" ca="1" si="303"/>
        <v>30569.572330677598</v>
      </c>
      <c r="T373">
        <f t="shared" ca="1" si="304"/>
        <v>263874.54819423443</v>
      </c>
      <c r="U373">
        <f t="shared" ca="1" si="305"/>
        <v>224950.3256951971</v>
      </c>
      <c r="V373">
        <f t="shared" ca="1" si="306"/>
        <v>38924.222499037336</v>
      </c>
      <c r="X373" s="1">
        <f ca="1">IF(Table1[[#This Row],[gender]]="men",0,1)</f>
        <v>0</v>
      </c>
      <c r="Y373" s="13">
        <f ca="1">IF(Table1[[#This Row],[gender]]="women",0,1)</f>
        <v>1</v>
      </c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K373" s="1">
        <f t="shared" ca="1" si="307"/>
        <v>0</v>
      </c>
      <c r="AL373" s="2">
        <f t="shared" ca="1" si="308"/>
        <v>0</v>
      </c>
      <c r="AM373" s="2">
        <f t="shared" ca="1" si="309"/>
        <v>0</v>
      </c>
      <c r="AN373" s="2">
        <f t="shared" ca="1" si="310"/>
        <v>1</v>
      </c>
      <c r="AO373" s="2">
        <f t="shared" ca="1" si="311"/>
        <v>0</v>
      </c>
      <c r="AP373" s="3">
        <f t="shared" ca="1" si="312"/>
        <v>0</v>
      </c>
      <c r="AQ373" s="1"/>
      <c r="AR373" s="2"/>
      <c r="AS373" s="2"/>
      <c r="AT373" s="2"/>
      <c r="AU373" s="2"/>
      <c r="AV373" s="3"/>
      <c r="AW373" s="2"/>
      <c r="AX373" s="23">
        <f t="shared" ca="1" si="263"/>
        <v>20922.287939680267</v>
      </c>
      <c r="AY373" s="2"/>
      <c r="AZ373" s="1">
        <f t="shared" ca="1" si="264"/>
        <v>1</v>
      </c>
      <c r="BA373" s="2"/>
      <c r="BB373" s="3"/>
      <c r="BC373" s="31">
        <f t="shared" ca="1" si="265"/>
        <v>6.9542266884367043E-3</v>
      </c>
      <c r="BD373" s="2">
        <f t="shared" ca="1" si="266"/>
        <v>1</v>
      </c>
      <c r="BE373" s="1"/>
      <c r="BF373" s="1">
        <f t="shared" ca="1" si="267"/>
        <v>74718</v>
      </c>
      <c r="BG373" s="2">
        <f t="shared" ca="1" si="268"/>
        <v>0</v>
      </c>
      <c r="BH373" s="2">
        <f t="shared" ca="1" si="269"/>
        <v>0</v>
      </c>
      <c r="BI373" s="2">
        <f t="shared" ca="1" si="270"/>
        <v>0</v>
      </c>
      <c r="BJ373" s="2">
        <f t="shared" ca="1" si="271"/>
        <v>0</v>
      </c>
      <c r="BK373" s="2">
        <f t="shared" ca="1" si="272"/>
        <v>0</v>
      </c>
      <c r="BL373" s="2">
        <f t="shared" ca="1" si="273"/>
        <v>0</v>
      </c>
      <c r="BM373" s="2">
        <f t="shared" ca="1" si="274"/>
        <v>0</v>
      </c>
      <c r="BN373" s="2">
        <f t="shared" ca="1" si="275"/>
        <v>0</v>
      </c>
      <c r="BO373" s="2">
        <f t="shared" ca="1" si="276"/>
        <v>0</v>
      </c>
      <c r="BP373" s="3">
        <f t="shared" ca="1" si="277"/>
        <v>0</v>
      </c>
      <c r="BQ373" s="1">
        <f t="shared" ca="1" si="278"/>
        <v>0</v>
      </c>
      <c r="BR373" s="2">
        <f t="shared" ca="1" si="279"/>
        <v>0</v>
      </c>
      <c r="BS373" s="2">
        <f t="shared" ca="1" si="280"/>
        <v>0</v>
      </c>
      <c r="BT373" s="2">
        <f t="shared" ca="1" si="281"/>
        <v>74718</v>
      </c>
      <c r="BU373" s="2">
        <f t="shared" ca="1" si="282"/>
        <v>0</v>
      </c>
      <c r="BV373" s="3">
        <f t="shared" ca="1" si="283"/>
        <v>0</v>
      </c>
      <c r="BX373" s="1">
        <f t="shared" ca="1" si="284"/>
        <v>1</v>
      </c>
      <c r="BY373" s="3"/>
      <c r="BZ373" s="1">
        <f t="shared" ca="1" si="285"/>
        <v>26</v>
      </c>
      <c r="CA373" s="2"/>
      <c r="CB373" s="3"/>
    </row>
    <row r="374" spans="2:80" ht="15" thickBot="1" x14ac:dyDescent="0.35">
      <c r="B374">
        <f t="shared" ca="1" si="286"/>
        <v>2</v>
      </c>
      <c r="C374" t="str">
        <f t="shared" ca="1" si="287"/>
        <v>women</v>
      </c>
      <c r="D374">
        <f t="shared" ca="1" si="288"/>
        <v>26</v>
      </c>
      <c r="E374">
        <f t="shared" ca="1" si="289"/>
        <v>4</v>
      </c>
      <c r="F374" t="str">
        <f t="shared" ca="1" si="290"/>
        <v>IT</v>
      </c>
      <c r="G374">
        <f t="shared" ca="1" si="291"/>
        <v>4</v>
      </c>
      <c r="H374" t="str">
        <f t="shared" ca="1" si="292"/>
        <v>technical</v>
      </c>
      <c r="I374">
        <f t="shared" ca="1" si="293"/>
        <v>2</v>
      </c>
      <c r="J374">
        <f t="shared" ca="1" si="294"/>
        <v>4</v>
      </c>
      <c r="K374">
        <f t="shared" ca="1" si="295"/>
        <v>74718</v>
      </c>
      <c r="L374">
        <f t="shared" ca="1" si="296"/>
        <v>1</v>
      </c>
      <c r="M374" t="str">
        <f t="shared" ca="1" si="297"/>
        <v>banglore</v>
      </c>
      <c r="N374">
        <f t="shared" ca="1" si="298"/>
        <v>448308</v>
      </c>
      <c r="O374">
        <f t="shared" ca="1" si="299"/>
        <v>3117.6354582396821</v>
      </c>
      <c r="P374">
        <f t="shared" ca="1" si="300"/>
        <v>83689.151758721069</v>
      </c>
      <c r="Q374">
        <f t="shared" ca="1" si="301"/>
        <v>52414</v>
      </c>
      <c r="R374">
        <f t="shared" ca="1" si="302"/>
        <v>65458.607054323431</v>
      </c>
      <c r="S374">
        <f t="shared" ca="1" si="303"/>
        <v>20563.884451123795</v>
      </c>
      <c r="T374">
        <f t="shared" ca="1" si="304"/>
        <v>552561.03620984487</v>
      </c>
      <c r="U374">
        <f t="shared" ca="1" si="305"/>
        <v>120990.24251256311</v>
      </c>
      <c r="V374">
        <f t="shared" ca="1" si="306"/>
        <v>431570.79369728174</v>
      </c>
      <c r="X374" s="1">
        <f ca="1">IF(Table1[[#This Row],[gender]]="men",0,1)</f>
        <v>1</v>
      </c>
      <c r="Y374" s="13">
        <f ca="1">IF(Table1[[#This Row],[gender]]="women",0,1)</f>
        <v>0</v>
      </c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K374" s="1">
        <f t="shared" ca="1" si="307"/>
        <v>0</v>
      </c>
      <c r="AL374" s="2">
        <f t="shared" ca="1" si="308"/>
        <v>0</v>
      </c>
      <c r="AM374" s="2">
        <f t="shared" ca="1" si="309"/>
        <v>1</v>
      </c>
      <c r="AN374" s="2">
        <f t="shared" ca="1" si="310"/>
        <v>0</v>
      </c>
      <c r="AO374" s="2">
        <f t="shared" ca="1" si="311"/>
        <v>0</v>
      </c>
      <c r="AP374" s="3">
        <f t="shared" ca="1" si="312"/>
        <v>0</v>
      </c>
      <c r="AQ374" s="1"/>
      <c r="AR374" s="2"/>
      <c r="AS374" s="2"/>
      <c r="AT374" s="2"/>
      <c r="AU374" s="2"/>
      <c r="AV374" s="3"/>
      <c r="AW374" s="2"/>
      <c r="AX374" s="23">
        <f t="shared" ca="1" si="263"/>
        <v>22011.892674696373</v>
      </c>
      <c r="AY374" s="2"/>
      <c r="AZ374" s="1">
        <f t="shared" ca="1" si="264"/>
        <v>1</v>
      </c>
      <c r="BA374" s="2"/>
      <c r="BB374" s="3"/>
      <c r="BC374" s="31">
        <f t="shared" ca="1" si="265"/>
        <v>0.25962049491611139</v>
      </c>
      <c r="BD374" s="2">
        <f t="shared" ca="1" si="266"/>
        <v>1</v>
      </c>
      <c r="BE374" s="1"/>
      <c r="BF374" s="1">
        <f t="shared" ca="1" si="267"/>
        <v>0</v>
      </c>
      <c r="BG374" s="2">
        <f t="shared" ca="1" si="268"/>
        <v>0</v>
      </c>
      <c r="BH374" s="2">
        <f t="shared" ca="1" si="269"/>
        <v>0</v>
      </c>
      <c r="BI374" s="2">
        <f t="shared" ca="1" si="270"/>
        <v>0</v>
      </c>
      <c r="BJ374" s="2">
        <f t="shared" ca="1" si="271"/>
        <v>0</v>
      </c>
      <c r="BK374" s="2">
        <f t="shared" ca="1" si="272"/>
        <v>0</v>
      </c>
      <c r="BL374" s="2">
        <f t="shared" ca="1" si="273"/>
        <v>0</v>
      </c>
      <c r="BM374" s="2">
        <f t="shared" ca="1" si="274"/>
        <v>28662</v>
      </c>
      <c r="BN374" s="2">
        <f t="shared" ca="1" si="275"/>
        <v>0</v>
      </c>
      <c r="BO374" s="2">
        <f t="shared" ca="1" si="276"/>
        <v>0</v>
      </c>
      <c r="BP374" s="3">
        <f t="shared" ca="1" si="277"/>
        <v>0</v>
      </c>
      <c r="BQ374" s="1">
        <f t="shared" ca="1" si="278"/>
        <v>0</v>
      </c>
      <c r="BR374" s="2">
        <f t="shared" ca="1" si="279"/>
        <v>0</v>
      </c>
      <c r="BS374" s="2">
        <f t="shared" ca="1" si="280"/>
        <v>0</v>
      </c>
      <c r="BT374" s="2">
        <f t="shared" ca="1" si="281"/>
        <v>0</v>
      </c>
      <c r="BU374" s="2">
        <f t="shared" ca="1" si="282"/>
        <v>0</v>
      </c>
      <c r="BV374" s="3">
        <f t="shared" ca="1" si="283"/>
        <v>28662</v>
      </c>
      <c r="BX374" s="1">
        <f t="shared" ca="1" si="284"/>
        <v>1</v>
      </c>
      <c r="BY374" s="3"/>
      <c r="BZ374" s="1">
        <f t="shared" ca="1" si="285"/>
        <v>34</v>
      </c>
      <c r="CA374" s="2"/>
      <c r="CB374" s="3"/>
    </row>
    <row r="375" spans="2:80" ht="15" thickBot="1" x14ac:dyDescent="0.35">
      <c r="B375">
        <f t="shared" ca="1" si="286"/>
        <v>1</v>
      </c>
      <c r="C375" t="str">
        <f t="shared" ca="1" si="287"/>
        <v>men</v>
      </c>
      <c r="D375">
        <f t="shared" ca="1" si="288"/>
        <v>34</v>
      </c>
      <c r="E375">
        <f t="shared" ca="1" si="289"/>
        <v>6</v>
      </c>
      <c r="F375" t="str">
        <f t="shared" ca="1" si="290"/>
        <v>agriculture</v>
      </c>
      <c r="G375">
        <f t="shared" ca="1" si="291"/>
        <v>2</v>
      </c>
      <c r="H375" t="str">
        <f t="shared" ca="1" si="292"/>
        <v>college</v>
      </c>
      <c r="I375">
        <f t="shared" ca="1" si="293"/>
        <v>1</v>
      </c>
      <c r="J375">
        <f t="shared" ca="1" si="294"/>
        <v>3</v>
      </c>
      <c r="K375">
        <f t="shared" ca="1" si="295"/>
        <v>28662</v>
      </c>
      <c r="L375">
        <f t="shared" ca="1" si="296"/>
        <v>8</v>
      </c>
      <c r="M375" t="str">
        <f t="shared" ca="1" si="297"/>
        <v>bidar</v>
      </c>
      <c r="N375">
        <f t="shared" ca="1" si="298"/>
        <v>171972</v>
      </c>
      <c r="O375">
        <f t="shared" ca="1" si="299"/>
        <v>44647.455751713511</v>
      </c>
      <c r="P375">
        <f t="shared" ca="1" si="300"/>
        <v>66035.678024089124</v>
      </c>
      <c r="Q375">
        <f t="shared" ca="1" si="301"/>
        <v>45995</v>
      </c>
      <c r="R375">
        <f t="shared" ca="1" si="302"/>
        <v>51471.486022556281</v>
      </c>
      <c r="S375">
        <f t="shared" ca="1" si="303"/>
        <v>39708.746167514044</v>
      </c>
      <c r="T375">
        <f t="shared" ca="1" si="304"/>
        <v>277716.4241916032</v>
      </c>
      <c r="U375">
        <f t="shared" ca="1" si="305"/>
        <v>142113.9417742698</v>
      </c>
      <c r="V375">
        <f t="shared" ca="1" si="306"/>
        <v>135602.48241733341</v>
      </c>
      <c r="X375" s="1">
        <f ca="1">IF(Table1[[#This Row],[gender]]="men",0,1)</f>
        <v>0</v>
      </c>
      <c r="Y375" s="13">
        <f ca="1">IF(Table1[[#This Row],[gender]]="women",0,1)</f>
        <v>1</v>
      </c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K375" s="1">
        <f t="shared" ca="1" si="307"/>
        <v>0</v>
      </c>
      <c r="AL375" s="2">
        <f t="shared" ca="1" si="308"/>
        <v>1</v>
      </c>
      <c r="AM375" s="2">
        <f t="shared" ca="1" si="309"/>
        <v>0</v>
      </c>
      <c r="AN375" s="2">
        <f t="shared" ca="1" si="310"/>
        <v>0</v>
      </c>
      <c r="AO375" s="2">
        <f t="shared" ca="1" si="311"/>
        <v>0</v>
      </c>
      <c r="AP375" s="3">
        <f t="shared" ca="1" si="312"/>
        <v>0</v>
      </c>
      <c r="AQ375" s="1"/>
      <c r="AR375" s="2"/>
      <c r="AS375" s="2"/>
      <c r="AT375" s="2"/>
      <c r="AU375" s="2"/>
      <c r="AV375" s="3"/>
      <c r="AW375" s="2"/>
      <c r="AX375" s="23">
        <f t="shared" ca="1" si="263"/>
        <v>20078.674334029791</v>
      </c>
      <c r="AY375" s="2"/>
      <c r="AZ375" s="1">
        <f t="shared" ca="1" si="264"/>
        <v>0</v>
      </c>
      <c r="BA375" s="2"/>
      <c r="BB375" s="3"/>
      <c r="BC375" s="31">
        <f t="shared" ca="1" si="265"/>
        <v>4.5160113134907753E-2</v>
      </c>
      <c r="BD375" s="2">
        <f t="shared" ca="1" si="266"/>
        <v>1</v>
      </c>
      <c r="BE375" s="1"/>
      <c r="BF375" s="1">
        <f t="shared" ca="1" si="267"/>
        <v>0</v>
      </c>
      <c r="BG375" s="2">
        <f t="shared" ca="1" si="268"/>
        <v>0</v>
      </c>
      <c r="BH375" s="2">
        <f t="shared" ca="1" si="269"/>
        <v>0</v>
      </c>
      <c r="BI375" s="2">
        <f t="shared" ca="1" si="270"/>
        <v>0</v>
      </c>
      <c r="BJ375" s="2">
        <f t="shared" ca="1" si="271"/>
        <v>0</v>
      </c>
      <c r="BK375" s="2">
        <f t="shared" ca="1" si="272"/>
        <v>0</v>
      </c>
      <c r="BL375" s="2">
        <f t="shared" ca="1" si="273"/>
        <v>0</v>
      </c>
      <c r="BM375" s="2">
        <f t="shared" ca="1" si="274"/>
        <v>0</v>
      </c>
      <c r="BN375" s="2">
        <f t="shared" ca="1" si="275"/>
        <v>0</v>
      </c>
      <c r="BO375" s="2">
        <f t="shared" ca="1" si="276"/>
        <v>0</v>
      </c>
      <c r="BP375" s="3">
        <f t="shared" ca="1" si="277"/>
        <v>25286</v>
      </c>
      <c r="BQ375" s="1">
        <f t="shared" ca="1" si="278"/>
        <v>25286</v>
      </c>
      <c r="BR375" s="2">
        <f t="shared" ca="1" si="279"/>
        <v>0</v>
      </c>
      <c r="BS375" s="2">
        <f t="shared" ca="1" si="280"/>
        <v>0</v>
      </c>
      <c r="BT375" s="2">
        <f t="shared" ca="1" si="281"/>
        <v>0</v>
      </c>
      <c r="BU375" s="2">
        <f t="shared" ca="1" si="282"/>
        <v>0</v>
      </c>
      <c r="BV375" s="3">
        <f t="shared" ca="1" si="283"/>
        <v>0</v>
      </c>
      <c r="BX375" s="1">
        <f t="shared" ca="1" si="284"/>
        <v>1</v>
      </c>
      <c r="BY375" s="3"/>
      <c r="BZ375" s="1">
        <f t="shared" ca="1" si="285"/>
        <v>40</v>
      </c>
      <c r="CA375" s="2"/>
      <c r="CB375" s="3"/>
    </row>
    <row r="376" spans="2:80" ht="15" thickBot="1" x14ac:dyDescent="0.35">
      <c r="B376">
        <f t="shared" ca="1" si="286"/>
        <v>2</v>
      </c>
      <c r="C376" t="str">
        <f t="shared" ca="1" si="287"/>
        <v>women</v>
      </c>
      <c r="D376">
        <f t="shared" ca="1" si="288"/>
        <v>40</v>
      </c>
      <c r="E376">
        <f t="shared" ca="1" si="289"/>
        <v>1</v>
      </c>
      <c r="F376" t="str">
        <f t="shared" ca="1" si="290"/>
        <v>health</v>
      </c>
      <c r="G376">
        <f t="shared" ca="1" si="291"/>
        <v>3</v>
      </c>
      <c r="H376" t="str">
        <f t="shared" ca="1" si="292"/>
        <v>university</v>
      </c>
      <c r="I376">
        <f t="shared" ca="1" si="293"/>
        <v>1</v>
      </c>
      <c r="J376">
        <f t="shared" ca="1" si="294"/>
        <v>3</v>
      </c>
      <c r="K376">
        <f t="shared" ca="1" si="295"/>
        <v>25286</v>
      </c>
      <c r="L376">
        <f t="shared" ca="1" si="296"/>
        <v>11</v>
      </c>
      <c r="M376" t="str">
        <f t="shared" ca="1" si="297"/>
        <v>kolar</v>
      </c>
      <c r="N376">
        <f t="shared" ca="1" si="298"/>
        <v>75858</v>
      </c>
      <c r="O376">
        <f t="shared" ca="1" si="299"/>
        <v>3425.7558621878325</v>
      </c>
      <c r="P376">
        <f t="shared" ca="1" si="300"/>
        <v>60236.023002089372</v>
      </c>
      <c r="Q376">
        <f t="shared" ca="1" si="301"/>
        <v>38113</v>
      </c>
      <c r="R376">
        <f t="shared" ca="1" si="302"/>
        <v>6477.5122847327693</v>
      </c>
      <c r="S376">
        <f t="shared" ca="1" si="303"/>
        <v>31475.149171940364</v>
      </c>
      <c r="T376">
        <f t="shared" ca="1" si="304"/>
        <v>167569.17217402975</v>
      </c>
      <c r="U376">
        <f t="shared" ca="1" si="305"/>
        <v>48016.2681469206</v>
      </c>
      <c r="V376">
        <f t="shared" ca="1" si="306"/>
        <v>119552.90402710915</v>
      </c>
      <c r="X376" s="1">
        <f ca="1">IF(Table1[[#This Row],[gender]]="men",0,1)</f>
        <v>1</v>
      </c>
      <c r="Y376" s="13">
        <f ca="1">IF(Table1[[#This Row],[gender]]="women",0,1)</f>
        <v>0</v>
      </c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K376" s="1">
        <f t="shared" ca="1" si="307"/>
        <v>0</v>
      </c>
      <c r="AL376" s="2">
        <f t="shared" ca="1" si="308"/>
        <v>0</v>
      </c>
      <c r="AM376" s="2">
        <f t="shared" ca="1" si="309"/>
        <v>0</v>
      </c>
      <c r="AN376" s="2">
        <f t="shared" ca="1" si="310"/>
        <v>0</v>
      </c>
      <c r="AO376" s="2">
        <f t="shared" ca="1" si="311"/>
        <v>1</v>
      </c>
      <c r="AP376" s="3">
        <f t="shared" ca="1" si="312"/>
        <v>0</v>
      </c>
      <c r="AQ376" s="1"/>
      <c r="AR376" s="2"/>
      <c r="AS376" s="2"/>
      <c r="AT376" s="2"/>
      <c r="AU376" s="2"/>
      <c r="AV376" s="3"/>
      <c r="AW376" s="2"/>
      <c r="AX376" s="23">
        <f t="shared" ca="1" si="263"/>
        <v>39835.139046070515</v>
      </c>
      <c r="AY376" s="2"/>
      <c r="AZ376" s="1">
        <f t="shared" ca="1" si="264"/>
        <v>1</v>
      </c>
      <c r="BA376" s="2"/>
      <c r="BB376" s="3"/>
      <c r="BC376" s="31">
        <f t="shared" ca="1" si="265"/>
        <v>0.94026792076254462</v>
      </c>
      <c r="BD376" s="2">
        <f t="shared" ca="1" si="266"/>
        <v>0</v>
      </c>
      <c r="BE376" s="1"/>
      <c r="BF376" s="1">
        <f t="shared" ca="1" si="267"/>
        <v>0</v>
      </c>
      <c r="BG376" s="2">
        <f t="shared" ca="1" si="268"/>
        <v>0</v>
      </c>
      <c r="BH376" s="2">
        <f t="shared" ca="1" si="269"/>
        <v>0</v>
      </c>
      <c r="BI376" s="2">
        <f t="shared" ca="1" si="270"/>
        <v>0</v>
      </c>
      <c r="BJ376" s="2">
        <f t="shared" ca="1" si="271"/>
        <v>0</v>
      </c>
      <c r="BK376" s="2">
        <f t="shared" ca="1" si="272"/>
        <v>0</v>
      </c>
      <c r="BL376" s="2">
        <f t="shared" ca="1" si="273"/>
        <v>0</v>
      </c>
      <c r="BM376" s="2">
        <f t="shared" ca="1" si="274"/>
        <v>0</v>
      </c>
      <c r="BN376" s="2">
        <f t="shared" ca="1" si="275"/>
        <v>0</v>
      </c>
      <c r="BO376" s="2">
        <f t="shared" ca="1" si="276"/>
        <v>0</v>
      </c>
      <c r="BP376" s="3">
        <f t="shared" ca="1" si="277"/>
        <v>57274</v>
      </c>
      <c r="BQ376" s="1">
        <f t="shared" ca="1" si="278"/>
        <v>0</v>
      </c>
      <c r="BR376" s="2">
        <f t="shared" ca="1" si="279"/>
        <v>57274</v>
      </c>
      <c r="BS376" s="2">
        <f t="shared" ca="1" si="280"/>
        <v>0</v>
      </c>
      <c r="BT376" s="2">
        <f t="shared" ca="1" si="281"/>
        <v>0</v>
      </c>
      <c r="BU376" s="2">
        <f t="shared" ca="1" si="282"/>
        <v>0</v>
      </c>
      <c r="BV376" s="3">
        <f t="shared" ca="1" si="283"/>
        <v>0</v>
      </c>
      <c r="BX376" s="1">
        <f t="shared" ca="1" si="284"/>
        <v>1</v>
      </c>
      <c r="BY376" s="3"/>
      <c r="BZ376" s="1">
        <f t="shared" ca="1" si="285"/>
        <v>0</v>
      </c>
      <c r="CA376" s="2"/>
      <c r="CB376" s="3"/>
    </row>
    <row r="377" spans="2:80" ht="15" thickBot="1" x14ac:dyDescent="0.35">
      <c r="B377">
        <f t="shared" ca="1" si="286"/>
        <v>1</v>
      </c>
      <c r="C377" t="str">
        <f t="shared" ca="1" si="287"/>
        <v>men</v>
      </c>
      <c r="D377">
        <f t="shared" ca="1" si="288"/>
        <v>41</v>
      </c>
      <c r="E377">
        <f t="shared" ca="1" si="289"/>
        <v>2</v>
      </c>
      <c r="F377" t="str">
        <f t="shared" ca="1" si="290"/>
        <v>construction</v>
      </c>
      <c r="G377">
        <f t="shared" ca="1" si="291"/>
        <v>2</v>
      </c>
      <c r="H377" t="str">
        <f t="shared" ca="1" si="292"/>
        <v>college</v>
      </c>
      <c r="I377">
        <f t="shared" ca="1" si="293"/>
        <v>1</v>
      </c>
      <c r="J377">
        <f t="shared" ca="1" si="294"/>
        <v>1</v>
      </c>
      <c r="K377">
        <f t="shared" ca="1" si="295"/>
        <v>57274</v>
      </c>
      <c r="L377">
        <f t="shared" ca="1" si="296"/>
        <v>11</v>
      </c>
      <c r="M377" t="str">
        <f t="shared" ca="1" si="297"/>
        <v>kolar</v>
      </c>
      <c r="N377">
        <f t="shared" ca="1" si="298"/>
        <v>171822</v>
      </c>
      <c r="O377">
        <f t="shared" ca="1" si="299"/>
        <v>161558.71468126195</v>
      </c>
      <c r="P377">
        <f t="shared" ca="1" si="300"/>
        <v>39835.139046070515</v>
      </c>
      <c r="Q377">
        <f t="shared" ca="1" si="301"/>
        <v>2375</v>
      </c>
      <c r="R377">
        <f t="shared" ca="1" si="302"/>
        <v>82059.901867051682</v>
      </c>
      <c r="S377">
        <f t="shared" ca="1" si="303"/>
        <v>2136.2318892609883</v>
      </c>
      <c r="T377">
        <f t="shared" ca="1" si="304"/>
        <v>213793.37093533151</v>
      </c>
      <c r="U377">
        <f t="shared" ca="1" si="305"/>
        <v>245993.61654831364</v>
      </c>
      <c r="V377">
        <f t="shared" ca="1" si="306"/>
        <v>-32200.245612982137</v>
      </c>
      <c r="X377" s="1">
        <f ca="1">IF(Table1[[#This Row],[gender]]="men",0,1)</f>
        <v>0</v>
      </c>
      <c r="Y377" s="13">
        <f ca="1">IF(Table1[[#This Row],[gender]]="women",0,1)</f>
        <v>1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K377" s="1">
        <f t="shared" ca="1" si="307"/>
        <v>0</v>
      </c>
      <c r="AL377" s="2">
        <f t="shared" ca="1" si="308"/>
        <v>0</v>
      </c>
      <c r="AM377" s="2">
        <f t="shared" ca="1" si="309"/>
        <v>0</v>
      </c>
      <c r="AN377" s="2">
        <f t="shared" ca="1" si="310"/>
        <v>1</v>
      </c>
      <c r="AO377" s="2">
        <f t="shared" ca="1" si="311"/>
        <v>0</v>
      </c>
      <c r="AP377" s="3">
        <f t="shared" ca="1" si="312"/>
        <v>0</v>
      </c>
      <c r="AQ377" s="1"/>
      <c r="AR377" s="2"/>
      <c r="AS377" s="2"/>
      <c r="AT377" s="2"/>
      <c r="AU377" s="2"/>
      <c r="AV377" s="3"/>
      <c r="AW377" s="2"/>
      <c r="AX377" s="23">
        <f t="shared" ca="1" si="263"/>
        <v>82427.568584136097</v>
      </c>
      <c r="AY377" s="2"/>
      <c r="AZ377" s="1">
        <f t="shared" ca="1" si="264"/>
        <v>1</v>
      </c>
      <c r="BA377" s="2"/>
      <c r="BB377" s="3"/>
      <c r="BC377" s="31">
        <f t="shared" ca="1" si="265"/>
        <v>0.68487350071420894</v>
      </c>
      <c r="BD377" s="2">
        <f t="shared" ca="1" si="266"/>
        <v>0</v>
      </c>
      <c r="BE377" s="1"/>
      <c r="BF377" s="1">
        <f t="shared" ca="1" si="267"/>
        <v>0</v>
      </c>
      <c r="BG377" s="2">
        <f t="shared" ca="1" si="268"/>
        <v>0</v>
      </c>
      <c r="BH377" s="2">
        <f t="shared" ca="1" si="269"/>
        <v>0</v>
      </c>
      <c r="BI377" s="2">
        <f t="shared" ca="1" si="270"/>
        <v>0</v>
      </c>
      <c r="BJ377" s="2">
        <f t="shared" ca="1" si="271"/>
        <v>86599</v>
      </c>
      <c r="BK377" s="2">
        <f t="shared" ca="1" si="272"/>
        <v>0</v>
      </c>
      <c r="BL377" s="2">
        <f t="shared" ca="1" si="273"/>
        <v>0</v>
      </c>
      <c r="BM377" s="2">
        <f t="shared" ca="1" si="274"/>
        <v>0</v>
      </c>
      <c r="BN377" s="2">
        <f t="shared" ca="1" si="275"/>
        <v>0</v>
      </c>
      <c r="BO377" s="2">
        <f t="shared" ca="1" si="276"/>
        <v>0</v>
      </c>
      <c r="BP377" s="3">
        <f t="shared" ca="1" si="277"/>
        <v>0</v>
      </c>
      <c r="BQ377" s="1">
        <f t="shared" ca="1" si="278"/>
        <v>0</v>
      </c>
      <c r="BR377" s="2">
        <f t="shared" ca="1" si="279"/>
        <v>0</v>
      </c>
      <c r="BS377" s="2">
        <f t="shared" ca="1" si="280"/>
        <v>0</v>
      </c>
      <c r="BT377" s="2">
        <f t="shared" ca="1" si="281"/>
        <v>86599</v>
      </c>
      <c r="BU377" s="2">
        <f t="shared" ca="1" si="282"/>
        <v>0</v>
      </c>
      <c r="BV377" s="3">
        <f t="shared" ca="1" si="283"/>
        <v>0</v>
      </c>
      <c r="BX377" s="1">
        <f t="shared" ca="1" si="284"/>
        <v>1</v>
      </c>
      <c r="BY377" s="3"/>
      <c r="BZ377" s="1">
        <f t="shared" ca="1" si="285"/>
        <v>43</v>
      </c>
      <c r="CA377" s="2"/>
      <c r="CB377" s="3"/>
    </row>
    <row r="378" spans="2:80" ht="15" thickBot="1" x14ac:dyDescent="0.35">
      <c r="B378">
        <f t="shared" ca="1" si="286"/>
        <v>1</v>
      </c>
      <c r="C378" t="str">
        <f t="shared" ca="1" si="287"/>
        <v>men</v>
      </c>
      <c r="D378">
        <f t="shared" ca="1" si="288"/>
        <v>43</v>
      </c>
      <c r="E378">
        <f t="shared" ca="1" si="289"/>
        <v>4</v>
      </c>
      <c r="F378" t="str">
        <f t="shared" ca="1" si="290"/>
        <v>IT</v>
      </c>
      <c r="G378">
        <f t="shared" ca="1" si="291"/>
        <v>1</v>
      </c>
      <c r="H378" t="str">
        <f t="shared" ca="1" si="292"/>
        <v>high skool</v>
      </c>
      <c r="I378">
        <f t="shared" ca="1" si="293"/>
        <v>2</v>
      </c>
      <c r="J378">
        <f t="shared" ca="1" si="294"/>
        <v>4</v>
      </c>
      <c r="K378">
        <f t="shared" ca="1" si="295"/>
        <v>86599</v>
      </c>
      <c r="L378">
        <f t="shared" ca="1" si="296"/>
        <v>5</v>
      </c>
      <c r="M378" t="str">
        <f t="shared" ca="1" si="297"/>
        <v>UK</v>
      </c>
      <c r="N378">
        <f t="shared" ca="1" si="298"/>
        <v>432995</v>
      </c>
      <c r="O378">
        <f t="shared" ca="1" si="299"/>
        <v>296546.80144174892</v>
      </c>
      <c r="P378">
        <f t="shared" ca="1" si="300"/>
        <v>329710.27433654439</v>
      </c>
      <c r="Q378">
        <f t="shared" ca="1" si="301"/>
        <v>124953</v>
      </c>
      <c r="R378">
        <f t="shared" ca="1" si="302"/>
        <v>116280.77128833032</v>
      </c>
      <c r="S378">
        <f t="shared" ca="1" si="303"/>
        <v>113148.96368336698</v>
      </c>
      <c r="T378">
        <f t="shared" ca="1" si="304"/>
        <v>875854.23801991134</v>
      </c>
      <c r="U378">
        <f t="shared" ca="1" si="305"/>
        <v>537780.57273007929</v>
      </c>
      <c r="V378">
        <f t="shared" ca="1" si="306"/>
        <v>338073.66528983205</v>
      </c>
      <c r="X378" s="1">
        <f ca="1">IF(Table1[[#This Row],[gender]]="men",0,1)</f>
        <v>0</v>
      </c>
      <c r="Y378" s="13">
        <f ca="1">IF(Table1[[#This Row],[gender]]="women",0,1)</f>
        <v>1</v>
      </c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K378" s="1">
        <f t="shared" ca="1" si="307"/>
        <v>0</v>
      </c>
      <c r="AL378" s="2">
        <f t="shared" ca="1" si="308"/>
        <v>0</v>
      </c>
      <c r="AM378" s="2">
        <f t="shared" ca="1" si="309"/>
        <v>0</v>
      </c>
      <c r="AN378" s="2">
        <f t="shared" ca="1" si="310"/>
        <v>0</v>
      </c>
      <c r="AO378" s="2">
        <f t="shared" ca="1" si="311"/>
        <v>0</v>
      </c>
      <c r="AP378" s="3">
        <f t="shared" ca="1" si="312"/>
        <v>1</v>
      </c>
      <c r="AQ378" s="1"/>
      <c r="AR378" s="2"/>
      <c r="AS378" s="2"/>
      <c r="AT378" s="2"/>
      <c r="AU378" s="2"/>
      <c r="AV378" s="3"/>
      <c r="AW378" s="2"/>
      <c r="AX378" s="23">
        <f t="shared" ca="1" si="263"/>
        <v>36996.572277905616</v>
      </c>
      <c r="AY378" s="2"/>
      <c r="AZ378" s="1">
        <f t="shared" ca="1" si="264"/>
        <v>1</v>
      </c>
      <c r="BA378" s="2"/>
      <c r="BB378" s="3"/>
      <c r="BC378" s="31">
        <f t="shared" ca="1" si="265"/>
        <v>0.22050355065946758</v>
      </c>
      <c r="BD378" s="2">
        <f t="shared" ca="1" si="266"/>
        <v>1</v>
      </c>
      <c r="BE378" s="1"/>
      <c r="BF378" s="1">
        <f t="shared" ca="1" si="267"/>
        <v>0</v>
      </c>
      <c r="BG378" s="2">
        <f t="shared" ca="1" si="268"/>
        <v>0</v>
      </c>
      <c r="BH378" s="2">
        <f t="shared" ca="1" si="269"/>
        <v>0</v>
      </c>
      <c r="BI378" s="2">
        <f t="shared" ca="1" si="270"/>
        <v>0</v>
      </c>
      <c r="BJ378" s="2">
        <f t="shared" ca="1" si="271"/>
        <v>44780</v>
      </c>
      <c r="BK378" s="2">
        <f t="shared" ca="1" si="272"/>
        <v>0</v>
      </c>
      <c r="BL378" s="2">
        <f t="shared" ca="1" si="273"/>
        <v>0</v>
      </c>
      <c r="BM378" s="2">
        <f t="shared" ca="1" si="274"/>
        <v>0</v>
      </c>
      <c r="BN378" s="2">
        <f t="shared" ca="1" si="275"/>
        <v>0</v>
      </c>
      <c r="BO378" s="2">
        <f t="shared" ca="1" si="276"/>
        <v>0</v>
      </c>
      <c r="BP378" s="3">
        <f t="shared" ca="1" si="277"/>
        <v>0</v>
      </c>
      <c r="BQ378" s="1">
        <f t="shared" ca="1" si="278"/>
        <v>0</v>
      </c>
      <c r="BR378" s="2">
        <f t="shared" ca="1" si="279"/>
        <v>0</v>
      </c>
      <c r="BS378" s="2">
        <f t="shared" ca="1" si="280"/>
        <v>0</v>
      </c>
      <c r="BT378" s="2">
        <f t="shared" ca="1" si="281"/>
        <v>0</v>
      </c>
      <c r="BU378" s="2">
        <f t="shared" ca="1" si="282"/>
        <v>44780</v>
      </c>
      <c r="BV378" s="3">
        <f t="shared" ca="1" si="283"/>
        <v>0</v>
      </c>
      <c r="BX378" s="1">
        <f t="shared" ca="1" si="284"/>
        <v>1</v>
      </c>
      <c r="BY378" s="3"/>
      <c r="BZ378" s="1">
        <f t="shared" ca="1" si="285"/>
        <v>38</v>
      </c>
      <c r="CA378" s="2"/>
      <c r="CB378" s="3"/>
    </row>
    <row r="379" spans="2:80" ht="15" thickBot="1" x14ac:dyDescent="0.35">
      <c r="B379">
        <f t="shared" ca="1" si="286"/>
        <v>1</v>
      </c>
      <c r="C379" t="str">
        <f t="shared" ca="1" si="287"/>
        <v>men</v>
      </c>
      <c r="D379">
        <f t="shared" ca="1" si="288"/>
        <v>38</v>
      </c>
      <c r="E379">
        <f t="shared" ca="1" si="289"/>
        <v>5</v>
      </c>
      <c r="F379" t="str">
        <f t="shared" ca="1" si="290"/>
        <v>general work</v>
      </c>
      <c r="G379">
        <f t="shared" ca="1" si="291"/>
        <v>1</v>
      </c>
      <c r="H379" t="str">
        <f t="shared" ca="1" si="292"/>
        <v>high skool</v>
      </c>
      <c r="I379">
        <f t="shared" ca="1" si="293"/>
        <v>4</v>
      </c>
      <c r="J379">
        <f t="shared" ca="1" si="294"/>
        <v>2</v>
      </c>
      <c r="K379">
        <f t="shared" ca="1" si="295"/>
        <v>44780</v>
      </c>
      <c r="L379">
        <f t="shared" ca="1" si="296"/>
        <v>5</v>
      </c>
      <c r="M379" t="str">
        <f t="shared" ca="1" si="297"/>
        <v>UK</v>
      </c>
      <c r="N379">
        <f t="shared" ca="1" si="298"/>
        <v>134340</v>
      </c>
      <c r="O379">
        <f t="shared" ca="1" si="299"/>
        <v>29622.446995592876</v>
      </c>
      <c r="P379">
        <f t="shared" ca="1" si="300"/>
        <v>73993.144555811232</v>
      </c>
      <c r="Q379">
        <f t="shared" ca="1" si="301"/>
        <v>63640</v>
      </c>
      <c r="R379">
        <f t="shared" ca="1" si="302"/>
        <v>58970.447781843381</v>
      </c>
      <c r="S379">
        <f t="shared" ca="1" si="303"/>
        <v>28403.088344992459</v>
      </c>
      <c r="T379">
        <f t="shared" ca="1" si="304"/>
        <v>236736.2329008037</v>
      </c>
      <c r="U379">
        <f t="shared" ca="1" si="305"/>
        <v>152232.89477743628</v>
      </c>
      <c r="V379">
        <f t="shared" ca="1" si="306"/>
        <v>84503.33812336743</v>
      </c>
      <c r="X379" s="1">
        <f ca="1">IF(Table1[[#This Row],[gender]]="men",0,1)</f>
        <v>0</v>
      </c>
      <c r="Y379" s="13">
        <f ca="1">IF(Table1[[#This Row],[gender]]="women",0,1)</f>
        <v>1</v>
      </c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K379" s="1">
        <f t="shared" ca="1" si="307"/>
        <v>0</v>
      </c>
      <c r="AL379" s="2">
        <f t="shared" ca="1" si="308"/>
        <v>0</v>
      </c>
      <c r="AM379" s="2">
        <f t="shared" ca="1" si="309"/>
        <v>0</v>
      </c>
      <c r="AN379" s="2">
        <f t="shared" ca="1" si="310"/>
        <v>0</v>
      </c>
      <c r="AO379" s="2">
        <f t="shared" ca="1" si="311"/>
        <v>1</v>
      </c>
      <c r="AP379" s="3">
        <f t="shared" ca="1" si="312"/>
        <v>0</v>
      </c>
      <c r="AQ379" s="1"/>
      <c r="AR379" s="2"/>
      <c r="AS379" s="2"/>
      <c r="AT379" s="2"/>
      <c r="AU379" s="2"/>
      <c r="AV379" s="3"/>
      <c r="AW379" s="2"/>
      <c r="AX379" s="23">
        <f t="shared" ca="1" si="263"/>
        <v>12781.109878377096</v>
      </c>
      <c r="AY379" s="2"/>
      <c r="AZ379" s="1">
        <f t="shared" ca="1" si="264"/>
        <v>1</v>
      </c>
      <c r="BA379" s="2"/>
      <c r="BB379" s="3"/>
      <c r="BC379" s="31">
        <f t="shared" ca="1" si="265"/>
        <v>9.0685071878478296E-2</v>
      </c>
      <c r="BD379" s="2">
        <f t="shared" ca="1" si="266"/>
        <v>1</v>
      </c>
      <c r="BE379" s="1"/>
      <c r="BF379" s="1">
        <f t="shared" ca="1" si="267"/>
        <v>0</v>
      </c>
      <c r="BG379" s="2">
        <f t="shared" ca="1" si="268"/>
        <v>0</v>
      </c>
      <c r="BH379" s="2">
        <f t="shared" ca="1" si="269"/>
        <v>0</v>
      </c>
      <c r="BI379" s="2">
        <f t="shared" ca="1" si="270"/>
        <v>0</v>
      </c>
      <c r="BJ379" s="2">
        <f t="shared" ca="1" si="271"/>
        <v>0</v>
      </c>
      <c r="BK379" s="2">
        <f t="shared" ca="1" si="272"/>
        <v>0</v>
      </c>
      <c r="BL379" s="2">
        <f t="shared" ca="1" si="273"/>
        <v>83168</v>
      </c>
      <c r="BM379" s="2">
        <f t="shared" ca="1" si="274"/>
        <v>0</v>
      </c>
      <c r="BN379" s="2">
        <f t="shared" ca="1" si="275"/>
        <v>0</v>
      </c>
      <c r="BO379" s="2">
        <f t="shared" ca="1" si="276"/>
        <v>0</v>
      </c>
      <c r="BP379" s="3">
        <f t="shared" ca="1" si="277"/>
        <v>0</v>
      </c>
      <c r="BQ379" s="1">
        <f t="shared" ca="1" si="278"/>
        <v>0</v>
      </c>
      <c r="BR379" s="2">
        <f t="shared" ca="1" si="279"/>
        <v>83168</v>
      </c>
      <c r="BS379" s="2">
        <f t="shared" ca="1" si="280"/>
        <v>0</v>
      </c>
      <c r="BT379" s="2">
        <f t="shared" ca="1" si="281"/>
        <v>0</v>
      </c>
      <c r="BU379" s="2">
        <f t="shared" ca="1" si="282"/>
        <v>0</v>
      </c>
      <c r="BV379" s="3">
        <f t="shared" ca="1" si="283"/>
        <v>0</v>
      </c>
      <c r="BX379" s="1">
        <f t="shared" ca="1" si="284"/>
        <v>1</v>
      </c>
      <c r="BY379" s="3"/>
      <c r="BZ379" s="1">
        <f t="shared" ca="1" si="285"/>
        <v>44</v>
      </c>
      <c r="CA379" s="2"/>
      <c r="CB379" s="3"/>
    </row>
    <row r="380" spans="2:80" ht="15" thickBot="1" x14ac:dyDescent="0.35">
      <c r="B380">
        <f t="shared" ca="1" si="286"/>
        <v>1</v>
      </c>
      <c r="C380" t="str">
        <f t="shared" ca="1" si="287"/>
        <v>men</v>
      </c>
      <c r="D380">
        <f t="shared" ca="1" si="288"/>
        <v>44</v>
      </c>
      <c r="E380">
        <f t="shared" ca="1" si="289"/>
        <v>2</v>
      </c>
      <c r="F380" t="str">
        <f t="shared" ca="1" si="290"/>
        <v>construction</v>
      </c>
      <c r="G380">
        <f t="shared" ca="1" si="291"/>
        <v>4</v>
      </c>
      <c r="H380" t="str">
        <f t="shared" ca="1" si="292"/>
        <v>technical</v>
      </c>
      <c r="I380">
        <f t="shared" ca="1" si="293"/>
        <v>4</v>
      </c>
      <c r="J380">
        <f t="shared" ca="1" si="294"/>
        <v>4</v>
      </c>
      <c r="K380">
        <f t="shared" ca="1" si="295"/>
        <v>83168</v>
      </c>
      <c r="L380">
        <f t="shared" ca="1" si="296"/>
        <v>7</v>
      </c>
      <c r="M380" t="str">
        <f t="shared" ca="1" si="297"/>
        <v>karwar</v>
      </c>
      <c r="N380">
        <f t="shared" ca="1" si="298"/>
        <v>332672</v>
      </c>
      <c r="O380">
        <f t="shared" ca="1" si="299"/>
        <v>30168.38423195713</v>
      </c>
      <c r="P380">
        <f t="shared" ca="1" si="300"/>
        <v>51124.439513508383</v>
      </c>
      <c r="Q380">
        <f t="shared" ca="1" si="301"/>
        <v>2224</v>
      </c>
      <c r="R380">
        <f t="shared" ca="1" si="302"/>
        <v>120437.73494893007</v>
      </c>
      <c r="S380">
        <f t="shared" ca="1" si="303"/>
        <v>115822.56532035237</v>
      </c>
      <c r="T380">
        <f t="shared" ca="1" si="304"/>
        <v>499619.00483386079</v>
      </c>
      <c r="U380">
        <f t="shared" ca="1" si="305"/>
        <v>152830.11918088721</v>
      </c>
      <c r="V380">
        <f t="shared" ca="1" si="306"/>
        <v>346788.88565297355</v>
      </c>
      <c r="X380" s="1">
        <f ca="1">IF(Table1[[#This Row],[gender]]="men",0,1)</f>
        <v>0</v>
      </c>
      <c r="Y380" s="13">
        <f ca="1">IF(Table1[[#This Row],[gender]]="women",0,1)</f>
        <v>1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K380" s="1">
        <f t="shared" ca="1" si="307"/>
        <v>0</v>
      </c>
      <c r="AL380" s="2">
        <f t="shared" ca="1" si="308"/>
        <v>0</v>
      </c>
      <c r="AM380" s="2">
        <f t="shared" ca="1" si="309"/>
        <v>0</v>
      </c>
      <c r="AN380" s="2">
        <f t="shared" ca="1" si="310"/>
        <v>0</v>
      </c>
      <c r="AO380" s="2">
        <f t="shared" ca="1" si="311"/>
        <v>0</v>
      </c>
      <c r="AP380" s="3">
        <f t="shared" ca="1" si="312"/>
        <v>1</v>
      </c>
      <c r="AQ380" s="1"/>
      <c r="AR380" s="2"/>
      <c r="AS380" s="2"/>
      <c r="AT380" s="2"/>
      <c r="AU380" s="2"/>
      <c r="AV380" s="3"/>
      <c r="AW380" s="2"/>
      <c r="AX380" s="23">
        <f t="shared" ca="1" si="263"/>
        <v>25010.044689845152</v>
      </c>
      <c r="AY380" s="2"/>
      <c r="AZ380" s="1">
        <f t="shared" ca="1" si="264"/>
        <v>1</v>
      </c>
      <c r="BA380" s="2"/>
      <c r="BB380" s="3"/>
      <c r="BC380" s="31">
        <f t="shared" ca="1" si="265"/>
        <v>0.7582544890789239</v>
      </c>
      <c r="BD380" s="2">
        <f t="shared" ca="1" si="266"/>
        <v>0</v>
      </c>
      <c r="BE380" s="1"/>
      <c r="BF380" s="1">
        <f t="shared" ca="1" si="267"/>
        <v>0</v>
      </c>
      <c r="BG380" s="2">
        <f t="shared" ca="1" si="268"/>
        <v>0</v>
      </c>
      <c r="BH380" s="2">
        <f t="shared" ca="1" si="269"/>
        <v>0</v>
      </c>
      <c r="BI380" s="2">
        <f t="shared" ca="1" si="270"/>
        <v>44360</v>
      </c>
      <c r="BJ380" s="2">
        <f t="shared" ca="1" si="271"/>
        <v>0</v>
      </c>
      <c r="BK380" s="2">
        <f t="shared" ca="1" si="272"/>
        <v>0</v>
      </c>
      <c r="BL380" s="2">
        <f t="shared" ca="1" si="273"/>
        <v>0</v>
      </c>
      <c r="BM380" s="2">
        <f t="shared" ca="1" si="274"/>
        <v>0</v>
      </c>
      <c r="BN380" s="2">
        <f t="shared" ca="1" si="275"/>
        <v>0</v>
      </c>
      <c r="BO380" s="2">
        <f t="shared" ca="1" si="276"/>
        <v>0</v>
      </c>
      <c r="BP380" s="3">
        <f t="shared" ca="1" si="277"/>
        <v>0</v>
      </c>
      <c r="BQ380" s="1">
        <f t="shared" ca="1" si="278"/>
        <v>0</v>
      </c>
      <c r="BR380" s="2">
        <f t="shared" ca="1" si="279"/>
        <v>0</v>
      </c>
      <c r="BS380" s="2">
        <f t="shared" ca="1" si="280"/>
        <v>0</v>
      </c>
      <c r="BT380" s="2">
        <f t="shared" ca="1" si="281"/>
        <v>0</v>
      </c>
      <c r="BU380" s="2">
        <f t="shared" ca="1" si="282"/>
        <v>44360</v>
      </c>
      <c r="BV380" s="3">
        <f t="shared" ca="1" si="283"/>
        <v>0</v>
      </c>
      <c r="BX380" s="1">
        <f t="shared" ca="1" si="284"/>
        <v>1</v>
      </c>
      <c r="BY380" s="3"/>
      <c r="BZ380" s="1">
        <f t="shared" ca="1" si="285"/>
        <v>0</v>
      </c>
      <c r="CA380" s="2"/>
      <c r="CB380" s="3"/>
    </row>
    <row r="381" spans="2:80" ht="15" thickBot="1" x14ac:dyDescent="0.35">
      <c r="B381">
        <f t="shared" ca="1" si="286"/>
        <v>2</v>
      </c>
      <c r="C381" t="str">
        <f t="shared" ca="1" si="287"/>
        <v>women</v>
      </c>
      <c r="D381">
        <f t="shared" ca="1" si="288"/>
        <v>33</v>
      </c>
      <c r="E381">
        <f t="shared" ca="1" si="289"/>
        <v>5</v>
      </c>
      <c r="F381" t="str">
        <f t="shared" ca="1" si="290"/>
        <v>general work</v>
      </c>
      <c r="G381">
        <f t="shared" ca="1" si="291"/>
        <v>3</v>
      </c>
      <c r="H381" t="str">
        <f t="shared" ca="1" si="292"/>
        <v>university</v>
      </c>
      <c r="I381">
        <f t="shared" ca="1" si="293"/>
        <v>2</v>
      </c>
      <c r="J381">
        <f t="shared" ca="1" si="294"/>
        <v>3</v>
      </c>
      <c r="K381">
        <f t="shared" ca="1" si="295"/>
        <v>44360</v>
      </c>
      <c r="L381">
        <f t="shared" ca="1" si="296"/>
        <v>4</v>
      </c>
      <c r="M381" t="str">
        <f t="shared" ca="1" si="297"/>
        <v>mysore</v>
      </c>
      <c r="N381">
        <f t="shared" ca="1" si="298"/>
        <v>177440</v>
      </c>
      <c r="O381">
        <f t="shared" ca="1" si="299"/>
        <v>134544.67654216426</v>
      </c>
      <c r="P381">
        <f t="shared" ca="1" si="300"/>
        <v>75030.134069535459</v>
      </c>
      <c r="Q381">
        <f t="shared" ca="1" si="301"/>
        <v>50331</v>
      </c>
      <c r="R381">
        <f t="shared" ca="1" si="302"/>
        <v>43599.760985097055</v>
      </c>
      <c r="S381">
        <f t="shared" ca="1" si="303"/>
        <v>20956.89021377881</v>
      </c>
      <c r="T381">
        <f t="shared" ca="1" si="304"/>
        <v>273427.0242833143</v>
      </c>
      <c r="U381">
        <f t="shared" ca="1" si="305"/>
        <v>228475.43752726133</v>
      </c>
      <c r="V381">
        <f t="shared" ca="1" si="306"/>
        <v>44951.586756052973</v>
      </c>
      <c r="X381" s="1">
        <f ca="1">IF(Table1[[#This Row],[gender]]="men",0,1)</f>
        <v>1</v>
      </c>
      <c r="Y381" s="13">
        <f ca="1">IF(Table1[[#This Row],[gender]]="women",0,1)</f>
        <v>0</v>
      </c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K381" s="1">
        <f t="shared" ca="1" si="307"/>
        <v>0</v>
      </c>
      <c r="AL381" s="2">
        <f t="shared" ca="1" si="308"/>
        <v>0</v>
      </c>
      <c r="AM381" s="2">
        <f t="shared" ca="1" si="309"/>
        <v>0</v>
      </c>
      <c r="AN381" s="2">
        <f t="shared" ca="1" si="310"/>
        <v>0</v>
      </c>
      <c r="AO381" s="2">
        <f t="shared" ca="1" si="311"/>
        <v>0</v>
      </c>
      <c r="AP381" s="3">
        <f t="shared" ca="1" si="312"/>
        <v>1</v>
      </c>
      <c r="AQ381" s="1"/>
      <c r="AR381" s="2"/>
      <c r="AS381" s="2"/>
      <c r="AT381" s="2"/>
      <c r="AU381" s="2"/>
      <c r="AV381" s="3"/>
      <c r="AW381" s="2"/>
      <c r="AX381" s="23">
        <f t="shared" ca="1" si="263"/>
        <v>10072.812553677419</v>
      </c>
      <c r="AY381" s="2"/>
      <c r="AZ381" s="1">
        <f t="shared" ca="1" si="264"/>
        <v>0</v>
      </c>
      <c r="BA381" s="2"/>
      <c r="BB381" s="3"/>
      <c r="BC381" s="31">
        <f t="shared" ca="1" si="265"/>
        <v>0.24460400394325132</v>
      </c>
      <c r="BD381" s="2">
        <f t="shared" ca="1" si="266"/>
        <v>1</v>
      </c>
      <c r="BE381" s="1"/>
      <c r="BF381" s="1">
        <f t="shared" ca="1" si="267"/>
        <v>0</v>
      </c>
      <c r="BG381" s="2">
        <f t="shared" ca="1" si="268"/>
        <v>0</v>
      </c>
      <c r="BH381" s="2">
        <f t="shared" ca="1" si="269"/>
        <v>0</v>
      </c>
      <c r="BI381" s="2">
        <f t="shared" ca="1" si="270"/>
        <v>0</v>
      </c>
      <c r="BJ381" s="2">
        <f t="shared" ca="1" si="271"/>
        <v>0</v>
      </c>
      <c r="BK381" s="2">
        <f t="shared" ca="1" si="272"/>
        <v>0</v>
      </c>
      <c r="BL381" s="2">
        <f t="shared" ca="1" si="273"/>
        <v>43701</v>
      </c>
      <c r="BM381" s="2">
        <f t="shared" ca="1" si="274"/>
        <v>0</v>
      </c>
      <c r="BN381" s="2">
        <f t="shared" ca="1" si="275"/>
        <v>0</v>
      </c>
      <c r="BO381" s="2">
        <f t="shared" ca="1" si="276"/>
        <v>0</v>
      </c>
      <c r="BP381" s="3">
        <f t="shared" ca="1" si="277"/>
        <v>0</v>
      </c>
      <c r="BQ381" s="1">
        <f t="shared" ca="1" si="278"/>
        <v>0</v>
      </c>
      <c r="BR381" s="2">
        <f t="shared" ca="1" si="279"/>
        <v>0</v>
      </c>
      <c r="BS381" s="2">
        <f t="shared" ca="1" si="280"/>
        <v>0</v>
      </c>
      <c r="BT381" s="2">
        <f t="shared" ca="1" si="281"/>
        <v>0</v>
      </c>
      <c r="BU381" s="2">
        <f t="shared" ca="1" si="282"/>
        <v>43701</v>
      </c>
      <c r="BV381" s="3">
        <f t="shared" ca="1" si="283"/>
        <v>0</v>
      </c>
      <c r="BX381" s="1">
        <f t="shared" ca="1" si="284"/>
        <v>1</v>
      </c>
      <c r="BY381" s="3"/>
      <c r="BZ381" s="1">
        <f t="shared" ca="1" si="285"/>
        <v>26</v>
      </c>
      <c r="CA381" s="2"/>
      <c r="CB381" s="3"/>
    </row>
    <row r="382" spans="2:80" ht="15" thickBot="1" x14ac:dyDescent="0.35">
      <c r="B382">
        <f t="shared" ca="1" si="286"/>
        <v>1</v>
      </c>
      <c r="C382" t="str">
        <f t="shared" ca="1" si="287"/>
        <v>men</v>
      </c>
      <c r="D382">
        <f t="shared" ca="1" si="288"/>
        <v>26</v>
      </c>
      <c r="E382">
        <f t="shared" ca="1" si="289"/>
        <v>5</v>
      </c>
      <c r="F382" t="str">
        <f t="shared" ca="1" si="290"/>
        <v>general work</v>
      </c>
      <c r="G382">
        <f t="shared" ca="1" si="291"/>
        <v>3</v>
      </c>
      <c r="H382" t="str">
        <f t="shared" ca="1" si="292"/>
        <v>university</v>
      </c>
      <c r="I382">
        <f t="shared" ca="1" si="293"/>
        <v>1</v>
      </c>
      <c r="J382">
        <f t="shared" ca="1" si="294"/>
        <v>2</v>
      </c>
      <c r="K382">
        <f t="shared" ca="1" si="295"/>
        <v>43701</v>
      </c>
      <c r="L382">
        <f t="shared" ca="1" si="296"/>
        <v>7</v>
      </c>
      <c r="M382" t="str">
        <f t="shared" ca="1" si="297"/>
        <v>karwar</v>
      </c>
      <c r="N382">
        <f t="shared" ca="1" si="298"/>
        <v>174804</v>
      </c>
      <c r="O382">
        <f t="shared" ca="1" si="299"/>
        <v>42757.758305296105</v>
      </c>
      <c r="P382">
        <f t="shared" ca="1" si="300"/>
        <v>20145.625107354837</v>
      </c>
      <c r="Q382">
        <f t="shared" ca="1" si="301"/>
        <v>19909</v>
      </c>
      <c r="R382">
        <f t="shared" ca="1" si="302"/>
        <v>6446.0818966095676</v>
      </c>
      <c r="S382">
        <f t="shared" ca="1" si="303"/>
        <v>28052.994275458615</v>
      </c>
      <c r="T382">
        <f t="shared" ca="1" si="304"/>
        <v>223002.61938281346</v>
      </c>
      <c r="U382">
        <f t="shared" ca="1" si="305"/>
        <v>69112.840201905667</v>
      </c>
      <c r="V382">
        <f t="shared" ca="1" si="306"/>
        <v>153889.77918090779</v>
      </c>
      <c r="X382" s="1">
        <f ca="1">IF(Table1[[#This Row],[gender]]="men",0,1)</f>
        <v>0</v>
      </c>
      <c r="Y382" s="13">
        <f ca="1">IF(Table1[[#This Row],[gender]]="women",0,1)</f>
        <v>1</v>
      </c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K382" s="1">
        <f t="shared" ca="1" si="307"/>
        <v>0</v>
      </c>
      <c r="AL382" s="2">
        <f t="shared" ca="1" si="308"/>
        <v>0</v>
      </c>
      <c r="AM382" s="2">
        <f t="shared" ca="1" si="309"/>
        <v>0</v>
      </c>
      <c r="AN382" s="2">
        <f t="shared" ca="1" si="310"/>
        <v>1</v>
      </c>
      <c r="AO382" s="2">
        <f t="shared" ca="1" si="311"/>
        <v>0</v>
      </c>
      <c r="AP382" s="3">
        <f t="shared" ca="1" si="312"/>
        <v>0</v>
      </c>
      <c r="AQ382" s="1"/>
      <c r="AR382" s="2"/>
      <c r="AS382" s="2"/>
      <c r="AT382" s="2"/>
      <c r="AU382" s="2"/>
      <c r="AV382" s="3"/>
      <c r="AW382" s="2"/>
      <c r="AX382" s="23">
        <f t="shared" ca="1" si="263"/>
        <v>67387.283465233253</v>
      </c>
      <c r="AY382" s="2"/>
      <c r="AZ382" s="1">
        <f t="shared" ca="1" si="264"/>
        <v>1</v>
      </c>
      <c r="BA382" s="2"/>
      <c r="BB382" s="3"/>
      <c r="BC382" s="31">
        <f t="shared" ca="1" si="265"/>
        <v>0.9299542627351407</v>
      </c>
      <c r="BD382" s="2">
        <f t="shared" ca="1" si="266"/>
        <v>0</v>
      </c>
      <c r="BE382" s="1"/>
      <c r="BF382" s="1">
        <f t="shared" ca="1" si="267"/>
        <v>0</v>
      </c>
      <c r="BG382" s="2">
        <f t="shared" ca="1" si="268"/>
        <v>0</v>
      </c>
      <c r="BH382" s="2">
        <f t="shared" ca="1" si="269"/>
        <v>0</v>
      </c>
      <c r="BI382" s="2">
        <f t="shared" ca="1" si="270"/>
        <v>0</v>
      </c>
      <c r="BJ382" s="2">
        <f t="shared" ca="1" si="271"/>
        <v>0</v>
      </c>
      <c r="BK382" s="2">
        <f t="shared" ca="1" si="272"/>
        <v>0</v>
      </c>
      <c r="BL382" s="2">
        <f t="shared" ca="1" si="273"/>
        <v>0</v>
      </c>
      <c r="BM382" s="2">
        <f t="shared" ca="1" si="274"/>
        <v>0</v>
      </c>
      <c r="BN382" s="2">
        <f t="shared" ca="1" si="275"/>
        <v>0</v>
      </c>
      <c r="BO382" s="2">
        <f t="shared" ca="1" si="276"/>
        <v>0</v>
      </c>
      <c r="BP382" s="3">
        <f t="shared" ca="1" si="277"/>
        <v>72567</v>
      </c>
      <c r="BQ382" s="1">
        <f t="shared" ca="1" si="278"/>
        <v>0</v>
      </c>
      <c r="BR382" s="2">
        <f t="shared" ca="1" si="279"/>
        <v>0</v>
      </c>
      <c r="BS382" s="2">
        <f t="shared" ca="1" si="280"/>
        <v>0</v>
      </c>
      <c r="BT382" s="2">
        <f t="shared" ca="1" si="281"/>
        <v>72567</v>
      </c>
      <c r="BU382" s="2">
        <f t="shared" ca="1" si="282"/>
        <v>0</v>
      </c>
      <c r="BV382" s="3">
        <f t="shared" ca="1" si="283"/>
        <v>0</v>
      </c>
      <c r="BX382" s="1">
        <f t="shared" ca="1" si="284"/>
        <v>1</v>
      </c>
      <c r="BY382" s="3"/>
      <c r="BZ382" s="1">
        <f t="shared" ca="1" si="285"/>
        <v>0</v>
      </c>
      <c r="CA382" s="2"/>
      <c r="CB382" s="3"/>
    </row>
    <row r="383" spans="2:80" ht="15" thickBot="1" x14ac:dyDescent="0.35">
      <c r="B383">
        <f t="shared" ca="1" si="286"/>
        <v>1</v>
      </c>
      <c r="C383" t="str">
        <f t="shared" ca="1" si="287"/>
        <v>men</v>
      </c>
      <c r="D383">
        <f t="shared" ca="1" si="288"/>
        <v>37</v>
      </c>
      <c r="E383">
        <f t="shared" ca="1" si="289"/>
        <v>4</v>
      </c>
      <c r="F383" t="str">
        <f t="shared" ca="1" si="290"/>
        <v>IT</v>
      </c>
      <c r="G383">
        <f t="shared" ca="1" si="291"/>
        <v>3</v>
      </c>
      <c r="H383" t="str">
        <f t="shared" ca="1" si="292"/>
        <v>university</v>
      </c>
      <c r="I383">
        <f t="shared" ca="1" si="293"/>
        <v>4</v>
      </c>
      <c r="J383">
        <f t="shared" ca="1" si="294"/>
        <v>4</v>
      </c>
      <c r="K383">
        <f t="shared" ca="1" si="295"/>
        <v>72567</v>
      </c>
      <c r="L383">
        <f t="shared" ca="1" si="296"/>
        <v>11</v>
      </c>
      <c r="M383" t="str">
        <f t="shared" ca="1" si="297"/>
        <v>kolar</v>
      </c>
      <c r="N383">
        <f t="shared" ca="1" si="298"/>
        <v>217701</v>
      </c>
      <c r="O383">
        <f t="shared" ca="1" si="299"/>
        <v>202451.97295170286</v>
      </c>
      <c r="P383">
        <f t="shared" ca="1" si="300"/>
        <v>269549.13386093301</v>
      </c>
      <c r="Q383">
        <f t="shared" ca="1" si="301"/>
        <v>245182</v>
      </c>
      <c r="R383">
        <f t="shared" ca="1" si="302"/>
        <v>71062.034460918207</v>
      </c>
      <c r="S383">
        <f t="shared" ca="1" si="303"/>
        <v>66918.405303014777</v>
      </c>
      <c r="T383">
        <f t="shared" ca="1" si="304"/>
        <v>554168.5391639478</v>
      </c>
      <c r="U383">
        <f t="shared" ca="1" si="305"/>
        <v>518696.00741262111</v>
      </c>
      <c r="V383">
        <f t="shared" ca="1" si="306"/>
        <v>35472.531751326693</v>
      </c>
      <c r="X383" s="1">
        <f ca="1">IF(Table1[[#This Row],[gender]]="men",0,1)</f>
        <v>0</v>
      </c>
      <c r="Y383" s="13">
        <f ca="1">IF(Table1[[#This Row],[gender]]="women",0,1)</f>
        <v>1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K383" s="1">
        <f t="shared" ca="1" si="307"/>
        <v>0</v>
      </c>
      <c r="AL383" s="2">
        <f t="shared" ca="1" si="308"/>
        <v>1</v>
      </c>
      <c r="AM383" s="2">
        <f t="shared" ca="1" si="309"/>
        <v>0</v>
      </c>
      <c r="AN383" s="2">
        <f t="shared" ca="1" si="310"/>
        <v>0</v>
      </c>
      <c r="AO383" s="2">
        <f t="shared" ca="1" si="311"/>
        <v>0</v>
      </c>
      <c r="AP383" s="3">
        <f t="shared" ca="1" si="312"/>
        <v>0</v>
      </c>
      <c r="AQ383" s="1"/>
      <c r="AR383" s="2"/>
      <c r="AS383" s="2"/>
      <c r="AT383" s="2"/>
      <c r="AU383" s="2"/>
      <c r="AV383" s="3"/>
      <c r="AW383" s="2"/>
      <c r="AX383" s="23">
        <f t="shared" ca="1" si="263"/>
        <v>22517.686416772864</v>
      </c>
      <c r="AY383" s="2"/>
      <c r="AZ383" s="1">
        <f t="shared" ca="1" si="264"/>
        <v>1</v>
      </c>
      <c r="BA383" s="2"/>
      <c r="BB383" s="3"/>
      <c r="BC383" s="31">
        <f t="shared" ca="1" si="265"/>
        <v>0.37927812777229919</v>
      </c>
      <c r="BD383" s="2">
        <f t="shared" ca="1" si="266"/>
        <v>0</v>
      </c>
      <c r="BE383" s="1"/>
      <c r="BF383" s="1">
        <f t="shared" ca="1" si="267"/>
        <v>0</v>
      </c>
      <c r="BG383" s="2">
        <f t="shared" ca="1" si="268"/>
        <v>0</v>
      </c>
      <c r="BH383" s="2">
        <f t="shared" ca="1" si="269"/>
        <v>0</v>
      </c>
      <c r="BI383" s="2">
        <f t="shared" ca="1" si="270"/>
        <v>0</v>
      </c>
      <c r="BJ383" s="2">
        <f t="shared" ca="1" si="271"/>
        <v>78220</v>
      </c>
      <c r="BK383" s="2">
        <f t="shared" ca="1" si="272"/>
        <v>0</v>
      </c>
      <c r="BL383" s="2">
        <f t="shared" ca="1" si="273"/>
        <v>0</v>
      </c>
      <c r="BM383" s="2">
        <f t="shared" ca="1" si="274"/>
        <v>0</v>
      </c>
      <c r="BN383" s="2">
        <f t="shared" ca="1" si="275"/>
        <v>0</v>
      </c>
      <c r="BO383" s="2">
        <f t="shared" ca="1" si="276"/>
        <v>0</v>
      </c>
      <c r="BP383" s="3">
        <f t="shared" ca="1" si="277"/>
        <v>0</v>
      </c>
      <c r="BQ383" s="1">
        <f t="shared" ca="1" si="278"/>
        <v>78220</v>
      </c>
      <c r="BR383" s="2">
        <f t="shared" ca="1" si="279"/>
        <v>0</v>
      </c>
      <c r="BS383" s="2">
        <f t="shared" ca="1" si="280"/>
        <v>0</v>
      </c>
      <c r="BT383" s="2">
        <f t="shared" ca="1" si="281"/>
        <v>0</v>
      </c>
      <c r="BU383" s="2">
        <f t="shared" ca="1" si="282"/>
        <v>0</v>
      </c>
      <c r="BV383" s="3">
        <f t="shared" ca="1" si="283"/>
        <v>0</v>
      </c>
      <c r="BX383" s="1">
        <f t="shared" ca="1" si="284"/>
        <v>1</v>
      </c>
      <c r="BY383" s="3"/>
      <c r="BZ383" s="1">
        <f t="shared" ca="1" si="285"/>
        <v>35</v>
      </c>
      <c r="CA383" s="2"/>
      <c r="CB383" s="3"/>
    </row>
    <row r="384" spans="2:80" ht="15" thickBot="1" x14ac:dyDescent="0.35">
      <c r="B384">
        <f t="shared" ca="1" si="286"/>
        <v>2</v>
      </c>
      <c r="C384" t="str">
        <f t="shared" ca="1" si="287"/>
        <v>women</v>
      </c>
      <c r="D384">
        <f t="shared" ca="1" si="288"/>
        <v>35</v>
      </c>
      <c r="E384">
        <f t="shared" ca="1" si="289"/>
        <v>1</v>
      </c>
      <c r="F384" t="str">
        <f t="shared" ca="1" si="290"/>
        <v>health</v>
      </c>
      <c r="G384">
        <f t="shared" ca="1" si="291"/>
        <v>3</v>
      </c>
      <c r="H384" t="str">
        <f t="shared" ca="1" si="292"/>
        <v>university</v>
      </c>
      <c r="I384">
        <f t="shared" ca="1" si="293"/>
        <v>4</v>
      </c>
      <c r="J384">
        <f t="shared" ca="1" si="294"/>
        <v>1</v>
      </c>
      <c r="K384">
        <f t="shared" ca="1" si="295"/>
        <v>78220</v>
      </c>
      <c r="L384">
        <f t="shared" ca="1" si="296"/>
        <v>5</v>
      </c>
      <c r="M384" t="str">
        <f t="shared" ca="1" si="297"/>
        <v>UK</v>
      </c>
      <c r="N384">
        <f t="shared" ca="1" si="298"/>
        <v>391100</v>
      </c>
      <c r="O384">
        <f t="shared" ca="1" si="299"/>
        <v>148335.6757717462</v>
      </c>
      <c r="P384">
        <f t="shared" ca="1" si="300"/>
        <v>22517.686416772864</v>
      </c>
      <c r="Q384">
        <f t="shared" ca="1" si="301"/>
        <v>10364</v>
      </c>
      <c r="R384">
        <f t="shared" ca="1" si="302"/>
        <v>84025.208315504657</v>
      </c>
      <c r="S384">
        <f t="shared" ca="1" si="303"/>
        <v>82159.709068231474</v>
      </c>
      <c r="T384">
        <f t="shared" ca="1" si="304"/>
        <v>495777.39548500435</v>
      </c>
      <c r="U384">
        <f t="shared" ca="1" si="305"/>
        <v>242724.88408725086</v>
      </c>
      <c r="V384">
        <f t="shared" ca="1" si="306"/>
        <v>253052.51139775349</v>
      </c>
      <c r="X384" s="1">
        <f ca="1">IF(Table1[[#This Row],[gender]]="men",0,1)</f>
        <v>1</v>
      </c>
      <c r="Y384" s="13">
        <f ca="1">IF(Table1[[#This Row],[gender]]="women",0,1)</f>
        <v>0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K384" s="1">
        <f t="shared" ca="1" si="307"/>
        <v>0</v>
      </c>
      <c r="AL384" s="2">
        <f t="shared" ca="1" si="308"/>
        <v>0</v>
      </c>
      <c r="AM384" s="2">
        <f t="shared" ca="1" si="309"/>
        <v>1</v>
      </c>
      <c r="AN384" s="2">
        <f t="shared" ca="1" si="310"/>
        <v>0</v>
      </c>
      <c r="AO384" s="2">
        <f t="shared" ca="1" si="311"/>
        <v>0</v>
      </c>
      <c r="AP384" s="3">
        <f t="shared" ca="1" si="312"/>
        <v>0</v>
      </c>
      <c r="AQ384" s="1"/>
      <c r="AR384" s="2"/>
      <c r="AS384" s="2"/>
      <c r="AT384" s="2"/>
      <c r="AU384" s="2"/>
      <c r="AV384" s="3"/>
      <c r="AW384" s="2"/>
      <c r="AX384" s="23">
        <f t="shared" ca="1" si="263"/>
        <v>44292.770677713001</v>
      </c>
      <c r="AY384" s="2"/>
      <c r="AZ384" s="1">
        <f t="shared" ca="1" si="264"/>
        <v>1</v>
      </c>
      <c r="BA384" s="2"/>
      <c r="BB384" s="3"/>
      <c r="BC384" s="31">
        <f t="shared" ca="1" si="265"/>
        <v>0.59370869486492506</v>
      </c>
      <c r="BD384" s="2">
        <f t="shared" ca="1" si="266"/>
        <v>0</v>
      </c>
      <c r="BE384" s="1"/>
      <c r="BF384" s="1">
        <f t="shared" ca="1" si="267"/>
        <v>0</v>
      </c>
      <c r="BG384" s="2">
        <f t="shared" ca="1" si="268"/>
        <v>0</v>
      </c>
      <c r="BH384" s="2">
        <f t="shared" ca="1" si="269"/>
        <v>0</v>
      </c>
      <c r="BI384" s="2">
        <f t="shared" ca="1" si="270"/>
        <v>0</v>
      </c>
      <c r="BJ384" s="2">
        <f t="shared" ca="1" si="271"/>
        <v>0</v>
      </c>
      <c r="BK384" s="2">
        <f t="shared" ca="1" si="272"/>
        <v>0</v>
      </c>
      <c r="BL384" s="2">
        <f t="shared" ca="1" si="273"/>
        <v>0</v>
      </c>
      <c r="BM384" s="2">
        <f t="shared" ca="1" si="274"/>
        <v>0</v>
      </c>
      <c r="BN384" s="2">
        <f t="shared" ca="1" si="275"/>
        <v>73641</v>
      </c>
      <c r="BO384" s="2">
        <f t="shared" ca="1" si="276"/>
        <v>0</v>
      </c>
      <c r="BP384" s="3">
        <f t="shared" ca="1" si="277"/>
        <v>0</v>
      </c>
      <c r="BQ384" s="1">
        <f t="shared" ca="1" si="278"/>
        <v>0</v>
      </c>
      <c r="BR384" s="2">
        <f t="shared" ca="1" si="279"/>
        <v>0</v>
      </c>
      <c r="BS384" s="2">
        <f t="shared" ca="1" si="280"/>
        <v>0</v>
      </c>
      <c r="BT384" s="2">
        <f t="shared" ca="1" si="281"/>
        <v>0</v>
      </c>
      <c r="BU384" s="2">
        <f t="shared" ca="1" si="282"/>
        <v>0</v>
      </c>
      <c r="BV384" s="3">
        <f t="shared" ca="1" si="283"/>
        <v>73641</v>
      </c>
      <c r="BX384" s="1">
        <f t="shared" ca="1" si="284"/>
        <v>1</v>
      </c>
      <c r="BY384" s="3"/>
      <c r="BZ384" s="1">
        <f t="shared" ca="1" si="285"/>
        <v>43</v>
      </c>
      <c r="CA384" s="2"/>
      <c r="CB384" s="3"/>
    </row>
    <row r="385" spans="2:80" ht="15" thickBot="1" x14ac:dyDescent="0.35">
      <c r="B385">
        <f t="shared" ca="1" si="286"/>
        <v>2</v>
      </c>
      <c r="C385" t="str">
        <f t="shared" ca="1" si="287"/>
        <v>women</v>
      </c>
      <c r="D385">
        <f t="shared" ca="1" si="288"/>
        <v>43</v>
      </c>
      <c r="E385">
        <f t="shared" ca="1" si="289"/>
        <v>6</v>
      </c>
      <c r="F385" t="str">
        <f t="shared" ca="1" si="290"/>
        <v>agriculture</v>
      </c>
      <c r="G385">
        <f t="shared" ca="1" si="291"/>
        <v>4</v>
      </c>
      <c r="H385" t="str">
        <f t="shared" ca="1" si="292"/>
        <v>technical</v>
      </c>
      <c r="I385">
        <f t="shared" ca="1" si="293"/>
        <v>3</v>
      </c>
      <c r="J385">
        <f t="shared" ca="1" si="294"/>
        <v>1</v>
      </c>
      <c r="K385">
        <f t="shared" ca="1" si="295"/>
        <v>73641</v>
      </c>
      <c r="L385">
        <f t="shared" ca="1" si="296"/>
        <v>9</v>
      </c>
      <c r="M385" t="str">
        <f t="shared" ca="1" si="297"/>
        <v>gulbarga</v>
      </c>
      <c r="N385">
        <f t="shared" ca="1" si="298"/>
        <v>220923</v>
      </c>
      <c r="O385">
        <f t="shared" ca="1" si="299"/>
        <v>131163.90599564384</v>
      </c>
      <c r="P385">
        <f t="shared" ca="1" si="300"/>
        <v>44292.770677713001</v>
      </c>
      <c r="Q385">
        <f t="shared" ca="1" si="301"/>
        <v>33833</v>
      </c>
      <c r="R385">
        <f t="shared" ca="1" si="302"/>
        <v>97721.385197357609</v>
      </c>
      <c r="S385">
        <f t="shared" ca="1" si="303"/>
        <v>51633.786757440597</v>
      </c>
      <c r="T385">
        <f t="shared" ca="1" si="304"/>
        <v>316849.55743515358</v>
      </c>
      <c r="U385">
        <f t="shared" ca="1" si="305"/>
        <v>262718.29119300144</v>
      </c>
      <c r="V385">
        <f t="shared" ca="1" si="306"/>
        <v>54131.266242152138</v>
      </c>
      <c r="X385" s="1">
        <f ca="1">IF(Table1[[#This Row],[gender]]="men",0,1)</f>
        <v>1</v>
      </c>
      <c r="Y385" s="13">
        <f ca="1">IF(Table1[[#This Row],[gender]]="women",0,1)</f>
        <v>0</v>
      </c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K385" s="1">
        <f t="shared" ca="1" si="307"/>
        <v>0</v>
      </c>
      <c r="AL385" s="2">
        <f t="shared" ca="1" si="308"/>
        <v>0</v>
      </c>
      <c r="AM385" s="2">
        <f t="shared" ca="1" si="309"/>
        <v>1</v>
      </c>
      <c r="AN385" s="2">
        <f t="shared" ca="1" si="310"/>
        <v>0</v>
      </c>
      <c r="AO385" s="2">
        <f t="shared" ca="1" si="311"/>
        <v>0</v>
      </c>
      <c r="AP385" s="3">
        <f t="shared" ca="1" si="312"/>
        <v>0</v>
      </c>
      <c r="AQ385" s="1"/>
      <c r="AR385" s="2"/>
      <c r="AS385" s="2"/>
      <c r="AT385" s="2"/>
      <c r="AU385" s="2"/>
      <c r="AV385" s="3"/>
      <c r="AW385" s="2"/>
      <c r="AX385" s="23">
        <f t="shared" ca="1" si="263"/>
        <v>33177.775606960568</v>
      </c>
      <c r="AY385" s="2"/>
      <c r="AZ385" s="1">
        <f t="shared" ca="1" si="264"/>
        <v>1</v>
      </c>
      <c r="BA385" s="2"/>
      <c r="BB385" s="3"/>
      <c r="BC385" s="31">
        <f t="shared" ca="1" si="265"/>
        <v>0.71283019972288642</v>
      </c>
      <c r="BD385" s="2">
        <f t="shared" ca="1" si="266"/>
        <v>0</v>
      </c>
      <c r="BE385" s="1"/>
      <c r="BF385" s="1">
        <f t="shared" ca="1" si="267"/>
        <v>0</v>
      </c>
      <c r="BG385" s="2">
        <f t="shared" ca="1" si="268"/>
        <v>0</v>
      </c>
      <c r="BH385" s="2">
        <f t="shared" ca="1" si="269"/>
        <v>0</v>
      </c>
      <c r="BI385" s="2">
        <f t="shared" ca="1" si="270"/>
        <v>0</v>
      </c>
      <c r="BJ385" s="2">
        <f t="shared" ca="1" si="271"/>
        <v>0</v>
      </c>
      <c r="BK385" s="2">
        <f t="shared" ca="1" si="272"/>
        <v>0</v>
      </c>
      <c r="BL385" s="2">
        <f t="shared" ca="1" si="273"/>
        <v>0</v>
      </c>
      <c r="BM385" s="2">
        <f t="shared" ca="1" si="274"/>
        <v>0</v>
      </c>
      <c r="BN385" s="2">
        <f t="shared" ca="1" si="275"/>
        <v>81104</v>
      </c>
      <c r="BO385" s="2">
        <f t="shared" ca="1" si="276"/>
        <v>0</v>
      </c>
      <c r="BP385" s="3">
        <f t="shared" ca="1" si="277"/>
        <v>0</v>
      </c>
      <c r="BQ385" s="1">
        <f t="shared" ca="1" si="278"/>
        <v>0</v>
      </c>
      <c r="BR385" s="2">
        <f t="shared" ca="1" si="279"/>
        <v>0</v>
      </c>
      <c r="BS385" s="2">
        <f t="shared" ca="1" si="280"/>
        <v>0</v>
      </c>
      <c r="BT385" s="2">
        <f t="shared" ca="1" si="281"/>
        <v>0</v>
      </c>
      <c r="BU385" s="2">
        <f t="shared" ca="1" si="282"/>
        <v>0</v>
      </c>
      <c r="BV385" s="3">
        <f t="shared" ca="1" si="283"/>
        <v>81104</v>
      </c>
      <c r="BX385" s="1">
        <f t="shared" ca="1" si="284"/>
        <v>1</v>
      </c>
      <c r="BY385" s="3"/>
      <c r="BZ385" s="1">
        <f t="shared" ca="1" si="285"/>
        <v>44</v>
      </c>
      <c r="CA385" s="2"/>
      <c r="CB385" s="3"/>
    </row>
    <row r="386" spans="2:80" ht="15" thickBot="1" x14ac:dyDescent="0.35">
      <c r="B386">
        <f t="shared" ca="1" si="286"/>
        <v>1</v>
      </c>
      <c r="C386" t="str">
        <f t="shared" ca="1" si="287"/>
        <v>men</v>
      </c>
      <c r="D386">
        <f t="shared" ca="1" si="288"/>
        <v>44</v>
      </c>
      <c r="E386">
        <f t="shared" ca="1" si="289"/>
        <v>6</v>
      </c>
      <c r="F386" t="str">
        <f t="shared" ca="1" si="290"/>
        <v>agriculture</v>
      </c>
      <c r="G386">
        <f t="shared" ca="1" si="291"/>
        <v>5</v>
      </c>
      <c r="H386" t="str">
        <f t="shared" ca="1" si="292"/>
        <v>other</v>
      </c>
      <c r="I386">
        <f t="shared" ca="1" si="293"/>
        <v>1</v>
      </c>
      <c r="J386">
        <f t="shared" ca="1" si="294"/>
        <v>4</v>
      </c>
      <c r="K386">
        <f t="shared" ca="1" si="295"/>
        <v>81104</v>
      </c>
      <c r="L386">
        <f t="shared" ca="1" si="296"/>
        <v>9</v>
      </c>
      <c r="M386" t="str">
        <f t="shared" ca="1" si="297"/>
        <v>gulbarga</v>
      </c>
      <c r="N386">
        <f t="shared" ca="1" si="298"/>
        <v>405520</v>
      </c>
      <c r="O386">
        <f t="shared" ca="1" si="299"/>
        <v>289066.90259162488</v>
      </c>
      <c r="P386">
        <f t="shared" ca="1" si="300"/>
        <v>132711.10242784227</v>
      </c>
      <c r="Q386">
        <f t="shared" ca="1" si="301"/>
        <v>64914</v>
      </c>
      <c r="R386">
        <f t="shared" ca="1" si="302"/>
        <v>108425.40481976479</v>
      </c>
      <c r="S386">
        <f t="shared" ca="1" si="303"/>
        <v>36457.780561458181</v>
      </c>
      <c r="T386">
        <f t="shared" ca="1" si="304"/>
        <v>574688.88298930053</v>
      </c>
      <c r="U386">
        <f t="shared" ca="1" si="305"/>
        <v>462406.30741138966</v>
      </c>
      <c r="V386">
        <f t="shared" ca="1" si="306"/>
        <v>112282.57557791087</v>
      </c>
      <c r="X386" s="1">
        <f ca="1">IF(Table1[[#This Row],[gender]]="men",0,1)</f>
        <v>0</v>
      </c>
      <c r="Y386" s="13">
        <f ca="1">IF(Table1[[#This Row],[gender]]="women",0,1)</f>
        <v>1</v>
      </c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K386" s="1">
        <f t="shared" ca="1" si="307"/>
        <v>0</v>
      </c>
      <c r="AL386" s="2">
        <f t="shared" ca="1" si="308"/>
        <v>0</v>
      </c>
      <c r="AM386" s="2">
        <f t="shared" ca="1" si="309"/>
        <v>0</v>
      </c>
      <c r="AN386" s="2">
        <f t="shared" ca="1" si="310"/>
        <v>0</v>
      </c>
      <c r="AO386" s="2">
        <f t="shared" ca="1" si="311"/>
        <v>0</v>
      </c>
      <c r="AP386" s="3">
        <f t="shared" ca="1" si="312"/>
        <v>1</v>
      </c>
      <c r="AQ386" s="1"/>
      <c r="AR386" s="2"/>
      <c r="AS386" s="2"/>
      <c r="AT386" s="2"/>
      <c r="AU386" s="2"/>
      <c r="AV386" s="3"/>
      <c r="AW386" s="2"/>
      <c r="AX386" s="23">
        <f t="shared" ca="1" si="263"/>
        <v>30938.643902592637</v>
      </c>
      <c r="AY386" s="2"/>
      <c r="AZ386" s="1">
        <f t="shared" ca="1" si="264"/>
        <v>1</v>
      </c>
      <c r="BA386" s="2"/>
      <c r="BB386" s="3"/>
      <c r="BC386" s="31">
        <f t="shared" ca="1" si="265"/>
        <v>0.4778233225434616</v>
      </c>
      <c r="BD386" s="2">
        <f t="shared" ca="1" si="266"/>
        <v>0</v>
      </c>
      <c r="BE386" s="1"/>
      <c r="BF386" s="1">
        <f t="shared" ca="1" si="267"/>
        <v>0</v>
      </c>
      <c r="BG386" s="2">
        <f t="shared" ca="1" si="268"/>
        <v>0</v>
      </c>
      <c r="BH386" s="2">
        <f t="shared" ca="1" si="269"/>
        <v>0</v>
      </c>
      <c r="BI386" s="2">
        <f t="shared" ca="1" si="270"/>
        <v>0</v>
      </c>
      <c r="BJ386" s="2">
        <f t="shared" ca="1" si="271"/>
        <v>0</v>
      </c>
      <c r="BK386" s="2">
        <f t="shared" ca="1" si="272"/>
        <v>0</v>
      </c>
      <c r="BL386" s="2">
        <f t="shared" ca="1" si="273"/>
        <v>0</v>
      </c>
      <c r="BM386" s="2">
        <f t="shared" ca="1" si="274"/>
        <v>33903</v>
      </c>
      <c r="BN386" s="2">
        <f t="shared" ca="1" si="275"/>
        <v>0</v>
      </c>
      <c r="BO386" s="2">
        <f t="shared" ca="1" si="276"/>
        <v>0</v>
      </c>
      <c r="BP386" s="3">
        <f t="shared" ca="1" si="277"/>
        <v>0</v>
      </c>
      <c r="BQ386" s="1">
        <f t="shared" ca="1" si="278"/>
        <v>0</v>
      </c>
      <c r="BR386" s="2">
        <f t="shared" ca="1" si="279"/>
        <v>0</v>
      </c>
      <c r="BS386" s="2">
        <f t="shared" ca="1" si="280"/>
        <v>0</v>
      </c>
      <c r="BT386" s="2">
        <f t="shared" ca="1" si="281"/>
        <v>0</v>
      </c>
      <c r="BU386" s="2">
        <f t="shared" ca="1" si="282"/>
        <v>33903</v>
      </c>
      <c r="BV386" s="3">
        <f t="shared" ca="1" si="283"/>
        <v>0</v>
      </c>
      <c r="BX386" s="1">
        <f t="shared" ca="1" si="284"/>
        <v>1</v>
      </c>
      <c r="BY386" s="3"/>
      <c r="BZ386" s="1">
        <f t="shared" ca="1" si="285"/>
        <v>37</v>
      </c>
      <c r="CA386" s="2"/>
      <c r="CB386" s="3"/>
    </row>
    <row r="387" spans="2:80" ht="15" thickBot="1" x14ac:dyDescent="0.35">
      <c r="B387">
        <f t="shared" ca="1" si="286"/>
        <v>1</v>
      </c>
      <c r="C387" t="str">
        <f t="shared" ca="1" si="287"/>
        <v>men</v>
      </c>
      <c r="D387">
        <f t="shared" ca="1" si="288"/>
        <v>37</v>
      </c>
      <c r="E387">
        <f t="shared" ca="1" si="289"/>
        <v>5</v>
      </c>
      <c r="F387" t="str">
        <f t="shared" ca="1" si="290"/>
        <v>general work</v>
      </c>
      <c r="G387">
        <f t="shared" ca="1" si="291"/>
        <v>1</v>
      </c>
      <c r="H387" t="str">
        <f t="shared" ca="1" si="292"/>
        <v>high skool</v>
      </c>
      <c r="I387">
        <f t="shared" ca="1" si="293"/>
        <v>4</v>
      </c>
      <c r="J387">
        <f t="shared" ca="1" si="294"/>
        <v>4</v>
      </c>
      <c r="K387">
        <f t="shared" ca="1" si="295"/>
        <v>33903</v>
      </c>
      <c r="L387">
        <f t="shared" ca="1" si="296"/>
        <v>8</v>
      </c>
      <c r="M387" t="str">
        <f t="shared" ca="1" si="297"/>
        <v>bidar</v>
      </c>
      <c r="N387">
        <f t="shared" ca="1" si="298"/>
        <v>135612</v>
      </c>
      <c r="O387">
        <f t="shared" ca="1" si="299"/>
        <v>64798.576416763914</v>
      </c>
      <c r="P387">
        <f t="shared" ca="1" si="300"/>
        <v>123754.57561037055</v>
      </c>
      <c r="Q387">
        <f t="shared" ca="1" si="301"/>
        <v>102053</v>
      </c>
      <c r="R387">
        <f t="shared" ca="1" si="302"/>
        <v>8088.8501839173214</v>
      </c>
      <c r="S387">
        <f t="shared" ca="1" si="303"/>
        <v>5142.9648814172178</v>
      </c>
      <c r="T387">
        <f t="shared" ca="1" si="304"/>
        <v>264509.54049178777</v>
      </c>
      <c r="U387">
        <f t="shared" ca="1" si="305"/>
        <v>174940.42660068124</v>
      </c>
      <c r="V387">
        <f t="shared" ca="1" si="306"/>
        <v>89569.113891106535</v>
      </c>
      <c r="X387" s="1">
        <f ca="1">IF(Table1[[#This Row],[gender]]="men",0,1)</f>
        <v>0</v>
      </c>
      <c r="Y387" s="13">
        <f ca="1">IF(Table1[[#This Row],[gender]]="women",0,1)</f>
        <v>1</v>
      </c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K387" s="1">
        <f t="shared" ca="1" si="307"/>
        <v>1</v>
      </c>
      <c r="AL387" s="2">
        <f t="shared" ca="1" si="308"/>
        <v>0</v>
      </c>
      <c r="AM387" s="2">
        <f t="shared" ca="1" si="309"/>
        <v>0</v>
      </c>
      <c r="AN387" s="2">
        <f t="shared" ca="1" si="310"/>
        <v>0</v>
      </c>
      <c r="AO387" s="2">
        <f t="shared" ca="1" si="311"/>
        <v>0</v>
      </c>
      <c r="AP387" s="3">
        <f t="shared" ca="1" si="312"/>
        <v>0</v>
      </c>
      <c r="AQ387" s="1"/>
      <c r="AR387" s="2"/>
      <c r="AS387" s="2"/>
      <c r="AT387" s="2"/>
      <c r="AU387" s="2"/>
      <c r="AV387" s="3"/>
      <c r="AW387" s="2"/>
      <c r="AX387" s="23">
        <f t="shared" ca="1" si="263"/>
        <v>19912.399179869997</v>
      </c>
      <c r="AY387" s="2"/>
      <c r="AZ387" s="1">
        <f t="shared" ca="1" si="264"/>
        <v>1</v>
      </c>
      <c r="BA387" s="2"/>
      <c r="BB387" s="3"/>
      <c r="BC387" s="31">
        <f t="shared" ca="1" si="265"/>
        <v>0.8571711220391407</v>
      </c>
      <c r="BD387" s="2">
        <f t="shared" ca="1" si="266"/>
        <v>0</v>
      </c>
      <c r="BE387" s="1"/>
      <c r="BF387" s="1">
        <f t="shared" ca="1" si="267"/>
        <v>0</v>
      </c>
      <c r="BG387" s="2">
        <f t="shared" ca="1" si="268"/>
        <v>0</v>
      </c>
      <c r="BH387" s="2">
        <f t="shared" ca="1" si="269"/>
        <v>0</v>
      </c>
      <c r="BI387" s="2">
        <f t="shared" ca="1" si="270"/>
        <v>0</v>
      </c>
      <c r="BJ387" s="2">
        <f t="shared" ca="1" si="271"/>
        <v>0</v>
      </c>
      <c r="BK387" s="2">
        <f t="shared" ca="1" si="272"/>
        <v>28516</v>
      </c>
      <c r="BL387" s="2">
        <f t="shared" ca="1" si="273"/>
        <v>0</v>
      </c>
      <c r="BM387" s="2">
        <f t="shared" ca="1" si="274"/>
        <v>0</v>
      </c>
      <c r="BN387" s="2">
        <f t="shared" ca="1" si="275"/>
        <v>0</v>
      </c>
      <c r="BO387" s="2">
        <f t="shared" ca="1" si="276"/>
        <v>0</v>
      </c>
      <c r="BP387" s="3">
        <f t="shared" ca="1" si="277"/>
        <v>0</v>
      </c>
      <c r="BQ387" s="1">
        <f t="shared" ca="1" si="278"/>
        <v>0</v>
      </c>
      <c r="BR387" s="2">
        <f t="shared" ca="1" si="279"/>
        <v>0</v>
      </c>
      <c r="BS387" s="2">
        <f t="shared" ca="1" si="280"/>
        <v>28516</v>
      </c>
      <c r="BT387" s="2">
        <f t="shared" ca="1" si="281"/>
        <v>0</v>
      </c>
      <c r="BU387" s="2">
        <f t="shared" ca="1" si="282"/>
        <v>0</v>
      </c>
      <c r="BV387" s="3">
        <f t="shared" ca="1" si="283"/>
        <v>0</v>
      </c>
      <c r="BX387" s="1">
        <f t="shared" ca="1" si="284"/>
        <v>1</v>
      </c>
      <c r="BY387" s="3"/>
      <c r="BZ387" s="1">
        <f t="shared" ca="1" si="285"/>
        <v>0</v>
      </c>
      <c r="CA387" s="2"/>
      <c r="CB387" s="3"/>
    </row>
    <row r="388" spans="2:80" ht="15" thickBot="1" x14ac:dyDescent="0.35">
      <c r="B388">
        <f t="shared" ca="1" si="286"/>
        <v>2</v>
      </c>
      <c r="C388" t="str">
        <f t="shared" ca="1" si="287"/>
        <v>women</v>
      </c>
      <c r="D388">
        <f t="shared" ca="1" si="288"/>
        <v>29</v>
      </c>
      <c r="E388">
        <f t="shared" ca="1" si="289"/>
        <v>3</v>
      </c>
      <c r="F388" t="str">
        <f t="shared" ca="1" si="290"/>
        <v>teaching</v>
      </c>
      <c r="G388">
        <f t="shared" ca="1" si="291"/>
        <v>2</v>
      </c>
      <c r="H388" t="str">
        <f t="shared" ca="1" si="292"/>
        <v>college</v>
      </c>
      <c r="I388">
        <f t="shared" ca="1" si="293"/>
        <v>2</v>
      </c>
      <c r="J388">
        <f t="shared" ca="1" si="294"/>
        <v>2</v>
      </c>
      <c r="K388">
        <f t="shared" ca="1" si="295"/>
        <v>28516</v>
      </c>
      <c r="L388">
        <f t="shared" ca="1" si="296"/>
        <v>6</v>
      </c>
      <c r="M388" t="str">
        <f t="shared" ca="1" si="297"/>
        <v>bellari</v>
      </c>
      <c r="N388">
        <f t="shared" ca="1" si="298"/>
        <v>114064</v>
      </c>
      <c r="O388">
        <f t="shared" ca="1" si="299"/>
        <v>97772.366864272539</v>
      </c>
      <c r="P388">
        <f t="shared" ca="1" si="300"/>
        <v>39824.798359739994</v>
      </c>
      <c r="Q388">
        <f t="shared" ca="1" si="301"/>
        <v>32385</v>
      </c>
      <c r="R388">
        <f t="shared" ca="1" si="302"/>
        <v>56482.756791508364</v>
      </c>
      <c r="S388">
        <f t="shared" ca="1" si="303"/>
        <v>15328.241285383418</v>
      </c>
      <c r="T388">
        <f t="shared" ca="1" si="304"/>
        <v>169217.03964512341</v>
      </c>
      <c r="U388">
        <f t="shared" ca="1" si="305"/>
        <v>186640.12365578092</v>
      </c>
      <c r="V388">
        <f t="shared" ca="1" si="306"/>
        <v>-17423.084010657505</v>
      </c>
      <c r="X388" s="1">
        <f ca="1">IF(Table1[[#This Row],[gender]]="men",0,1)</f>
        <v>1</v>
      </c>
      <c r="Y388" s="13">
        <f ca="1">IF(Table1[[#This Row],[gender]]="women",0,1)</f>
        <v>0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K388" s="1">
        <f t="shared" ca="1" si="307"/>
        <v>0</v>
      </c>
      <c r="AL388" s="2">
        <f t="shared" ca="1" si="308"/>
        <v>0</v>
      </c>
      <c r="AM388" s="2">
        <f t="shared" ca="1" si="309"/>
        <v>0</v>
      </c>
      <c r="AN388" s="2">
        <f t="shared" ca="1" si="310"/>
        <v>0</v>
      </c>
      <c r="AO388" s="2">
        <f t="shared" ca="1" si="311"/>
        <v>0</v>
      </c>
      <c r="AP388" s="3">
        <f t="shared" ca="1" si="312"/>
        <v>1</v>
      </c>
      <c r="AQ388" s="1"/>
      <c r="AR388" s="2"/>
      <c r="AS388" s="2"/>
      <c r="AT388" s="2"/>
      <c r="AU388" s="2"/>
      <c r="AV388" s="3"/>
      <c r="AW388" s="2"/>
      <c r="AX388" s="23">
        <f t="shared" ca="1" si="263"/>
        <v>15858.789793548725</v>
      </c>
      <c r="AY388" s="2"/>
      <c r="AZ388" s="1">
        <f t="shared" ca="1" si="264"/>
        <v>0</v>
      </c>
      <c r="BA388" s="2"/>
      <c r="BB388" s="3"/>
      <c r="BC388" s="31">
        <f t="shared" ca="1" si="265"/>
        <v>0.17782401500404524</v>
      </c>
      <c r="BD388" s="2">
        <f t="shared" ca="1" si="266"/>
        <v>1</v>
      </c>
      <c r="BE388" s="1"/>
      <c r="BF388" s="1">
        <f t="shared" ca="1" si="267"/>
        <v>0</v>
      </c>
      <c r="BG388" s="2">
        <f t="shared" ca="1" si="268"/>
        <v>0</v>
      </c>
      <c r="BH388" s="2">
        <f t="shared" ca="1" si="269"/>
        <v>0</v>
      </c>
      <c r="BI388" s="2">
        <f t="shared" ca="1" si="270"/>
        <v>28177</v>
      </c>
      <c r="BJ388" s="2">
        <f t="shared" ca="1" si="271"/>
        <v>0</v>
      </c>
      <c r="BK388" s="2">
        <f t="shared" ca="1" si="272"/>
        <v>0</v>
      </c>
      <c r="BL388" s="2">
        <f t="shared" ca="1" si="273"/>
        <v>0</v>
      </c>
      <c r="BM388" s="2">
        <f t="shared" ca="1" si="274"/>
        <v>0</v>
      </c>
      <c r="BN388" s="2">
        <f t="shared" ca="1" si="275"/>
        <v>0</v>
      </c>
      <c r="BO388" s="2">
        <f t="shared" ca="1" si="276"/>
        <v>0</v>
      </c>
      <c r="BP388" s="3">
        <f t="shared" ca="1" si="277"/>
        <v>0</v>
      </c>
      <c r="BQ388" s="1">
        <f t="shared" ca="1" si="278"/>
        <v>0</v>
      </c>
      <c r="BR388" s="2">
        <f t="shared" ca="1" si="279"/>
        <v>0</v>
      </c>
      <c r="BS388" s="2">
        <f t="shared" ca="1" si="280"/>
        <v>0</v>
      </c>
      <c r="BT388" s="2">
        <f t="shared" ca="1" si="281"/>
        <v>0</v>
      </c>
      <c r="BU388" s="2">
        <f t="shared" ca="1" si="282"/>
        <v>28177</v>
      </c>
      <c r="BV388" s="3">
        <f t="shared" ca="1" si="283"/>
        <v>0</v>
      </c>
      <c r="BX388" s="1">
        <f t="shared" ca="1" si="284"/>
        <v>1</v>
      </c>
      <c r="BY388" s="3"/>
      <c r="BZ388" s="1">
        <f t="shared" ca="1" si="285"/>
        <v>40</v>
      </c>
      <c r="CA388" s="2"/>
      <c r="CB388" s="3"/>
    </row>
    <row r="389" spans="2:80" ht="15" thickBot="1" x14ac:dyDescent="0.35">
      <c r="B389">
        <f t="shared" ca="1" si="286"/>
        <v>1</v>
      </c>
      <c r="C389" t="str">
        <f t="shared" ca="1" si="287"/>
        <v>men</v>
      </c>
      <c r="D389">
        <f t="shared" ca="1" si="288"/>
        <v>40</v>
      </c>
      <c r="E389">
        <f t="shared" ca="1" si="289"/>
        <v>5</v>
      </c>
      <c r="F389" t="str">
        <f t="shared" ca="1" si="290"/>
        <v>general work</v>
      </c>
      <c r="G389">
        <f t="shared" ca="1" si="291"/>
        <v>1</v>
      </c>
      <c r="H389" t="str">
        <f t="shared" ca="1" si="292"/>
        <v>high skool</v>
      </c>
      <c r="I389">
        <f t="shared" ca="1" si="293"/>
        <v>0</v>
      </c>
      <c r="J389">
        <f t="shared" ca="1" si="294"/>
        <v>3</v>
      </c>
      <c r="K389">
        <f t="shared" ca="1" si="295"/>
        <v>28177</v>
      </c>
      <c r="L389">
        <f t="shared" ca="1" si="296"/>
        <v>4</v>
      </c>
      <c r="M389" t="str">
        <f t="shared" ca="1" si="297"/>
        <v>mysore</v>
      </c>
      <c r="N389">
        <f t="shared" ca="1" si="298"/>
        <v>112708</v>
      </c>
      <c r="O389">
        <f t="shared" ca="1" si="299"/>
        <v>20042.189083075929</v>
      </c>
      <c r="P389">
        <f t="shared" ca="1" si="300"/>
        <v>47576.369380646174</v>
      </c>
      <c r="Q389">
        <f t="shared" ca="1" si="301"/>
        <v>43399</v>
      </c>
      <c r="R389">
        <f t="shared" ca="1" si="302"/>
        <v>14618.536729647743</v>
      </c>
      <c r="S389">
        <f t="shared" ca="1" si="303"/>
        <v>36117.750593558005</v>
      </c>
      <c r="T389">
        <f t="shared" ca="1" si="304"/>
        <v>196402.11997420419</v>
      </c>
      <c r="U389">
        <f t="shared" ca="1" si="305"/>
        <v>78059.725812723671</v>
      </c>
      <c r="V389">
        <f t="shared" ca="1" si="306"/>
        <v>118342.39416148052</v>
      </c>
      <c r="X389" s="1">
        <f ca="1">IF(Table1[[#This Row],[gender]]="men",0,1)</f>
        <v>0</v>
      </c>
      <c r="Y389" s="13">
        <f ca="1">IF(Table1[[#This Row],[gender]]="women",0,1)</f>
        <v>1</v>
      </c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K389" s="1">
        <f t="shared" ca="1" si="307"/>
        <v>0</v>
      </c>
      <c r="AL389" s="2">
        <f t="shared" ca="1" si="308"/>
        <v>1</v>
      </c>
      <c r="AM389" s="2">
        <f t="shared" ca="1" si="309"/>
        <v>0</v>
      </c>
      <c r="AN389" s="2">
        <f t="shared" ca="1" si="310"/>
        <v>0</v>
      </c>
      <c r="AO389" s="2">
        <f t="shared" ca="1" si="311"/>
        <v>0</v>
      </c>
      <c r="AP389" s="3">
        <f t="shared" ca="1" si="312"/>
        <v>0</v>
      </c>
      <c r="AQ389" s="1"/>
      <c r="AR389" s="2"/>
      <c r="AS389" s="2"/>
      <c r="AT389" s="2"/>
      <c r="AU389" s="2"/>
      <c r="AV389" s="3"/>
      <c r="AW389" s="2"/>
      <c r="AX389" s="23">
        <f t="shared" ca="1" si="263"/>
        <v>5758.1303966556934</v>
      </c>
      <c r="AY389" s="2"/>
      <c r="AZ389" s="1">
        <f t="shared" ca="1" si="264"/>
        <v>0</v>
      </c>
      <c r="BA389" s="2"/>
      <c r="BB389" s="3"/>
      <c r="BC389" s="31">
        <f t="shared" ca="1" si="265"/>
        <v>0.13186683593528381</v>
      </c>
      <c r="BD389" s="2">
        <f t="shared" ca="1" si="266"/>
        <v>1</v>
      </c>
      <c r="BE389" s="1"/>
      <c r="BF389" s="1">
        <f t="shared" ca="1" si="267"/>
        <v>0</v>
      </c>
      <c r="BG389" s="2">
        <f t="shared" ca="1" si="268"/>
        <v>0</v>
      </c>
      <c r="BH389" s="2">
        <f t="shared" ca="1" si="269"/>
        <v>0</v>
      </c>
      <c r="BI389" s="2">
        <f t="shared" ca="1" si="270"/>
        <v>0</v>
      </c>
      <c r="BJ389" s="2">
        <f t="shared" ca="1" si="271"/>
        <v>0</v>
      </c>
      <c r="BK389" s="2">
        <f t="shared" ca="1" si="272"/>
        <v>0</v>
      </c>
      <c r="BL389" s="2">
        <f t="shared" ca="1" si="273"/>
        <v>26313</v>
      </c>
      <c r="BM389" s="2">
        <f t="shared" ca="1" si="274"/>
        <v>0</v>
      </c>
      <c r="BN389" s="2">
        <f t="shared" ca="1" si="275"/>
        <v>0</v>
      </c>
      <c r="BO389" s="2">
        <f t="shared" ca="1" si="276"/>
        <v>0</v>
      </c>
      <c r="BP389" s="3">
        <f t="shared" ca="1" si="277"/>
        <v>0</v>
      </c>
      <c r="BQ389" s="1">
        <f t="shared" ca="1" si="278"/>
        <v>26313</v>
      </c>
      <c r="BR389" s="2">
        <f t="shared" ca="1" si="279"/>
        <v>0</v>
      </c>
      <c r="BS389" s="2">
        <f t="shared" ca="1" si="280"/>
        <v>0</v>
      </c>
      <c r="BT389" s="2">
        <f t="shared" ca="1" si="281"/>
        <v>0</v>
      </c>
      <c r="BU389" s="2">
        <f t="shared" ca="1" si="282"/>
        <v>0</v>
      </c>
      <c r="BV389" s="3">
        <f t="shared" ca="1" si="283"/>
        <v>0</v>
      </c>
      <c r="BX389" s="1">
        <f t="shared" ca="1" si="284"/>
        <v>1</v>
      </c>
      <c r="BY389" s="3"/>
      <c r="BZ389" s="1">
        <f t="shared" ca="1" si="285"/>
        <v>31</v>
      </c>
      <c r="CA389" s="2"/>
      <c r="CB389" s="3"/>
    </row>
    <row r="390" spans="2:80" ht="15" thickBot="1" x14ac:dyDescent="0.35">
      <c r="B390">
        <f t="shared" ca="1" si="286"/>
        <v>1</v>
      </c>
      <c r="C390" t="str">
        <f t="shared" ca="1" si="287"/>
        <v>men</v>
      </c>
      <c r="D390">
        <f t="shared" ca="1" si="288"/>
        <v>31</v>
      </c>
      <c r="E390">
        <f t="shared" ca="1" si="289"/>
        <v>1</v>
      </c>
      <c r="F390" t="str">
        <f t="shared" ca="1" si="290"/>
        <v>health</v>
      </c>
      <c r="G390">
        <f t="shared" ca="1" si="291"/>
        <v>5</v>
      </c>
      <c r="H390" t="str">
        <f t="shared" ca="1" si="292"/>
        <v>other</v>
      </c>
      <c r="I390">
        <f t="shared" ca="1" si="293"/>
        <v>1</v>
      </c>
      <c r="J390">
        <f t="shared" ca="1" si="294"/>
        <v>4</v>
      </c>
      <c r="K390">
        <f t="shared" ca="1" si="295"/>
        <v>26313</v>
      </c>
      <c r="L390">
        <f t="shared" ca="1" si="296"/>
        <v>7</v>
      </c>
      <c r="M390" t="str">
        <f t="shared" ca="1" si="297"/>
        <v>karwar</v>
      </c>
      <c r="N390">
        <f t="shared" ca="1" si="298"/>
        <v>78939</v>
      </c>
      <c r="O390">
        <f t="shared" ca="1" si="299"/>
        <v>10409.436161895368</v>
      </c>
      <c r="P390">
        <f t="shared" ca="1" si="300"/>
        <v>23032.521586622774</v>
      </c>
      <c r="Q390">
        <f t="shared" ca="1" si="301"/>
        <v>7908</v>
      </c>
      <c r="R390">
        <f t="shared" ca="1" si="302"/>
        <v>25512.127003889083</v>
      </c>
      <c r="S390">
        <f t="shared" ca="1" si="303"/>
        <v>16913.565004826254</v>
      </c>
      <c r="T390">
        <f t="shared" ca="1" si="304"/>
        <v>118885.08659144904</v>
      </c>
      <c r="U390">
        <f t="shared" ca="1" si="305"/>
        <v>43829.56316578445</v>
      </c>
      <c r="V390">
        <f t="shared" ca="1" si="306"/>
        <v>75055.523425664593</v>
      </c>
      <c r="X390" s="1">
        <f ca="1">IF(Table1[[#This Row],[gender]]="men",0,1)</f>
        <v>0</v>
      </c>
      <c r="Y390" s="13">
        <f ca="1">IF(Table1[[#This Row],[gender]]="women",0,1)</f>
        <v>1</v>
      </c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K390" s="1">
        <f t="shared" ca="1" si="307"/>
        <v>0</v>
      </c>
      <c r="AL390" s="2">
        <f t="shared" ca="1" si="308"/>
        <v>0</v>
      </c>
      <c r="AM390" s="2">
        <f t="shared" ca="1" si="309"/>
        <v>0</v>
      </c>
      <c r="AN390" s="2">
        <f t="shared" ca="1" si="310"/>
        <v>0</v>
      </c>
      <c r="AO390" s="2">
        <f t="shared" ca="1" si="311"/>
        <v>1</v>
      </c>
      <c r="AP390" s="3">
        <f t="shared" ca="1" si="312"/>
        <v>0</v>
      </c>
      <c r="AQ390" s="1"/>
      <c r="AR390" s="2"/>
      <c r="AS390" s="2"/>
      <c r="AT390" s="2"/>
      <c r="AU390" s="2"/>
      <c r="AV390" s="3"/>
      <c r="AW390" s="2"/>
      <c r="AX390" s="23">
        <f t="shared" ca="1" si="263"/>
        <v>50674.62678266647</v>
      </c>
      <c r="AY390" s="2"/>
      <c r="AZ390" s="1">
        <f t="shared" ca="1" si="264"/>
        <v>1</v>
      </c>
      <c r="BA390" s="2"/>
      <c r="BB390" s="3"/>
      <c r="BC390" s="31">
        <f t="shared" ca="1" si="265"/>
        <v>4.9603253344285392E-2</v>
      </c>
      <c r="BD390" s="2">
        <f t="shared" ca="1" si="266"/>
        <v>1</v>
      </c>
      <c r="BE390" s="1"/>
      <c r="BF390" s="1">
        <f t="shared" ca="1" si="267"/>
        <v>0</v>
      </c>
      <c r="BG390" s="2">
        <f t="shared" ca="1" si="268"/>
        <v>0</v>
      </c>
      <c r="BH390" s="2">
        <f t="shared" ca="1" si="269"/>
        <v>85970</v>
      </c>
      <c r="BI390" s="2">
        <f t="shared" ca="1" si="270"/>
        <v>0</v>
      </c>
      <c r="BJ390" s="2">
        <f t="shared" ca="1" si="271"/>
        <v>0</v>
      </c>
      <c r="BK390" s="2">
        <f t="shared" ca="1" si="272"/>
        <v>0</v>
      </c>
      <c r="BL390" s="2">
        <f t="shared" ca="1" si="273"/>
        <v>0</v>
      </c>
      <c r="BM390" s="2">
        <f t="shared" ca="1" si="274"/>
        <v>0</v>
      </c>
      <c r="BN390" s="2">
        <f t="shared" ca="1" si="275"/>
        <v>0</v>
      </c>
      <c r="BO390" s="2">
        <f t="shared" ca="1" si="276"/>
        <v>0</v>
      </c>
      <c r="BP390" s="3">
        <f t="shared" ca="1" si="277"/>
        <v>0</v>
      </c>
      <c r="BQ390" s="1">
        <f t="shared" ca="1" si="278"/>
        <v>0</v>
      </c>
      <c r="BR390" s="2">
        <f t="shared" ca="1" si="279"/>
        <v>85970</v>
      </c>
      <c r="BS390" s="2">
        <f t="shared" ca="1" si="280"/>
        <v>0</v>
      </c>
      <c r="BT390" s="2">
        <f t="shared" ca="1" si="281"/>
        <v>0</v>
      </c>
      <c r="BU390" s="2">
        <f t="shared" ca="1" si="282"/>
        <v>0</v>
      </c>
      <c r="BV390" s="3">
        <f t="shared" ca="1" si="283"/>
        <v>0</v>
      </c>
      <c r="BX390" s="1">
        <f t="shared" ca="1" si="284"/>
        <v>1</v>
      </c>
      <c r="BY390" s="3"/>
      <c r="BZ390" s="1">
        <f t="shared" ca="1" si="285"/>
        <v>45</v>
      </c>
      <c r="CA390" s="2"/>
      <c r="CB390" s="3"/>
    </row>
    <row r="391" spans="2:80" ht="15" thickBot="1" x14ac:dyDescent="0.35">
      <c r="B391">
        <f t="shared" ca="1" si="286"/>
        <v>2</v>
      </c>
      <c r="C391" t="str">
        <f t="shared" ca="1" si="287"/>
        <v>women</v>
      </c>
      <c r="D391">
        <f t="shared" ca="1" si="288"/>
        <v>45</v>
      </c>
      <c r="E391">
        <f t="shared" ca="1" si="289"/>
        <v>2</v>
      </c>
      <c r="F391" t="str">
        <f t="shared" ca="1" si="290"/>
        <v>construction</v>
      </c>
      <c r="G391">
        <f t="shared" ca="1" si="291"/>
        <v>5</v>
      </c>
      <c r="H391" t="str">
        <f t="shared" ca="1" si="292"/>
        <v>other</v>
      </c>
      <c r="I391">
        <f t="shared" ca="1" si="293"/>
        <v>1</v>
      </c>
      <c r="J391">
        <f t="shared" ca="1" si="294"/>
        <v>1</v>
      </c>
      <c r="K391">
        <f t="shared" ca="1" si="295"/>
        <v>85970</v>
      </c>
      <c r="L391">
        <f t="shared" ca="1" si="296"/>
        <v>3</v>
      </c>
      <c r="M391" t="str">
        <f t="shared" ca="1" si="297"/>
        <v>manglore</v>
      </c>
      <c r="N391">
        <f t="shared" ca="1" si="298"/>
        <v>429850</v>
      </c>
      <c r="O391">
        <f t="shared" ca="1" si="299"/>
        <v>21321.958450041075</v>
      </c>
      <c r="P391">
        <f t="shared" ca="1" si="300"/>
        <v>50674.62678266647</v>
      </c>
      <c r="Q391">
        <f t="shared" ca="1" si="301"/>
        <v>48508</v>
      </c>
      <c r="R391">
        <f t="shared" ca="1" si="302"/>
        <v>63229.98995331749</v>
      </c>
      <c r="S391">
        <f t="shared" ca="1" si="303"/>
        <v>74048.894120745274</v>
      </c>
      <c r="T391">
        <f t="shared" ca="1" si="304"/>
        <v>554573.52090341179</v>
      </c>
      <c r="U391">
        <f t="shared" ca="1" si="305"/>
        <v>133059.94840335858</v>
      </c>
      <c r="V391">
        <f t="shared" ca="1" si="306"/>
        <v>421513.57250005321</v>
      </c>
      <c r="X391" s="1">
        <f ca="1">IF(Table1[[#This Row],[gender]]="men",0,1)</f>
        <v>1</v>
      </c>
      <c r="Y391" s="13">
        <f ca="1">IF(Table1[[#This Row],[gender]]="women",0,1)</f>
        <v>0</v>
      </c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K391" s="1">
        <f t="shared" ca="1" si="307"/>
        <v>0</v>
      </c>
      <c r="AL391" s="2">
        <f t="shared" ca="1" si="308"/>
        <v>0</v>
      </c>
      <c r="AM391" s="2">
        <f t="shared" ca="1" si="309"/>
        <v>0</v>
      </c>
      <c r="AN391" s="2">
        <f t="shared" ca="1" si="310"/>
        <v>0</v>
      </c>
      <c r="AO391" s="2">
        <f t="shared" ca="1" si="311"/>
        <v>0</v>
      </c>
      <c r="AP391" s="3">
        <f t="shared" ca="1" si="312"/>
        <v>1</v>
      </c>
      <c r="AQ391" s="1"/>
      <c r="AR391" s="2"/>
      <c r="AS391" s="2"/>
      <c r="AT391" s="2"/>
      <c r="AU391" s="2"/>
      <c r="AV391" s="3"/>
      <c r="AW391" s="2"/>
      <c r="AX391" s="23">
        <f t="shared" ca="1" si="263"/>
        <v>18424.395317931645</v>
      </c>
      <c r="AY391" s="2"/>
      <c r="AZ391" s="1">
        <f t="shared" ca="1" si="264"/>
        <v>0</v>
      </c>
      <c r="BA391" s="2"/>
      <c r="BB391" s="3"/>
      <c r="BC391" s="31">
        <f t="shared" ca="1" si="265"/>
        <v>9.1407976260209578E-2</v>
      </c>
      <c r="BD391" s="2">
        <f t="shared" ca="1" si="266"/>
        <v>1</v>
      </c>
      <c r="BE391" s="1"/>
      <c r="BF391" s="1">
        <f t="shared" ca="1" si="267"/>
        <v>0</v>
      </c>
      <c r="BG391" s="2">
        <f t="shared" ca="1" si="268"/>
        <v>0</v>
      </c>
      <c r="BH391" s="2">
        <f t="shared" ca="1" si="269"/>
        <v>0</v>
      </c>
      <c r="BI391" s="2">
        <f t="shared" ca="1" si="270"/>
        <v>0</v>
      </c>
      <c r="BJ391" s="2">
        <f t="shared" ca="1" si="271"/>
        <v>0</v>
      </c>
      <c r="BK391" s="2">
        <f t="shared" ca="1" si="272"/>
        <v>0</v>
      </c>
      <c r="BL391" s="2">
        <f t="shared" ca="1" si="273"/>
        <v>0</v>
      </c>
      <c r="BM391" s="2">
        <f t="shared" ca="1" si="274"/>
        <v>0</v>
      </c>
      <c r="BN391" s="2">
        <f t="shared" ca="1" si="275"/>
        <v>0</v>
      </c>
      <c r="BO391" s="2">
        <f t="shared" ca="1" si="276"/>
        <v>57581</v>
      </c>
      <c r="BP391" s="3">
        <f t="shared" ca="1" si="277"/>
        <v>0</v>
      </c>
      <c r="BQ391" s="1">
        <f t="shared" ca="1" si="278"/>
        <v>0</v>
      </c>
      <c r="BR391" s="2">
        <f t="shared" ca="1" si="279"/>
        <v>0</v>
      </c>
      <c r="BS391" s="2">
        <f t="shared" ca="1" si="280"/>
        <v>0</v>
      </c>
      <c r="BT391" s="2">
        <f t="shared" ca="1" si="281"/>
        <v>0</v>
      </c>
      <c r="BU391" s="2">
        <f t="shared" ca="1" si="282"/>
        <v>57581</v>
      </c>
      <c r="BV391" s="3">
        <f t="shared" ca="1" si="283"/>
        <v>0</v>
      </c>
      <c r="BX391" s="1">
        <f t="shared" ca="1" si="284"/>
        <v>1</v>
      </c>
      <c r="BY391" s="3"/>
      <c r="BZ391" s="1">
        <f t="shared" ca="1" si="285"/>
        <v>33</v>
      </c>
      <c r="CA391" s="2"/>
      <c r="CB391" s="3"/>
    </row>
    <row r="392" spans="2:80" ht="15" thickBot="1" x14ac:dyDescent="0.35">
      <c r="B392">
        <f t="shared" ca="1" si="286"/>
        <v>2</v>
      </c>
      <c r="C392" t="str">
        <f t="shared" ca="1" si="287"/>
        <v>women</v>
      </c>
      <c r="D392">
        <f t="shared" ca="1" si="288"/>
        <v>33</v>
      </c>
      <c r="E392">
        <f t="shared" ca="1" si="289"/>
        <v>5</v>
      </c>
      <c r="F392" t="str">
        <f t="shared" ca="1" si="290"/>
        <v>general work</v>
      </c>
      <c r="G392">
        <f t="shared" ca="1" si="291"/>
        <v>2</v>
      </c>
      <c r="H392" t="str">
        <f t="shared" ca="1" si="292"/>
        <v>college</v>
      </c>
      <c r="I392">
        <f t="shared" ca="1" si="293"/>
        <v>3</v>
      </c>
      <c r="J392">
        <f t="shared" ca="1" si="294"/>
        <v>3</v>
      </c>
      <c r="K392">
        <f t="shared" ca="1" si="295"/>
        <v>57581</v>
      </c>
      <c r="L392">
        <f t="shared" ca="1" si="296"/>
        <v>10</v>
      </c>
      <c r="M392" t="str">
        <f t="shared" ca="1" si="297"/>
        <v>chitrdurga</v>
      </c>
      <c r="N392">
        <f t="shared" ca="1" si="298"/>
        <v>230324</v>
      </c>
      <c r="O392">
        <f t="shared" ca="1" si="299"/>
        <v>21053.450724156512</v>
      </c>
      <c r="P392">
        <f t="shared" ca="1" si="300"/>
        <v>55273.185953794935</v>
      </c>
      <c r="Q392">
        <f t="shared" ca="1" si="301"/>
        <v>54159</v>
      </c>
      <c r="R392">
        <f t="shared" ca="1" si="302"/>
        <v>6602.2903718015659</v>
      </c>
      <c r="S392">
        <f t="shared" ca="1" si="303"/>
        <v>82270.501425058959</v>
      </c>
      <c r="T392">
        <f t="shared" ca="1" si="304"/>
        <v>367867.68737885391</v>
      </c>
      <c r="U392">
        <f t="shared" ca="1" si="305"/>
        <v>81814.741095958074</v>
      </c>
      <c r="V392">
        <f t="shared" ca="1" si="306"/>
        <v>286052.94628289586</v>
      </c>
      <c r="X392" s="1">
        <f ca="1">IF(Table1[[#This Row],[gender]]="men",0,1)</f>
        <v>1</v>
      </c>
      <c r="Y392" s="13">
        <f ca="1">IF(Table1[[#This Row],[gender]]="women",0,1)</f>
        <v>0</v>
      </c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K392" s="1">
        <f t="shared" ca="1" si="307"/>
        <v>1</v>
      </c>
      <c r="AL392" s="2">
        <f t="shared" ca="1" si="308"/>
        <v>0</v>
      </c>
      <c r="AM392" s="2">
        <f t="shared" ca="1" si="309"/>
        <v>0</v>
      </c>
      <c r="AN392" s="2">
        <f t="shared" ca="1" si="310"/>
        <v>0</v>
      </c>
      <c r="AO392" s="2">
        <f t="shared" ca="1" si="311"/>
        <v>0</v>
      </c>
      <c r="AP392" s="3">
        <f t="shared" ca="1" si="312"/>
        <v>0</v>
      </c>
      <c r="AQ392" s="1"/>
      <c r="AR392" s="2"/>
      <c r="AS392" s="2"/>
      <c r="AT392" s="2"/>
      <c r="AU392" s="2"/>
      <c r="AV392" s="3"/>
      <c r="AW392" s="2"/>
      <c r="AX392" s="23">
        <f t="shared" ca="1" si="263"/>
        <v>8310.2883149045683</v>
      </c>
      <c r="AY392" s="2"/>
      <c r="AZ392" s="1">
        <f t="shared" ca="1" si="264"/>
        <v>0</v>
      </c>
      <c r="BA392" s="2"/>
      <c r="BB392" s="3"/>
      <c r="BC392" s="31">
        <f t="shared" ca="1" si="265"/>
        <v>1.4240619260360354E-2</v>
      </c>
      <c r="BD392" s="2">
        <f t="shared" ca="1" si="266"/>
        <v>1</v>
      </c>
      <c r="BE392" s="1"/>
      <c r="BF392" s="1">
        <f t="shared" ca="1" si="267"/>
        <v>0</v>
      </c>
      <c r="BG392" s="2">
        <f t="shared" ca="1" si="268"/>
        <v>0</v>
      </c>
      <c r="BH392" s="2">
        <f t="shared" ca="1" si="269"/>
        <v>0</v>
      </c>
      <c r="BI392" s="2">
        <f t="shared" ca="1" si="270"/>
        <v>0</v>
      </c>
      <c r="BJ392" s="2">
        <f t="shared" ca="1" si="271"/>
        <v>0</v>
      </c>
      <c r="BK392" s="2">
        <f t="shared" ca="1" si="272"/>
        <v>0</v>
      </c>
      <c r="BL392" s="2">
        <f t="shared" ca="1" si="273"/>
        <v>0</v>
      </c>
      <c r="BM392" s="2">
        <f t="shared" ca="1" si="274"/>
        <v>0</v>
      </c>
      <c r="BN392" s="2">
        <f t="shared" ca="1" si="275"/>
        <v>0</v>
      </c>
      <c r="BO392" s="2">
        <f t="shared" ca="1" si="276"/>
        <v>34976</v>
      </c>
      <c r="BP392" s="3">
        <f t="shared" ca="1" si="277"/>
        <v>0</v>
      </c>
      <c r="BQ392" s="1">
        <f t="shared" ca="1" si="278"/>
        <v>0</v>
      </c>
      <c r="BR392" s="2">
        <f t="shared" ca="1" si="279"/>
        <v>0</v>
      </c>
      <c r="BS392" s="2">
        <f t="shared" ca="1" si="280"/>
        <v>34976</v>
      </c>
      <c r="BT392" s="2">
        <f t="shared" ca="1" si="281"/>
        <v>0</v>
      </c>
      <c r="BU392" s="2">
        <f t="shared" ca="1" si="282"/>
        <v>0</v>
      </c>
      <c r="BV392" s="3">
        <f t="shared" ca="1" si="283"/>
        <v>0</v>
      </c>
      <c r="BX392" s="1">
        <f t="shared" ca="1" si="284"/>
        <v>1</v>
      </c>
      <c r="BY392" s="3"/>
      <c r="BZ392" s="1">
        <f t="shared" ca="1" si="285"/>
        <v>33</v>
      </c>
      <c r="CA392" s="2"/>
      <c r="CB392" s="3"/>
    </row>
    <row r="393" spans="2:80" ht="15" thickBot="1" x14ac:dyDescent="0.35">
      <c r="B393">
        <f t="shared" ca="1" si="286"/>
        <v>1</v>
      </c>
      <c r="C393" t="str">
        <f t="shared" ca="1" si="287"/>
        <v>men</v>
      </c>
      <c r="D393">
        <f t="shared" ca="1" si="288"/>
        <v>33</v>
      </c>
      <c r="E393">
        <f t="shared" ca="1" si="289"/>
        <v>3</v>
      </c>
      <c r="F393" t="str">
        <f t="shared" ca="1" si="290"/>
        <v>teaching</v>
      </c>
      <c r="G393">
        <f t="shared" ca="1" si="291"/>
        <v>2</v>
      </c>
      <c r="H393" t="str">
        <f t="shared" ca="1" si="292"/>
        <v>college</v>
      </c>
      <c r="I393">
        <f t="shared" ca="1" si="293"/>
        <v>1</v>
      </c>
      <c r="J393">
        <f t="shared" ca="1" si="294"/>
        <v>2</v>
      </c>
      <c r="K393">
        <f t="shared" ca="1" si="295"/>
        <v>34976</v>
      </c>
      <c r="L393">
        <f t="shared" ca="1" si="296"/>
        <v>10</v>
      </c>
      <c r="M393" t="str">
        <f t="shared" ca="1" si="297"/>
        <v>chitrdurga</v>
      </c>
      <c r="N393">
        <f t="shared" ca="1" si="298"/>
        <v>139904</v>
      </c>
      <c r="O393">
        <f t="shared" ca="1" si="299"/>
        <v>1992.3195970014549</v>
      </c>
      <c r="P393">
        <f t="shared" ca="1" si="300"/>
        <v>16620.576629809137</v>
      </c>
      <c r="Q393">
        <f t="shared" ca="1" si="301"/>
        <v>13204</v>
      </c>
      <c r="R393">
        <f t="shared" ca="1" si="302"/>
        <v>60662.002845357732</v>
      </c>
      <c r="S393">
        <f t="shared" ca="1" si="303"/>
        <v>13444.531880770572</v>
      </c>
      <c r="T393">
        <f t="shared" ca="1" si="304"/>
        <v>169969.10851057971</v>
      </c>
      <c r="U393">
        <f t="shared" ca="1" si="305"/>
        <v>75858.322442359189</v>
      </c>
      <c r="V393">
        <f t="shared" ca="1" si="306"/>
        <v>94110.786068220521</v>
      </c>
      <c r="X393" s="1">
        <f ca="1">IF(Table1[[#This Row],[gender]]="men",0,1)</f>
        <v>0</v>
      </c>
      <c r="Y393" s="13">
        <f ca="1">IF(Table1[[#This Row],[gender]]="women",0,1)</f>
        <v>1</v>
      </c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K393" s="1">
        <f t="shared" ca="1" si="307"/>
        <v>0</v>
      </c>
      <c r="AL393" s="2">
        <f t="shared" ca="1" si="308"/>
        <v>0</v>
      </c>
      <c r="AM393" s="2">
        <f t="shared" ca="1" si="309"/>
        <v>0</v>
      </c>
      <c r="AN393" s="2">
        <f t="shared" ca="1" si="310"/>
        <v>0</v>
      </c>
      <c r="AO393" s="2">
        <f t="shared" ca="1" si="311"/>
        <v>0</v>
      </c>
      <c r="AP393" s="3">
        <f t="shared" ca="1" si="312"/>
        <v>1</v>
      </c>
      <c r="AQ393" s="1"/>
      <c r="AR393" s="2"/>
      <c r="AS393" s="2"/>
      <c r="AT393" s="2"/>
      <c r="AU393" s="2"/>
      <c r="AV393" s="3"/>
      <c r="AW393" s="2"/>
      <c r="AX393" s="23">
        <f t="shared" ca="1" si="263"/>
        <v>12580.420572901829</v>
      </c>
      <c r="AY393" s="2"/>
      <c r="AZ393" s="1">
        <f t="shared" ca="1" si="264"/>
        <v>0</v>
      </c>
      <c r="BA393" s="2"/>
      <c r="BB393" s="3"/>
      <c r="BC393" s="31">
        <f t="shared" ca="1" si="265"/>
        <v>0.32884734050609277</v>
      </c>
      <c r="BD393" s="2">
        <f t="shared" ca="1" si="266"/>
        <v>0</v>
      </c>
      <c r="BE393" s="1"/>
      <c r="BF393" s="1">
        <f t="shared" ca="1" si="267"/>
        <v>37865</v>
      </c>
      <c r="BG393" s="2">
        <f t="shared" ca="1" si="268"/>
        <v>0</v>
      </c>
      <c r="BH393" s="2">
        <f t="shared" ca="1" si="269"/>
        <v>0</v>
      </c>
      <c r="BI393" s="2">
        <f t="shared" ca="1" si="270"/>
        <v>0</v>
      </c>
      <c r="BJ393" s="2">
        <f t="shared" ca="1" si="271"/>
        <v>0</v>
      </c>
      <c r="BK393" s="2">
        <f t="shared" ca="1" si="272"/>
        <v>0</v>
      </c>
      <c r="BL393" s="2">
        <f t="shared" ca="1" si="273"/>
        <v>0</v>
      </c>
      <c r="BM393" s="2">
        <f t="shared" ca="1" si="274"/>
        <v>0</v>
      </c>
      <c r="BN393" s="2">
        <f t="shared" ca="1" si="275"/>
        <v>0</v>
      </c>
      <c r="BO393" s="2">
        <f t="shared" ca="1" si="276"/>
        <v>0</v>
      </c>
      <c r="BP393" s="3">
        <f t="shared" ca="1" si="277"/>
        <v>0</v>
      </c>
      <c r="BQ393" s="1">
        <f t="shared" ca="1" si="278"/>
        <v>0</v>
      </c>
      <c r="BR393" s="2">
        <f t="shared" ca="1" si="279"/>
        <v>0</v>
      </c>
      <c r="BS393" s="2">
        <f t="shared" ca="1" si="280"/>
        <v>0</v>
      </c>
      <c r="BT393" s="2">
        <f t="shared" ca="1" si="281"/>
        <v>0</v>
      </c>
      <c r="BU393" s="2">
        <f t="shared" ca="1" si="282"/>
        <v>37865</v>
      </c>
      <c r="BV393" s="3">
        <f t="shared" ca="1" si="283"/>
        <v>0</v>
      </c>
      <c r="BX393" s="1">
        <f t="shared" ca="1" si="284"/>
        <v>1</v>
      </c>
      <c r="BY393" s="3"/>
      <c r="BZ393" s="1">
        <f t="shared" ca="1" si="285"/>
        <v>44</v>
      </c>
      <c r="CA393" s="2"/>
      <c r="CB393" s="3"/>
    </row>
    <row r="394" spans="2:80" ht="15" thickBot="1" x14ac:dyDescent="0.35">
      <c r="B394">
        <f t="shared" ca="1" si="286"/>
        <v>2</v>
      </c>
      <c r="C394" t="str">
        <f t="shared" ca="1" si="287"/>
        <v>women</v>
      </c>
      <c r="D394">
        <f t="shared" ca="1" si="288"/>
        <v>44</v>
      </c>
      <c r="E394">
        <f t="shared" ca="1" si="289"/>
        <v>5</v>
      </c>
      <c r="F394" t="str">
        <f t="shared" ca="1" si="290"/>
        <v>general work</v>
      </c>
      <c r="G394">
        <f t="shared" ca="1" si="291"/>
        <v>5</v>
      </c>
      <c r="H394" t="str">
        <f t="shared" ca="1" si="292"/>
        <v>other</v>
      </c>
      <c r="I394">
        <f t="shared" ca="1" si="293"/>
        <v>1</v>
      </c>
      <c r="J394">
        <f t="shared" ca="1" si="294"/>
        <v>3</v>
      </c>
      <c r="K394">
        <f t="shared" ca="1" si="295"/>
        <v>37865</v>
      </c>
      <c r="L394">
        <f t="shared" ca="1" si="296"/>
        <v>1</v>
      </c>
      <c r="M394" t="str">
        <f t="shared" ca="1" si="297"/>
        <v>banglore</v>
      </c>
      <c r="N394">
        <f t="shared" ca="1" si="298"/>
        <v>113595</v>
      </c>
      <c r="O394">
        <f t="shared" ca="1" si="299"/>
        <v>37355.413644789609</v>
      </c>
      <c r="P394">
        <f t="shared" ca="1" si="300"/>
        <v>37741.261718705486</v>
      </c>
      <c r="Q394">
        <f t="shared" ca="1" si="301"/>
        <v>840</v>
      </c>
      <c r="R394">
        <f t="shared" ca="1" si="302"/>
        <v>55882.313534002729</v>
      </c>
      <c r="S394">
        <f t="shared" ca="1" si="303"/>
        <v>36761.167982802304</v>
      </c>
      <c r="T394">
        <f t="shared" ca="1" si="304"/>
        <v>188097.42970150779</v>
      </c>
      <c r="U394">
        <f t="shared" ca="1" si="305"/>
        <v>94077.727178792338</v>
      </c>
      <c r="V394">
        <f t="shared" ca="1" si="306"/>
        <v>94019.702522715452</v>
      </c>
      <c r="X394" s="1">
        <f ca="1">IF(Table1[[#This Row],[gender]]="men",0,1)</f>
        <v>1</v>
      </c>
      <c r="Y394" s="13">
        <f ca="1">IF(Table1[[#This Row],[gender]]="women",0,1)</f>
        <v>0</v>
      </c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K394" s="1">
        <f t="shared" ca="1" si="307"/>
        <v>0</v>
      </c>
      <c r="AL394" s="2">
        <f t="shared" ca="1" si="308"/>
        <v>1</v>
      </c>
      <c r="AM394" s="2">
        <f t="shared" ca="1" si="309"/>
        <v>0</v>
      </c>
      <c r="AN394" s="2">
        <f t="shared" ca="1" si="310"/>
        <v>0</v>
      </c>
      <c r="AO394" s="2">
        <f t="shared" ca="1" si="311"/>
        <v>0</v>
      </c>
      <c r="AP394" s="3">
        <f t="shared" ca="1" si="312"/>
        <v>0</v>
      </c>
      <c r="AQ394" s="1"/>
      <c r="AR394" s="2"/>
      <c r="AS394" s="2"/>
      <c r="AT394" s="2"/>
      <c r="AU394" s="2"/>
      <c r="AV394" s="3"/>
      <c r="AW394" s="2"/>
      <c r="AX394" s="23">
        <f t="shared" ref="AX394:AX427" ca="1" si="313">P395/J395</f>
        <v>13475.705663512097</v>
      </c>
      <c r="AY394" s="2"/>
      <c r="AZ394" s="1">
        <f t="shared" ref="AZ394:AZ427" ca="1" si="314">IF(U395&gt;$BA$7,1,0)</f>
        <v>1</v>
      </c>
      <c r="BA394" s="2"/>
      <c r="BB394" s="3"/>
      <c r="BC394" s="31">
        <f t="shared" ref="BC394:BC427" ca="1" si="315">O395/N395</f>
        <v>0.64439095339203656</v>
      </c>
      <c r="BD394" s="2">
        <f t="shared" ref="BD394:BD427" ca="1" si="316">IF(BC394&lt;$BD$7,1,0)</f>
        <v>0</v>
      </c>
      <c r="BE394" s="1"/>
      <c r="BF394" s="1">
        <f t="shared" ref="BF394:BF427" ca="1" si="317">IF(M395="banglore",K395,0)</f>
        <v>0</v>
      </c>
      <c r="BG394" s="2">
        <f t="shared" ref="BG394:BG426" ca="1" si="318">IF(M395="tumkur",K395,0)</f>
        <v>0</v>
      </c>
      <c r="BH394" s="2">
        <f t="shared" ref="BH394:BH426" ca="1" si="319">IF(M395="manglore",K395,0)</f>
        <v>0</v>
      </c>
      <c r="BI394" s="2">
        <f t="shared" ref="BI394:BI426" ca="1" si="320">IF(M395="mysore",K395,0)</f>
        <v>44397</v>
      </c>
      <c r="BJ394" s="2">
        <f t="shared" ref="BJ394:BJ426" ca="1" si="321">IF(M395="UK",K395,0)</f>
        <v>0</v>
      </c>
      <c r="BK394" s="2">
        <f t="shared" ref="BK394:BK426" ca="1" si="322">IF(M395="bellari",K395,0)</f>
        <v>0</v>
      </c>
      <c r="BL394" s="2">
        <f t="shared" ref="BL394:BL426" ca="1" si="323">IF(M395="karwar",K395,0)</f>
        <v>0</v>
      </c>
      <c r="BM394" s="2">
        <f t="shared" ref="BM394:BM426" ca="1" si="324">IF(M395="bidar",K395,0)</f>
        <v>0</v>
      </c>
      <c r="BN394" s="2">
        <f t="shared" ref="BN394:BN426" ca="1" si="325">IF(M395="gulbarga",K395,0)</f>
        <v>0</v>
      </c>
      <c r="BO394" s="2">
        <f t="shared" ref="BO394:BO426" ca="1" si="326">IF(M395="chitrdurga",K395,0)</f>
        <v>0</v>
      </c>
      <c r="BP394" s="3">
        <f t="shared" ref="BP394:BP426" ca="1" si="327">IF(M395="kolar",K395,0)</f>
        <v>0</v>
      </c>
      <c r="BQ394" s="1">
        <f t="shared" ref="BQ394:BQ427" ca="1" si="328">IF(F395="health",K395,0)</f>
        <v>44397</v>
      </c>
      <c r="BR394" s="2">
        <f t="shared" ref="BR394:BR427" ca="1" si="329">IF(F395="construction",K395,0)</f>
        <v>0</v>
      </c>
      <c r="BS394" s="2">
        <f t="shared" ref="BS394:BS427" ca="1" si="330">IF(F395="teaching",K395,0)</f>
        <v>0</v>
      </c>
      <c r="BT394" s="2">
        <f t="shared" ref="BT394:BT427" ca="1" si="331">IF(F395="IT",K395,0)</f>
        <v>0</v>
      </c>
      <c r="BU394" s="2">
        <f t="shared" ref="BU394:BU427" ca="1" si="332">IF(F395="general work",K395,0)</f>
        <v>0</v>
      </c>
      <c r="BV394" s="3">
        <f t="shared" ref="BV394:BV427" ca="1" si="333">IF(F395="agriculture",K395,0)</f>
        <v>0</v>
      </c>
      <c r="BX394" s="1">
        <f t="shared" ref="BX394:BX427" ca="1" si="334">IF(U395&gt;K395,1,0)</f>
        <v>1</v>
      </c>
      <c r="BY394" s="3"/>
      <c r="BZ394" s="1">
        <f t="shared" ref="BZ394:BZ427" ca="1" si="335">IF(V395&gt;$CC$7,D395,0)</f>
        <v>43</v>
      </c>
      <c r="CA394" s="2"/>
      <c r="CB394" s="3"/>
    </row>
    <row r="395" spans="2:80" ht="15" thickBot="1" x14ac:dyDescent="0.35">
      <c r="B395">
        <f t="shared" ref="B395:B428" ca="1" si="336">RANDBETWEEN(1,2)</f>
        <v>2</v>
      </c>
      <c r="C395" t="str">
        <f t="shared" ref="C395:C428" ca="1" si="337">IF(B395=1,"men","women")</f>
        <v>women</v>
      </c>
      <c r="D395">
        <f t="shared" ref="D395:D428" ca="1" si="338">RANDBETWEEN(25,45)</f>
        <v>43</v>
      </c>
      <c r="E395">
        <f t="shared" ref="E395:E428" ca="1" si="339">RANDBETWEEN(1,6)</f>
        <v>1</v>
      </c>
      <c r="F395" t="str">
        <f t="shared" ref="F395:F428" ca="1" si="340">VLOOKUP(E395,$Z$10:$AA$16,2)</f>
        <v>health</v>
      </c>
      <c r="G395">
        <f t="shared" ref="G395:G428" ca="1" si="341">RANDBETWEEN(1,5)</f>
        <v>5</v>
      </c>
      <c r="H395" t="str">
        <f t="shared" ref="H395:H428" ca="1" si="342">VLOOKUP(G395,$AB$10:$AC$14,2)</f>
        <v>other</v>
      </c>
      <c r="I395">
        <f t="shared" ref="I395:I428" ca="1" si="343">RANDBETWEEN(0,4)</f>
        <v>0</v>
      </c>
      <c r="J395">
        <f t="shared" ref="J395:J428" ca="1" si="344">RANDBETWEEN(1,4)</f>
        <v>1</v>
      </c>
      <c r="K395">
        <f t="shared" ref="K395:K428" ca="1" si="345">RANDBETWEEN(25000,90000)</f>
        <v>44397</v>
      </c>
      <c r="L395">
        <f t="shared" ref="L395:L428" ca="1" si="346">RANDBETWEEN(1,11)</f>
        <v>4</v>
      </c>
      <c r="M395" t="str">
        <f t="shared" ref="M395:M428" ca="1" si="347">VLOOKUP(L395,$AE$9:$AF$20,2)</f>
        <v>mysore</v>
      </c>
      <c r="N395">
        <f t="shared" ref="N395:N428" ca="1" si="348">K395*RANDBETWEEN(3,6)</f>
        <v>133191</v>
      </c>
      <c r="O395">
        <f t="shared" ref="O395:O428" ca="1" si="349">RAND()*N395</f>
        <v>85827.075473238743</v>
      </c>
      <c r="P395">
        <f t="shared" ref="P395:P428" ca="1" si="350">J395*RAND()*K395</f>
        <v>13475.705663512097</v>
      </c>
      <c r="Q395">
        <f t="shared" ref="Q395:Q428" ca="1" si="351">RANDBETWEEN(0,P395)</f>
        <v>10261</v>
      </c>
      <c r="R395">
        <f t="shared" ref="R395:R428" ca="1" si="352">RAND()*K395*2</f>
        <v>44542.509851381743</v>
      </c>
      <c r="S395">
        <f t="shared" ref="S395:S428" ca="1" si="353">RAND()*K395*1.5</f>
        <v>50566.060730946156</v>
      </c>
      <c r="T395">
        <f t="shared" ref="T395:T428" ca="1" si="354">N395+P395+S395</f>
        <v>197232.76639445827</v>
      </c>
      <c r="U395">
        <f t="shared" ref="U395:U428" ca="1" si="355">O395+Q395+R395</f>
        <v>140630.58532462048</v>
      </c>
      <c r="V395">
        <f t="shared" ref="V395:V428" ca="1" si="356">T395-U395</f>
        <v>56602.181069837796</v>
      </c>
      <c r="X395" s="1">
        <f ca="1">IF(Table1[[#This Row],[gender]]="men",0,1)</f>
        <v>1</v>
      </c>
      <c r="Y395" s="13">
        <f ca="1">IF(Table1[[#This Row],[gender]]="women",0,1)</f>
        <v>0</v>
      </c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K395" s="1">
        <f t="shared" ca="1" si="307"/>
        <v>1</v>
      </c>
      <c r="AL395" s="2">
        <f t="shared" ca="1" si="308"/>
        <v>0</v>
      </c>
      <c r="AM395" s="2">
        <f t="shared" ca="1" si="309"/>
        <v>0</v>
      </c>
      <c r="AN395" s="2">
        <f t="shared" ca="1" si="310"/>
        <v>0</v>
      </c>
      <c r="AO395" s="2">
        <f t="shared" ca="1" si="311"/>
        <v>0</v>
      </c>
      <c r="AP395" s="3">
        <f t="shared" ca="1" si="312"/>
        <v>0</v>
      </c>
      <c r="AQ395" s="1"/>
      <c r="AR395" s="2"/>
      <c r="AS395" s="2"/>
      <c r="AT395" s="2"/>
      <c r="AU395" s="2"/>
      <c r="AV395" s="3"/>
      <c r="AW395" s="2"/>
      <c r="AX395" s="23">
        <f t="shared" ca="1" si="313"/>
        <v>46877.981372651506</v>
      </c>
      <c r="AY395" s="2"/>
      <c r="AZ395" s="1">
        <f t="shared" ca="1" si="314"/>
        <v>1</v>
      </c>
      <c r="BA395" s="2"/>
      <c r="BB395" s="3"/>
      <c r="BC395" s="31">
        <f t="shared" ca="1" si="315"/>
        <v>0.17260544421560176</v>
      </c>
      <c r="BD395" s="2">
        <f t="shared" ca="1" si="316"/>
        <v>1</v>
      </c>
      <c r="BE395" s="1"/>
      <c r="BF395" s="1">
        <f t="shared" ca="1" si="317"/>
        <v>0</v>
      </c>
      <c r="BG395" s="2">
        <f t="shared" ca="1" si="318"/>
        <v>0</v>
      </c>
      <c r="BH395" s="2">
        <f t="shared" ca="1" si="319"/>
        <v>0</v>
      </c>
      <c r="BI395" s="2">
        <f t="shared" ca="1" si="320"/>
        <v>0</v>
      </c>
      <c r="BJ395" s="2">
        <f t="shared" ca="1" si="321"/>
        <v>0</v>
      </c>
      <c r="BK395" s="2">
        <f t="shared" ca="1" si="322"/>
        <v>0</v>
      </c>
      <c r="BL395" s="2">
        <f t="shared" ca="1" si="323"/>
        <v>0</v>
      </c>
      <c r="BM395" s="2">
        <f t="shared" ca="1" si="324"/>
        <v>0</v>
      </c>
      <c r="BN395" s="2">
        <f t="shared" ca="1" si="325"/>
        <v>0</v>
      </c>
      <c r="BO395" s="2">
        <f t="shared" ca="1" si="326"/>
        <v>48704</v>
      </c>
      <c r="BP395" s="3">
        <f t="shared" ca="1" si="327"/>
        <v>0</v>
      </c>
      <c r="BQ395" s="1">
        <f t="shared" ca="1" si="328"/>
        <v>0</v>
      </c>
      <c r="BR395" s="2">
        <f t="shared" ca="1" si="329"/>
        <v>0</v>
      </c>
      <c r="BS395" s="2">
        <f t="shared" ca="1" si="330"/>
        <v>48704</v>
      </c>
      <c r="BT395" s="2">
        <f t="shared" ca="1" si="331"/>
        <v>0</v>
      </c>
      <c r="BU395" s="2">
        <f t="shared" ca="1" si="332"/>
        <v>0</v>
      </c>
      <c r="BV395" s="3">
        <f t="shared" ca="1" si="333"/>
        <v>0</v>
      </c>
      <c r="BX395" s="1">
        <f t="shared" ca="1" si="334"/>
        <v>1</v>
      </c>
      <c r="BY395" s="3"/>
      <c r="BZ395" s="1">
        <f t="shared" ca="1" si="335"/>
        <v>43</v>
      </c>
      <c r="CA395" s="2"/>
      <c r="CB395" s="3"/>
    </row>
    <row r="396" spans="2:80" ht="15" thickBot="1" x14ac:dyDescent="0.35">
      <c r="B396">
        <f t="shared" ca="1" si="336"/>
        <v>1</v>
      </c>
      <c r="C396" t="str">
        <f t="shared" ca="1" si="337"/>
        <v>men</v>
      </c>
      <c r="D396">
        <f t="shared" ca="1" si="338"/>
        <v>43</v>
      </c>
      <c r="E396">
        <f t="shared" ca="1" si="339"/>
        <v>3</v>
      </c>
      <c r="F396" t="str">
        <f t="shared" ca="1" si="340"/>
        <v>teaching</v>
      </c>
      <c r="G396">
        <f t="shared" ca="1" si="341"/>
        <v>5</v>
      </c>
      <c r="H396" t="str">
        <f t="shared" ca="1" si="342"/>
        <v>other</v>
      </c>
      <c r="I396">
        <f t="shared" ca="1" si="343"/>
        <v>0</v>
      </c>
      <c r="J396">
        <f t="shared" ca="1" si="344"/>
        <v>1</v>
      </c>
      <c r="K396">
        <f t="shared" ca="1" si="345"/>
        <v>48704</v>
      </c>
      <c r="L396">
        <f t="shared" ca="1" si="346"/>
        <v>10</v>
      </c>
      <c r="M396" t="str">
        <f t="shared" ca="1" si="347"/>
        <v>chitrdurga</v>
      </c>
      <c r="N396">
        <f t="shared" ca="1" si="348"/>
        <v>292224</v>
      </c>
      <c r="O396">
        <f t="shared" ca="1" si="349"/>
        <v>50439.453330460005</v>
      </c>
      <c r="P396">
        <f t="shared" ca="1" si="350"/>
        <v>46877.981372651506</v>
      </c>
      <c r="Q396">
        <f t="shared" ca="1" si="351"/>
        <v>38404</v>
      </c>
      <c r="R396">
        <f t="shared" ca="1" si="352"/>
        <v>51789.378260571015</v>
      </c>
      <c r="S396">
        <f t="shared" ca="1" si="353"/>
        <v>19389.448878880859</v>
      </c>
      <c r="T396">
        <f t="shared" ca="1" si="354"/>
        <v>358491.43025153241</v>
      </c>
      <c r="U396">
        <f t="shared" ca="1" si="355"/>
        <v>140632.83159103102</v>
      </c>
      <c r="V396">
        <f t="shared" ca="1" si="356"/>
        <v>217858.59866050139</v>
      </c>
      <c r="X396" s="1">
        <f ca="1">IF(Table1[[#This Row],[gender]]="men",0,1)</f>
        <v>0</v>
      </c>
      <c r="Y396" s="13">
        <f ca="1">IF(Table1[[#This Row],[gender]]="women",0,1)</f>
        <v>1</v>
      </c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K396" s="1">
        <f t="shared" ca="1" si="307"/>
        <v>1</v>
      </c>
      <c r="AL396" s="2">
        <f t="shared" ca="1" si="308"/>
        <v>0</v>
      </c>
      <c r="AM396" s="2">
        <f t="shared" ca="1" si="309"/>
        <v>0</v>
      </c>
      <c r="AN396" s="2">
        <f t="shared" ca="1" si="310"/>
        <v>0</v>
      </c>
      <c r="AO396" s="2">
        <f t="shared" ca="1" si="311"/>
        <v>0</v>
      </c>
      <c r="AP396" s="3">
        <f t="shared" ca="1" si="312"/>
        <v>0</v>
      </c>
      <c r="AQ396" s="1"/>
      <c r="AR396" s="2"/>
      <c r="AS396" s="2"/>
      <c r="AT396" s="2"/>
      <c r="AU396" s="2"/>
      <c r="AV396" s="3"/>
      <c r="AW396" s="2"/>
      <c r="AX396" s="23">
        <f t="shared" ca="1" si="313"/>
        <v>41346.104892772601</v>
      </c>
      <c r="AY396" s="2"/>
      <c r="AZ396" s="1">
        <f t="shared" ca="1" si="314"/>
        <v>1</v>
      </c>
      <c r="BA396" s="2"/>
      <c r="BB396" s="3"/>
      <c r="BC396" s="31">
        <f t="shared" ca="1" si="315"/>
        <v>0.84939308834116378</v>
      </c>
      <c r="BD396" s="2">
        <f t="shared" ca="1" si="316"/>
        <v>0</v>
      </c>
      <c r="BE396" s="1"/>
      <c r="BF396" s="1">
        <f t="shared" ca="1" si="317"/>
        <v>0</v>
      </c>
      <c r="BG396" s="2">
        <f t="shared" ca="1" si="318"/>
        <v>0</v>
      </c>
      <c r="BH396" s="2">
        <f t="shared" ca="1" si="319"/>
        <v>0</v>
      </c>
      <c r="BI396" s="2">
        <f t="shared" ca="1" si="320"/>
        <v>66081</v>
      </c>
      <c r="BJ396" s="2">
        <f t="shared" ca="1" si="321"/>
        <v>0</v>
      </c>
      <c r="BK396" s="2">
        <f t="shared" ca="1" si="322"/>
        <v>0</v>
      </c>
      <c r="BL396" s="2">
        <f t="shared" ca="1" si="323"/>
        <v>0</v>
      </c>
      <c r="BM396" s="2">
        <f t="shared" ca="1" si="324"/>
        <v>0</v>
      </c>
      <c r="BN396" s="2">
        <f t="shared" ca="1" si="325"/>
        <v>0</v>
      </c>
      <c r="BO396" s="2">
        <f t="shared" ca="1" si="326"/>
        <v>0</v>
      </c>
      <c r="BP396" s="3">
        <f t="shared" ca="1" si="327"/>
        <v>0</v>
      </c>
      <c r="BQ396" s="1">
        <f t="shared" ca="1" si="328"/>
        <v>0</v>
      </c>
      <c r="BR396" s="2">
        <f t="shared" ca="1" si="329"/>
        <v>0</v>
      </c>
      <c r="BS396" s="2">
        <f t="shared" ca="1" si="330"/>
        <v>66081</v>
      </c>
      <c r="BT396" s="2">
        <f t="shared" ca="1" si="331"/>
        <v>0</v>
      </c>
      <c r="BU396" s="2">
        <f t="shared" ca="1" si="332"/>
        <v>0</v>
      </c>
      <c r="BV396" s="3">
        <f t="shared" ca="1" si="333"/>
        <v>0</v>
      </c>
      <c r="BX396" s="1">
        <f t="shared" ca="1" si="334"/>
        <v>1</v>
      </c>
      <c r="BY396" s="3"/>
      <c r="BZ396" s="1">
        <f t="shared" ca="1" si="335"/>
        <v>25</v>
      </c>
      <c r="CA396" s="2"/>
      <c r="CB396" s="3"/>
    </row>
    <row r="397" spans="2:80" ht="15" thickBot="1" x14ac:dyDescent="0.35">
      <c r="B397">
        <f t="shared" ca="1" si="336"/>
        <v>1</v>
      </c>
      <c r="C397" t="str">
        <f t="shared" ca="1" si="337"/>
        <v>men</v>
      </c>
      <c r="D397">
        <f t="shared" ca="1" si="338"/>
        <v>25</v>
      </c>
      <c r="E397">
        <f t="shared" ca="1" si="339"/>
        <v>3</v>
      </c>
      <c r="F397" t="str">
        <f t="shared" ca="1" si="340"/>
        <v>teaching</v>
      </c>
      <c r="G397">
        <f t="shared" ca="1" si="341"/>
        <v>5</v>
      </c>
      <c r="H397" t="str">
        <f t="shared" ca="1" si="342"/>
        <v>other</v>
      </c>
      <c r="I397">
        <f t="shared" ca="1" si="343"/>
        <v>1</v>
      </c>
      <c r="J397">
        <f t="shared" ca="1" si="344"/>
        <v>3</v>
      </c>
      <c r="K397">
        <f t="shared" ca="1" si="345"/>
        <v>66081</v>
      </c>
      <c r="L397">
        <f t="shared" ca="1" si="346"/>
        <v>4</v>
      </c>
      <c r="M397" t="str">
        <f t="shared" ca="1" si="347"/>
        <v>mysore</v>
      </c>
      <c r="N397">
        <f t="shared" ca="1" si="348"/>
        <v>330405</v>
      </c>
      <c r="O397">
        <f t="shared" ca="1" si="349"/>
        <v>280643.72335336223</v>
      </c>
      <c r="P397">
        <f t="shared" ca="1" si="350"/>
        <v>124038.31467831779</v>
      </c>
      <c r="Q397">
        <f t="shared" ca="1" si="351"/>
        <v>96713</v>
      </c>
      <c r="R397">
        <f t="shared" ca="1" si="352"/>
        <v>47096.697653914744</v>
      </c>
      <c r="S397">
        <f t="shared" ca="1" si="353"/>
        <v>64842.891073841987</v>
      </c>
      <c r="T397">
        <f t="shared" ca="1" si="354"/>
        <v>519286.20575215982</v>
      </c>
      <c r="U397">
        <f t="shared" ca="1" si="355"/>
        <v>424453.42100727698</v>
      </c>
      <c r="V397">
        <f t="shared" ca="1" si="356"/>
        <v>94832.78474488284</v>
      </c>
      <c r="X397" s="1">
        <f ca="1">IF(Table1[[#This Row],[gender]]="men",0,1)</f>
        <v>0</v>
      </c>
      <c r="Y397" s="13">
        <f ca="1">IF(Table1[[#This Row],[gender]]="women",0,1)</f>
        <v>1</v>
      </c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K397" s="1">
        <f t="shared" ca="1" si="307"/>
        <v>0</v>
      </c>
      <c r="AL397" s="2">
        <f t="shared" ca="1" si="308"/>
        <v>0</v>
      </c>
      <c r="AM397" s="2">
        <f t="shared" ca="1" si="309"/>
        <v>0</v>
      </c>
      <c r="AN397" s="2">
        <f t="shared" ca="1" si="310"/>
        <v>0</v>
      </c>
      <c r="AO397" s="2">
        <f t="shared" ca="1" si="311"/>
        <v>1</v>
      </c>
      <c r="AP397" s="3">
        <f t="shared" ca="1" si="312"/>
        <v>0</v>
      </c>
      <c r="AQ397" s="1"/>
      <c r="AR397" s="2"/>
      <c r="AS397" s="2"/>
      <c r="AT397" s="2"/>
      <c r="AU397" s="2"/>
      <c r="AV397" s="3"/>
      <c r="AW397" s="2"/>
      <c r="AX397" s="23">
        <f t="shared" ca="1" si="313"/>
        <v>5049.9056835736446</v>
      </c>
      <c r="AY397" s="2"/>
      <c r="AZ397" s="1">
        <f t="shared" ca="1" si="314"/>
        <v>1</v>
      </c>
      <c r="BA397" s="2"/>
      <c r="BB397" s="3"/>
      <c r="BC397" s="31">
        <f t="shared" ca="1" si="315"/>
        <v>0.59399401369823779</v>
      </c>
      <c r="BD397" s="2">
        <f t="shared" ca="1" si="316"/>
        <v>0</v>
      </c>
      <c r="BE397" s="1"/>
      <c r="BF397" s="1">
        <f t="shared" ca="1" si="317"/>
        <v>0</v>
      </c>
      <c r="BG397" s="2">
        <f t="shared" ca="1" si="318"/>
        <v>0</v>
      </c>
      <c r="BH397" s="2">
        <f t="shared" ca="1" si="319"/>
        <v>0</v>
      </c>
      <c r="BI397" s="2">
        <f t="shared" ca="1" si="320"/>
        <v>0</v>
      </c>
      <c r="BJ397" s="2">
        <f t="shared" ca="1" si="321"/>
        <v>25893</v>
      </c>
      <c r="BK397" s="2">
        <f t="shared" ca="1" si="322"/>
        <v>0</v>
      </c>
      <c r="BL397" s="2">
        <f t="shared" ca="1" si="323"/>
        <v>0</v>
      </c>
      <c r="BM397" s="2">
        <f t="shared" ca="1" si="324"/>
        <v>0</v>
      </c>
      <c r="BN397" s="2">
        <f t="shared" ca="1" si="325"/>
        <v>0</v>
      </c>
      <c r="BO397" s="2">
        <f t="shared" ca="1" si="326"/>
        <v>0</v>
      </c>
      <c r="BP397" s="3">
        <f t="shared" ca="1" si="327"/>
        <v>0</v>
      </c>
      <c r="BQ397" s="1">
        <f t="shared" ca="1" si="328"/>
        <v>0</v>
      </c>
      <c r="BR397" s="2">
        <f t="shared" ca="1" si="329"/>
        <v>25893</v>
      </c>
      <c r="BS397" s="2">
        <f t="shared" ca="1" si="330"/>
        <v>0</v>
      </c>
      <c r="BT397" s="2">
        <f t="shared" ca="1" si="331"/>
        <v>0</v>
      </c>
      <c r="BU397" s="2">
        <f t="shared" ca="1" si="332"/>
        <v>0</v>
      </c>
      <c r="BV397" s="3">
        <f t="shared" ca="1" si="333"/>
        <v>0</v>
      </c>
      <c r="BX397" s="1">
        <f t="shared" ca="1" si="334"/>
        <v>1</v>
      </c>
      <c r="BY397" s="3"/>
      <c r="BZ397" s="1">
        <f t="shared" ca="1" si="335"/>
        <v>0</v>
      </c>
      <c r="CA397" s="2"/>
      <c r="CB397" s="3"/>
    </row>
    <row r="398" spans="2:80" ht="15" thickBot="1" x14ac:dyDescent="0.35">
      <c r="B398">
        <f t="shared" ca="1" si="336"/>
        <v>1</v>
      </c>
      <c r="C398" t="str">
        <f t="shared" ca="1" si="337"/>
        <v>men</v>
      </c>
      <c r="D398">
        <f t="shared" ca="1" si="338"/>
        <v>43</v>
      </c>
      <c r="E398">
        <f t="shared" ca="1" si="339"/>
        <v>2</v>
      </c>
      <c r="F398" t="str">
        <f t="shared" ca="1" si="340"/>
        <v>construction</v>
      </c>
      <c r="G398">
        <f t="shared" ca="1" si="341"/>
        <v>4</v>
      </c>
      <c r="H398" t="str">
        <f t="shared" ca="1" si="342"/>
        <v>technical</v>
      </c>
      <c r="I398">
        <f t="shared" ca="1" si="343"/>
        <v>2</v>
      </c>
      <c r="J398">
        <f t="shared" ca="1" si="344"/>
        <v>3</v>
      </c>
      <c r="K398">
        <f t="shared" ca="1" si="345"/>
        <v>25893</v>
      </c>
      <c r="L398">
        <f t="shared" ca="1" si="346"/>
        <v>5</v>
      </c>
      <c r="M398" t="str">
        <f t="shared" ca="1" si="347"/>
        <v>UK</v>
      </c>
      <c r="N398">
        <f t="shared" ca="1" si="348"/>
        <v>77679</v>
      </c>
      <c r="O398">
        <f t="shared" ca="1" si="349"/>
        <v>46140.860990065412</v>
      </c>
      <c r="P398">
        <f t="shared" ca="1" si="350"/>
        <v>15149.717050720934</v>
      </c>
      <c r="Q398">
        <f t="shared" ca="1" si="351"/>
        <v>13989</v>
      </c>
      <c r="R398">
        <f t="shared" ca="1" si="352"/>
        <v>45299.168669272229</v>
      </c>
      <c r="S398">
        <f t="shared" ca="1" si="353"/>
        <v>1135.7445338100724</v>
      </c>
      <c r="T398">
        <f t="shared" ca="1" si="354"/>
        <v>93964.461584531004</v>
      </c>
      <c r="U398">
        <f t="shared" ca="1" si="355"/>
        <v>105429.02965933764</v>
      </c>
      <c r="V398">
        <f t="shared" ca="1" si="356"/>
        <v>-11464.568074806637</v>
      </c>
      <c r="X398" s="1">
        <f ca="1">IF(Table1[[#This Row],[gender]]="men",0,1)</f>
        <v>0</v>
      </c>
      <c r="Y398" s="13">
        <f ca="1">IF(Table1[[#This Row],[gender]]="women",0,1)</f>
        <v>1</v>
      </c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K398" s="1">
        <f t="shared" ca="1" si="307"/>
        <v>0</v>
      </c>
      <c r="AL398" s="2">
        <f t="shared" ca="1" si="308"/>
        <v>0</v>
      </c>
      <c r="AM398" s="2">
        <f t="shared" ca="1" si="309"/>
        <v>0</v>
      </c>
      <c r="AN398" s="2">
        <f t="shared" ca="1" si="310"/>
        <v>0</v>
      </c>
      <c r="AO398" s="2">
        <f t="shared" ca="1" si="311"/>
        <v>0</v>
      </c>
      <c r="AP398" s="3">
        <f t="shared" ca="1" si="312"/>
        <v>1</v>
      </c>
      <c r="AQ398" s="1"/>
      <c r="AR398" s="2"/>
      <c r="AS398" s="2"/>
      <c r="AT398" s="2"/>
      <c r="AU398" s="2"/>
      <c r="AV398" s="3"/>
      <c r="AW398" s="2"/>
      <c r="AX398" s="23">
        <f t="shared" ca="1" si="313"/>
        <v>381.43180955526674</v>
      </c>
      <c r="AY398" s="2"/>
      <c r="AZ398" s="1">
        <f t="shared" ca="1" si="314"/>
        <v>0</v>
      </c>
      <c r="BA398" s="2"/>
      <c r="BB398" s="3"/>
      <c r="BC398" s="31">
        <f t="shared" ca="1" si="315"/>
        <v>0.31000767479271663</v>
      </c>
      <c r="BD398" s="2">
        <f t="shared" ca="1" si="316"/>
        <v>0</v>
      </c>
      <c r="BE398" s="1"/>
      <c r="BF398" s="1">
        <f t="shared" ca="1" si="317"/>
        <v>0</v>
      </c>
      <c r="BG398" s="2">
        <f t="shared" ca="1" si="318"/>
        <v>0</v>
      </c>
      <c r="BH398" s="2">
        <f t="shared" ca="1" si="319"/>
        <v>0</v>
      </c>
      <c r="BI398" s="2">
        <f t="shared" ca="1" si="320"/>
        <v>0</v>
      </c>
      <c r="BJ398" s="2">
        <f t="shared" ca="1" si="321"/>
        <v>0</v>
      </c>
      <c r="BK398" s="2">
        <f t="shared" ca="1" si="322"/>
        <v>0</v>
      </c>
      <c r="BL398" s="2">
        <f t="shared" ca="1" si="323"/>
        <v>25854</v>
      </c>
      <c r="BM398" s="2">
        <f t="shared" ca="1" si="324"/>
        <v>0</v>
      </c>
      <c r="BN398" s="2">
        <f t="shared" ca="1" si="325"/>
        <v>0</v>
      </c>
      <c r="BO398" s="2">
        <f t="shared" ca="1" si="326"/>
        <v>0</v>
      </c>
      <c r="BP398" s="3">
        <f t="shared" ca="1" si="327"/>
        <v>0</v>
      </c>
      <c r="BQ398" s="1">
        <f t="shared" ca="1" si="328"/>
        <v>0</v>
      </c>
      <c r="BR398" s="2">
        <f t="shared" ca="1" si="329"/>
        <v>0</v>
      </c>
      <c r="BS398" s="2">
        <f t="shared" ca="1" si="330"/>
        <v>0</v>
      </c>
      <c r="BT398" s="2">
        <f t="shared" ca="1" si="331"/>
        <v>0</v>
      </c>
      <c r="BU398" s="2">
        <f t="shared" ca="1" si="332"/>
        <v>25854</v>
      </c>
      <c r="BV398" s="3">
        <f t="shared" ca="1" si="333"/>
        <v>0</v>
      </c>
      <c r="BX398" s="1">
        <f t="shared" ca="1" si="334"/>
        <v>1</v>
      </c>
      <c r="BY398" s="3"/>
      <c r="BZ398" s="1">
        <f t="shared" ca="1" si="335"/>
        <v>29</v>
      </c>
      <c r="CA398" s="2"/>
      <c r="CB398" s="3"/>
    </row>
    <row r="399" spans="2:80" ht="15" thickBot="1" x14ac:dyDescent="0.35">
      <c r="B399">
        <f t="shared" ca="1" si="336"/>
        <v>2</v>
      </c>
      <c r="C399" t="str">
        <f t="shared" ca="1" si="337"/>
        <v>women</v>
      </c>
      <c r="D399">
        <f t="shared" ca="1" si="338"/>
        <v>29</v>
      </c>
      <c r="E399">
        <f t="shared" ca="1" si="339"/>
        <v>5</v>
      </c>
      <c r="F399" t="str">
        <f t="shared" ca="1" si="340"/>
        <v>general work</v>
      </c>
      <c r="G399">
        <f t="shared" ca="1" si="341"/>
        <v>1</v>
      </c>
      <c r="H399" t="str">
        <f t="shared" ca="1" si="342"/>
        <v>high skool</v>
      </c>
      <c r="I399">
        <f t="shared" ca="1" si="343"/>
        <v>4</v>
      </c>
      <c r="J399">
        <f t="shared" ca="1" si="344"/>
        <v>4</v>
      </c>
      <c r="K399">
        <f t="shared" ca="1" si="345"/>
        <v>25854</v>
      </c>
      <c r="L399">
        <f t="shared" ca="1" si="346"/>
        <v>7</v>
      </c>
      <c r="M399" t="str">
        <f t="shared" ca="1" si="347"/>
        <v>karwar</v>
      </c>
      <c r="N399">
        <f t="shared" ca="1" si="348"/>
        <v>155124</v>
      </c>
      <c r="O399">
        <f t="shared" ca="1" si="349"/>
        <v>48089.630544545376</v>
      </c>
      <c r="P399">
        <f t="shared" ca="1" si="350"/>
        <v>1525.727238221067</v>
      </c>
      <c r="Q399">
        <f t="shared" ca="1" si="351"/>
        <v>1516</v>
      </c>
      <c r="R399">
        <f t="shared" ca="1" si="352"/>
        <v>27045.819736160916</v>
      </c>
      <c r="S399">
        <f t="shared" ca="1" si="353"/>
        <v>34079.214226048978</v>
      </c>
      <c r="T399">
        <f t="shared" ca="1" si="354"/>
        <v>190728.94146427006</v>
      </c>
      <c r="U399">
        <f t="shared" ca="1" si="355"/>
        <v>76651.450280706296</v>
      </c>
      <c r="V399">
        <f t="shared" ca="1" si="356"/>
        <v>114077.49118356376</v>
      </c>
      <c r="X399" s="1">
        <f ca="1">IF(Table1[[#This Row],[gender]]="men",0,1)</f>
        <v>1</v>
      </c>
      <c r="Y399" s="13">
        <f ca="1">IF(Table1[[#This Row],[gender]]="women",0,1)</f>
        <v>0</v>
      </c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K399" s="1">
        <f t="shared" ca="1" si="307"/>
        <v>1</v>
      </c>
      <c r="AL399" s="2">
        <f t="shared" ca="1" si="308"/>
        <v>0</v>
      </c>
      <c r="AM399" s="2">
        <f t="shared" ca="1" si="309"/>
        <v>0</v>
      </c>
      <c r="AN399" s="2">
        <f t="shared" ca="1" si="310"/>
        <v>0</v>
      </c>
      <c r="AO399" s="2">
        <f t="shared" ca="1" si="311"/>
        <v>0</v>
      </c>
      <c r="AP399" s="3">
        <f t="shared" ca="1" si="312"/>
        <v>0</v>
      </c>
      <c r="AQ399" s="1"/>
      <c r="AR399" s="2"/>
      <c r="AS399" s="2"/>
      <c r="AT399" s="2"/>
      <c r="AU399" s="2"/>
      <c r="AV399" s="3"/>
      <c r="AW399" s="2"/>
      <c r="AX399" s="23">
        <f t="shared" ca="1" si="313"/>
        <v>59405.907559225299</v>
      </c>
      <c r="AY399" s="2"/>
      <c r="AZ399" s="1">
        <f t="shared" ca="1" si="314"/>
        <v>1</v>
      </c>
      <c r="BA399" s="2"/>
      <c r="BB399" s="3"/>
      <c r="BC399" s="31">
        <f t="shared" ca="1" si="315"/>
        <v>0.83866571769864307</v>
      </c>
      <c r="BD399" s="2">
        <f t="shared" ca="1" si="316"/>
        <v>0</v>
      </c>
      <c r="BE399" s="1"/>
      <c r="BF399" s="1">
        <f t="shared" ca="1" si="317"/>
        <v>0</v>
      </c>
      <c r="BG399" s="2">
        <f t="shared" ca="1" si="318"/>
        <v>0</v>
      </c>
      <c r="BH399" s="2">
        <f t="shared" ca="1" si="319"/>
        <v>0</v>
      </c>
      <c r="BI399" s="2">
        <f t="shared" ca="1" si="320"/>
        <v>0</v>
      </c>
      <c r="BJ399" s="2">
        <f t="shared" ca="1" si="321"/>
        <v>0</v>
      </c>
      <c r="BK399" s="2">
        <f t="shared" ca="1" si="322"/>
        <v>0</v>
      </c>
      <c r="BL399" s="2">
        <f t="shared" ca="1" si="323"/>
        <v>0</v>
      </c>
      <c r="BM399" s="2">
        <f t="shared" ca="1" si="324"/>
        <v>0</v>
      </c>
      <c r="BN399" s="2">
        <f t="shared" ca="1" si="325"/>
        <v>75018</v>
      </c>
      <c r="BO399" s="2">
        <f t="shared" ca="1" si="326"/>
        <v>0</v>
      </c>
      <c r="BP399" s="3">
        <f t="shared" ca="1" si="327"/>
        <v>0</v>
      </c>
      <c r="BQ399" s="1">
        <f t="shared" ca="1" si="328"/>
        <v>0</v>
      </c>
      <c r="BR399" s="2">
        <f t="shared" ca="1" si="329"/>
        <v>0</v>
      </c>
      <c r="BS399" s="2">
        <f t="shared" ca="1" si="330"/>
        <v>75018</v>
      </c>
      <c r="BT399" s="2">
        <f t="shared" ca="1" si="331"/>
        <v>0</v>
      </c>
      <c r="BU399" s="2">
        <f t="shared" ca="1" si="332"/>
        <v>0</v>
      </c>
      <c r="BV399" s="3">
        <f t="shared" ca="1" si="333"/>
        <v>0</v>
      </c>
      <c r="BX399" s="1">
        <f t="shared" ca="1" si="334"/>
        <v>1</v>
      </c>
      <c r="BY399" s="3"/>
      <c r="BZ399" s="1">
        <f t="shared" ca="1" si="335"/>
        <v>29</v>
      </c>
      <c r="CA399" s="2"/>
      <c r="CB399" s="3"/>
    </row>
    <row r="400" spans="2:80" ht="15" thickBot="1" x14ac:dyDescent="0.35">
      <c r="B400">
        <f t="shared" ca="1" si="336"/>
        <v>1</v>
      </c>
      <c r="C400" t="str">
        <f t="shared" ca="1" si="337"/>
        <v>men</v>
      </c>
      <c r="D400">
        <f t="shared" ca="1" si="338"/>
        <v>29</v>
      </c>
      <c r="E400">
        <f t="shared" ca="1" si="339"/>
        <v>3</v>
      </c>
      <c r="F400" t="str">
        <f t="shared" ca="1" si="340"/>
        <v>teaching</v>
      </c>
      <c r="G400">
        <f t="shared" ca="1" si="341"/>
        <v>3</v>
      </c>
      <c r="H400" t="str">
        <f t="shared" ca="1" si="342"/>
        <v>university</v>
      </c>
      <c r="I400">
        <f t="shared" ca="1" si="343"/>
        <v>4</v>
      </c>
      <c r="J400">
        <f t="shared" ca="1" si="344"/>
        <v>4</v>
      </c>
      <c r="K400">
        <f t="shared" ca="1" si="345"/>
        <v>75018</v>
      </c>
      <c r="L400">
        <f t="shared" ca="1" si="346"/>
        <v>9</v>
      </c>
      <c r="M400" t="str">
        <f t="shared" ca="1" si="347"/>
        <v>gulbarga</v>
      </c>
      <c r="N400">
        <f t="shared" ca="1" si="348"/>
        <v>375090</v>
      </c>
      <c r="O400">
        <f t="shared" ca="1" si="349"/>
        <v>314575.12405158405</v>
      </c>
      <c r="P400">
        <f t="shared" ca="1" si="350"/>
        <v>237623.6302369012</v>
      </c>
      <c r="Q400">
        <f t="shared" ca="1" si="351"/>
        <v>175735</v>
      </c>
      <c r="R400">
        <f t="shared" ca="1" si="352"/>
        <v>75122.863589851855</v>
      </c>
      <c r="S400">
        <f t="shared" ca="1" si="353"/>
        <v>81624.549386850689</v>
      </c>
      <c r="T400">
        <f t="shared" ca="1" si="354"/>
        <v>694338.1796237519</v>
      </c>
      <c r="U400">
        <f t="shared" ca="1" si="355"/>
        <v>565432.98764143593</v>
      </c>
      <c r="V400">
        <f t="shared" ca="1" si="356"/>
        <v>128905.19198231597</v>
      </c>
      <c r="X400" s="1">
        <f ca="1">IF(Table1[[#This Row],[gender]]="men",0,1)</f>
        <v>0</v>
      </c>
      <c r="Y400" s="13">
        <f ca="1">IF(Table1[[#This Row],[gender]]="women",0,1)</f>
        <v>1</v>
      </c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K400" s="1">
        <f t="shared" ca="1" si="307"/>
        <v>0</v>
      </c>
      <c r="AL400" s="2">
        <f t="shared" ca="1" si="308"/>
        <v>0</v>
      </c>
      <c r="AM400" s="2">
        <f t="shared" ca="1" si="309"/>
        <v>0</v>
      </c>
      <c r="AN400" s="2">
        <f t="shared" ca="1" si="310"/>
        <v>1</v>
      </c>
      <c r="AO400" s="2">
        <f t="shared" ca="1" si="311"/>
        <v>0</v>
      </c>
      <c r="AP400" s="3">
        <f t="shared" ca="1" si="312"/>
        <v>0</v>
      </c>
      <c r="AQ400" s="1"/>
      <c r="AR400" s="2"/>
      <c r="AS400" s="2"/>
      <c r="AT400" s="2"/>
      <c r="AU400" s="2"/>
      <c r="AV400" s="3"/>
      <c r="AW400" s="2"/>
      <c r="AX400" s="23">
        <f t="shared" ca="1" si="313"/>
        <v>24296.009553322805</v>
      </c>
      <c r="AY400" s="2"/>
      <c r="AZ400" s="1">
        <f t="shared" ca="1" si="314"/>
        <v>0</v>
      </c>
      <c r="BA400" s="2"/>
      <c r="BB400" s="3"/>
      <c r="BC400" s="31">
        <f t="shared" ca="1" si="315"/>
        <v>0.58454747101803184</v>
      </c>
      <c r="BD400" s="2">
        <f t="shared" ca="1" si="316"/>
        <v>0</v>
      </c>
      <c r="BE400" s="1"/>
      <c r="BF400" s="1">
        <f t="shared" ca="1" si="317"/>
        <v>0</v>
      </c>
      <c r="BG400" s="2">
        <f t="shared" ca="1" si="318"/>
        <v>0</v>
      </c>
      <c r="BH400" s="2">
        <f t="shared" ca="1" si="319"/>
        <v>31098</v>
      </c>
      <c r="BI400" s="2">
        <f t="shared" ca="1" si="320"/>
        <v>0</v>
      </c>
      <c r="BJ400" s="2">
        <f t="shared" ca="1" si="321"/>
        <v>0</v>
      </c>
      <c r="BK400" s="2">
        <f t="shared" ca="1" si="322"/>
        <v>0</v>
      </c>
      <c r="BL400" s="2">
        <f t="shared" ca="1" si="323"/>
        <v>0</v>
      </c>
      <c r="BM400" s="2">
        <f t="shared" ca="1" si="324"/>
        <v>0</v>
      </c>
      <c r="BN400" s="2">
        <f t="shared" ca="1" si="325"/>
        <v>0</v>
      </c>
      <c r="BO400" s="2">
        <f t="shared" ca="1" si="326"/>
        <v>0</v>
      </c>
      <c r="BP400" s="3">
        <f t="shared" ca="1" si="327"/>
        <v>0</v>
      </c>
      <c r="BQ400" s="1">
        <f t="shared" ca="1" si="328"/>
        <v>0</v>
      </c>
      <c r="BR400" s="2">
        <f t="shared" ca="1" si="329"/>
        <v>0</v>
      </c>
      <c r="BS400" s="2">
        <f t="shared" ca="1" si="330"/>
        <v>0</v>
      </c>
      <c r="BT400" s="2">
        <f t="shared" ca="1" si="331"/>
        <v>31098</v>
      </c>
      <c r="BU400" s="2">
        <f t="shared" ca="1" si="332"/>
        <v>0</v>
      </c>
      <c r="BV400" s="3">
        <f t="shared" ca="1" si="333"/>
        <v>0</v>
      </c>
      <c r="BX400" s="1">
        <f t="shared" ca="1" si="334"/>
        <v>1</v>
      </c>
      <c r="BY400" s="3"/>
      <c r="BZ400" s="1">
        <f t="shared" ca="1" si="335"/>
        <v>0</v>
      </c>
      <c r="CA400" s="2"/>
      <c r="CB400" s="3"/>
    </row>
    <row r="401" spans="2:80" ht="15" thickBot="1" x14ac:dyDescent="0.35">
      <c r="B401">
        <f t="shared" ca="1" si="336"/>
        <v>2</v>
      </c>
      <c r="C401" t="str">
        <f t="shared" ca="1" si="337"/>
        <v>women</v>
      </c>
      <c r="D401">
        <f t="shared" ca="1" si="338"/>
        <v>35</v>
      </c>
      <c r="E401">
        <f t="shared" ca="1" si="339"/>
        <v>4</v>
      </c>
      <c r="F401" t="str">
        <f t="shared" ca="1" si="340"/>
        <v>IT</v>
      </c>
      <c r="G401">
        <f t="shared" ca="1" si="341"/>
        <v>4</v>
      </c>
      <c r="H401" t="str">
        <f t="shared" ca="1" si="342"/>
        <v>technical</v>
      </c>
      <c r="I401">
        <f t="shared" ca="1" si="343"/>
        <v>1</v>
      </c>
      <c r="J401">
        <f t="shared" ca="1" si="344"/>
        <v>1</v>
      </c>
      <c r="K401">
        <f t="shared" ca="1" si="345"/>
        <v>31098</v>
      </c>
      <c r="L401">
        <f t="shared" ca="1" si="346"/>
        <v>3</v>
      </c>
      <c r="M401" t="str">
        <f t="shared" ca="1" si="347"/>
        <v>manglore</v>
      </c>
      <c r="N401">
        <f t="shared" ca="1" si="348"/>
        <v>93294</v>
      </c>
      <c r="O401">
        <f t="shared" ca="1" si="349"/>
        <v>54534.771761156262</v>
      </c>
      <c r="P401">
        <f t="shared" ca="1" si="350"/>
        <v>24296.009553322805</v>
      </c>
      <c r="Q401">
        <f t="shared" ca="1" si="351"/>
        <v>23870</v>
      </c>
      <c r="R401">
        <f t="shared" ca="1" si="352"/>
        <v>11478.767424605796</v>
      </c>
      <c r="S401">
        <f t="shared" ca="1" si="353"/>
        <v>2640.3190207474026</v>
      </c>
      <c r="T401">
        <f t="shared" ca="1" si="354"/>
        <v>120230.3285740702</v>
      </c>
      <c r="U401">
        <f t="shared" ca="1" si="355"/>
        <v>89883.539185762071</v>
      </c>
      <c r="V401">
        <f t="shared" ca="1" si="356"/>
        <v>30346.789388308127</v>
      </c>
      <c r="X401" s="1">
        <f ca="1">IF(Table1[[#This Row],[gender]]="men",0,1)</f>
        <v>1</v>
      </c>
      <c r="Y401" s="13">
        <f ca="1">IF(Table1[[#This Row],[gender]]="women",0,1)</f>
        <v>0</v>
      </c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K401" s="1">
        <f t="shared" ca="1" si="307"/>
        <v>0</v>
      </c>
      <c r="AL401" s="2">
        <f t="shared" ca="1" si="308"/>
        <v>0</v>
      </c>
      <c r="AM401" s="2">
        <f t="shared" ca="1" si="309"/>
        <v>1</v>
      </c>
      <c r="AN401" s="2">
        <f t="shared" ca="1" si="310"/>
        <v>0</v>
      </c>
      <c r="AO401" s="2">
        <f t="shared" ca="1" si="311"/>
        <v>0</v>
      </c>
      <c r="AP401" s="3">
        <f t="shared" ca="1" si="312"/>
        <v>0</v>
      </c>
      <c r="AQ401" s="1"/>
      <c r="AR401" s="2"/>
      <c r="AS401" s="2"/>
      <c r="AT401" s="2"/>
      <c r="AU401" s="2"/>
      <c r="AV401" s="3"/>
      <c r="AW401" s="2"/>
      <c r="AX401" s="23">
        <f t="shared" ca="1" si="313"/>
        <v>13727.887457117817</v>
      </c>
      <c r="AY401" s="2"/>
      <c r="AZ401" s="1">
        <f t="shared" ca="1" si="314"/>
        <v>1</v>
      </c>
      <c r="BA401" s="2"/>
      <c r="BB401" s="3"/>
      <c r="BC401" s="31">
        <f t="shared" ca="1" si="315"/>
        <v>0.37206665496139923</v>
      </c>
      <c r="BD401" s="2">
        <f t="shared" ca="1" si="316"/>
        <v>0</v>
      </c>
      <c r="BE401" s="1"/>
      <c r="BF401" s="1">
        <f t="shared" ca="1" si="317"/>
        <v>0</v>
      </c>
      <c r="BG401" s="2">
        <f t="shared" ca="1" si="318"/>
        <v>0</v>
      </c>
      <c r="BH401" s="2">
        <f t="shared" ca="1" si="319"/>
        <v>0</v>
      </c>
      <c r="BI401" s="2">
        <f t="shared" ca="1" si="320"/>
        <v>0</v>
      </c>
      <c r="BJ401" s="2">
        <f t="shared" ca="1" si="321"/>
        <v>0</v>
      </c>
      <c r="BK401" s="2">
        <f t="shared" ca="1" si="322"/>
        <v>0</v>
      </c>
      <c r="BL401" s="2">
        <f t="shared" ca="1" si="323"/>
        <v>0</v>
      </c>
      <c r="BM401" s="2">
        <f t="shared" ca="1" si="324"/>
        <v>0</v>
      </c>
      <c r="BN401" s="2">
        <f t="shared" ca="1" si="325"/>
        <v>0</v>
      </c>
      <c r="BO401" s="2">
        <f t="shared" ca="1" si="326"/>
        <v>0</v>
      </c>
      <c r="BP401" s="3">
        <f t="shared" ca="1" si="327"/>
        <v>51818</v>
      </c>
      <c r="BQ401" s="1">
        <f t="shared" ca="1" si="328"/>
        <v>0</v>
      </c>
      <c r="BR401" s="2">
        <f t="shared" ca="1" si="329"/>
        <v>0</v>
      </c>
      <c r="BS401" s="2">
        <f t="shared" ca="1" si="330"/>
        <v>0</v>
      </c>
      <c r="BT401" s="2">
        <f t="shared" ca="1" si="331"/>
        <v>0</v>
      </c>
      <c r="BU401" s="2">
        <f t="shared" ca="1" si="332"/>
        <v>0</v>
      </c>
      <c r="BV401" s="3">
        <f t="shared" ca="1" si="333"/>
        <v>51818</v>
      </c>
      <c r="BX401" s="1">
        <f t="shared" ca="1" si="334"/>
        <v>1</v>
      </c>
      <c r="BY401" s="3"/>
      <c r="BZ401" s="1">
        <f t="shared" ca="1" si="335"/>
        <v>45</v>
      </c>
      <c r="CA401" s="2"/>
      <c r="CB401" s="3"/>
    </row>
    <row r="402" spans="2:80" ht="15" thickBot="1" x14ac:dyDescent="0.35">
      <c r="B402">
        <f t="shared" ca="1" si="336"/>
        <v>1</v>
      </c>
      <c r="C402" t="str">
        <f t="shared" ca="1" si="337"/>
        <v>men</v>
      </c>
      <c r="D402">
        <f t="shared" ca="1" si="338"/>
        <v>45</v>
      </c>
      <c r="E402">
        <f t="shared" ca="1" si="339"/>
        <v>6</v>
      </c>
      <c r="F402" t="str">
        <f t="shared" ca="1" si="340"/>
        <v>agriculture</v>
      </c>
      <c r="G402">
        <f t="shared" ca="1" si="341"/>
        <v>4</v>
      </c>
      <c r="H402" t="str">
        <f t="shared" ca="1" si="342"/>
        <v>technical</v>
      </c>
      <c r="I402">
        <f t="shared" ca="1" si="343"/>
        <v>1</v>
      </c>
      <c r="J402">
        <f t="shared" ca="1" si="344"/>
        <v>1</v>
      </c>
      <c r="K402">
        <f t="shared" ca="1" si="345"/>
        <v>51818</v>
      </c>
      <c r="L402">
        <f t="shared" ca="1" si="346"/>
        <v>11</v>
      </c>
      <c r="M402" t="str">
        <f t="shared" ca="1" si="347"/>
        <v>kolar</v>
      </c>
      <c r="N402">
        <f t="shared" ca="1" si="348"/>
        <v>155454</v>
      </c>
      <c r="O402">
        <f t="shared" ca="1" si="349"/>
        <v>57839.249780369355</v>
      </c>
      <c r="P402">
        <f t="shared" ca="1" si="350"/>
        <v>13727.887457117817</v>
      </c>
      <c r="Q402">
        <f t="shared" ca="1" si="351"/>
        <v>11705</v>
      </c>
      <c r="R402">
        <f t="shared" ca="1" si="352"/>
        <v>67838.62927665982</v>
      </c>
      <c r="S402">
        <f t="shared" ca="1" si="353"/>
        <v>76051.804596495116</v>
      </c>
      <c r="T402">
        <f t="shared" ca="1" si="354"/>
        <v>245233.69205361293</v>
      </c>
      <c r="U402">
        <f t="shared" ca="1" si="355"/>
        <v>137382.87905702917</v>
      </c>
      <c r="V402">
        <f t="shared" ca="1" si="356"/>
        <v>107850.81299658376</v>
      </c>
      <c r="X402" s="1">
        <f ca="1">IF(Table1[[#This Row],[gender]]="men",0,1)</f>
        <v>0</v>
      </c>
      <c r="Y402" s="13">
        <f ca="1">IF(Table1[[#This Row],[gender]]="women",0,1)</f>
        <v>1</v>
      </c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K402" s="1">
        <f t="shared" ca="1" si="307"/>
        <v>1</v>
      </c>
      <c r="AL402" s="2">
        <f t="shared" ca="1" si="308"/>
        <v>0</v>
      </c>
      <c r="AM402" s="2">
        <f t="shared" ca="1" si="309"/>
        <v>0</v>
      </c>
      <c r="AN402" s="2">
        <f t="shared" ca="1" si="310"/>
        <v>0</v>
      </c>
      <c r="AO402" s="2">
        <f t="shared" ca="1" si="311"/>
        <v>0</v>
      </c>
      <c r="AP402" s="3">
        <f t="shared" ca="1" si="312"/>
        <v>0</v>
      </c>
      <c r="AQ402" s="1"/>
      <c r="AR402" s="2"/>
      <c r="AS402" s="2"/>
      <c r="AT402" s="2"/>
      <c r="AU402" s="2"/>
      <c r="AV402" s="3"/>
      <c r="AW402" s="2"/>
      <c r="AX402" s="23">
        <f t="shared" ca="1" si="313"/>
        <v>3548.6335241440056</v>
      </c>
      <c r="AY402" s="2"/>
      <c r="AZ402" s="1">
        <f t="shared" ca="1" si="314"/>
        <v>1</v>
      </c>
      <c r="BA402" s="2"/>
      <c r="BB402" s="3"/>
      <c r="BC402" s="31">
        <f t="shared" ca="1" si="315"/>
        <v>0.73462264907919783</v>
      </c>
      <c r="BD402" s="2">
        <f t="shared" ca="1" si="316"/>
        <v>0</v>
      </c>
      <c r="BE402" s="1"/>
      <c r="BF402" s="1">
        <f t="shared" ca="1" si="317"/>
        <v>0</v>
      </c>
      <c r="BG402" s="2">
        <f t="shared" ca="1" si="318"/>
        <v>0</v>
      </c>
      <c r="BH402" s="2">
        <f t="shared" ca="1" si="319"/>
        <v>0</v>
      </c>
      <c r="BI402" s="2">
        <f t="shared" ca="1" si="320"/>
        <v>0</v>
      </c>
      <c r="BJ402" s="2">
        <f t="shared" ca="1" si="321"/>
        <v>0</v>
      </c>
      <c r="BK402" s="2">
        <f t="shared" ca="1" si="322"/>
        <v>0</v>
      </c>
      <c r="BL402" s="2">
        <f t="shared" ca="1" si="323"/>
        <v>25012</v>
      </c>
      <c r="BM402" s="2">
        <f t="shared" ca="1" si="324"/>
        <v>0</v>
      </c>
      <c r="BN402" s="2">
        <f t="shared" ca="1" si="325"/>
        <v>0</v>
      </c>
      <c r="BO402" s="2">
        <f t="shared" ca="1" si="326"/>
        <v>0</v>
      </c>
      <c r="BP402" s="3">
        <f t="shared" ca="1" si="327"/>
        <v>0</v>
      </c>
      <c r="BQ402" s="1">
        <f t="shared" ca="1" si="328"/>
        <v>0</v>
      </c>
      <c r="BR402" s="2">
        <f t="shared" ca="1" si="329"/>
        <v>0</v>
      </c>
      <c r="BS402" s="2">
        <f t="shared" ca="1" si="330"/>
        <v>25012</v>
      </c>
      <c r="BT402" s="2">
        <f t="shared" ca="1" si="331"/>
        <v>0</v>
      </c>
      <c r="BU402" s="2">
        <f t="shared" ca="1" si="332"/>
        <v>0</v>
      </c>
      <c r="BV402" s="3">
        <f t="shared" ca="1" si="333"/>
        <v>0</v>
      </c>
      <c r="BX402" s="1">
        <f t="shared" ca="1" si="334"/>
        <v>1</v>
      </c>
      <c r="BY402" s="3"/>
      <c r="BZ402" s="1">
        <f t="shared" ca="1" si="335"/>
        <v>0</v>
      </c>
      <c r="CA402" s="2"/>
      <c r="CB402" s="3"/>
    </row>
    <row r="403" spans="2:80" ht="15" thickBot="1" x14ac:dyDescent="0.35">
      <c r="B403">
        <f t="shared" ca="1" si="336"/>
        <v>1</v>
      </c>
      <c r="C403" t="str">
        <f t="shared" ca="1" si="337"/>
        <v>men</v>
      </c>
      <c r="D403">
        <f t="shared" ca="1" si="338"/>
        <v>30</v>
      </c>
      <c r="E403">
        <f t="shared" ca="1" si="339"/>
        <v>3</v>
      </c>
      <c r="F403" t="str">
        <f t="shared" ca="1" si="340"/>
        <v>teaching</v>
      </c>
      <c r="G403">
        <f t="shared" ca="1" si="341"/>
        <v>5</v>
      </c>
      <c r="H403" t="str">
        <f t="shared" ca="1" si="342"/>
        <v>other</v>
      </c>
      <c r="I403">
        <f t="shared" ca="1" si="343"/>
        <v>2</v>
      </c>
      <c r="J403">
        <f t="shared" ca="1" si="344"/>
        <v>2</v>
      </c>
      <c r="K403">
        <f t="shared" ca="1" si="345"/>
        <v>25012</v>
      </c>
      <c r="L403">
        <f t="shared" ca="1" si="346"/>
        <v>7</v>
      </c>
      <c r="M403" t="str">
        <f t="shared" ca="1" si="347"/>
        <v>karwar</v>
      </c>
      <c r="N403">
        <f t="shared" ca="1" si="348"/>
        <v>150072</v>
      </c>
      <c r="O403">
        <f t="shared" ca="1" si="349"/>
        <v>110246.29019261338</v>
      </c>
      <c r="P403">
        <f t="shared" ca="1" si="350"/>
        <v>7097.2670482880112</v>
      </c>
      <c r="Q403">
        <f t="shared" ca="1" si="351"/>
        <v>1327</v>
      </c>
      <c r="R403">
        <f t="shared" ca="1" si="352"/>
        <v>31473.644803702606</v>
      </c>
      <c r="S403">
        <f t="shared" ca="1" si="353"/>
        <v>11838.059947991671</v>
      </c>
      <c r="T403">
        <f t="shared" ca="1" si="354"/>
        <v>169007.32699627971</v>
      </c>
      <c r="U403">
        <f t="shared" ca="1" si="355"/>
        <v>143046.93499631598</v>
      </c>
      <c r="V403">
        <f t="shared" ca="1" si="356"/>
        <v>25960.391999963729</v>
      </c>
      <c r="X403" s="1">
        <f ca="1">IF(Table1[[#This Row],[gender]]="men",0,1)</f>
        <v>0</v>
      </c>
      <c r="Y403" s="13">
        <f ca="1">IF(Table1[[#This Row],[gender]]="women",0,1)</f>
        <v>1</v>
      </c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K403" s="1">
        <f t="shared" ca="1" si="307"/>
        <v>0</v>
      </c>
      <c r="AL403" s="2">
        <f t="shared" ca="1" si="308"/>
        <v>0</v>
      </c>
      <c r="AM403" s="2">
        <f t="shared" ca="1" si="309"/>
        <v>1</v>
      </c>
      <c r="AN403" s="2">
        <f t="shared" ca="1" si="310"/>
        <v>0</v>
      </c>
      <c r="AO403" s="2">
        <f t="shared" ca="1" si="311"/>
        <v>0</v>
      </c>
      <c r="AP403" s="3">
        <f t="shared" ca="1" si="312"/>
        <v>0</v>
      </c>
      <c r="AQ403" s="1"/>
      <c r="AR403" s="2"/>
      <c r="AS403" s="2"/>
      <c r="AT403" s="2"/>
      <c r="AU403" s="2"/>
      <c r="AV403" s="3"/>
      <c r="AW403" s="2"/>
      <c r="AX403" s="23">
        <f t="shared" ca="1" si="313"/>
        <v>26411.897818957517</v>
      </c>
      <c r="AY403" s="2"/>
      <c r="AZ403" s="1">
        <f t="shared" ca="1" si="314"/>
        <v>1</v>
      </c>
      <c r="BA403" s="2"/>
      <c r="BB403" s="3"/>
      <c r="BC403" s="31">
        <f t="shared" ca="1" si="315"/>
        <v>0.24469346596285679</v>
      </c>
      <c r="BD403" s="2">
        <f t="shared" ca="1" si="316"/>
        <v>1</v>
      </c>
      <c r="BE403" s="1"/>
      <c r="BF403" s="1">
        <f t="shared" ca="1" si="317"/>
        <v>0</v>
      </c>
      <c r="BG403" s="2">
        <f t="shared" ca="1" si="318"/>
        <v>0</v>
      </c>
      <c r="BH403" s="2">
        <f t="shared" ca="1" si="319"/>
        <v>0</v>
      </c>
      <c r="BI403" s="2">
        <f t="shared" ca="1" si="320"/>
        <v>0</v>
      </c>
      <c r="BJ403" s="2">
        <f t="shared" ca="1" si="321"/>
        <v>0</v>
      </c>
      <c r="BK403" s="2">
        <f t="shared" ca="1" si="322"/>
        <v>0</v>
      </c>
      <c r="BL403" s="2">
        <f t="shared" ca="1" si="323"/>
        <v>0</v>
      </c>
      <c r="BM403" s="2">
        <f t="shared" ca="1" si="324"/>
        <v>0</v>
      </c>
      <c r="BN403" s="2">
        <f t="shared" ca="1" si="325"/>
        <v>0</v>
      </c>
      <c r="BO403" s="2">
        <f t="shared" ca="1" si="326"/>
        <v>68854</v>
      </c>
      <c r="BP403" s="3">
        <f t="shared" ca="1" si="327"/>
        <v>0</v>
      </c>
      <c r="BQ403" s="1">
        <f t="shared" ca="1" si="328"/>
        <v>0</v>
      </c>
      <c r="BR403" s="2">
        <f t="shared" ca="1" si="329"/>
        <v>0</v>
      </c>
      <c r="BS403" s="2">
        <f t="shared" ca="1" si="330"/>
        <v>0</v>
      </c>
      <c r="BT403" s="2">
        <f t="shared" ca="1" si="331"/>
        <v>0</v>
      </c>
      <c r="BU403" s="2">
        <f t="shared" ca="1" si="332"/>
        <v>0</v>
      </c>
      <c r="BV403" s="3">
        <f t="shared" ca="1" si="333"/>
        <v>68854</v>
      </c>
      <c r="BX403" s="1">
        <f t="shared" ca="1" si="334"/>
        <v>1</v>
      </c>
      <c r="BY403" s="3"/>
      <c r="BZ403" s="1">
        <f t="shared" ca="1" si="335"/>
        <v>38</v>
      </c>
      <c r="CA403" s="2"/>
      <c r="CB403" s="3"/>
    </row>
    <row r="404" spans="2:80" ht="15" thickBot="1" x14ac:dyDescent="0.35">
      <c r="B404">
        <f t="shared" ca="1" si="336"/>
        <v>1</v>
      </c>
      <c r="C404" t="str">
        <f t="shared" ca="1" si="337"/>
        <v>men</v>
      </c>
      <c r="D404">
        <f t="shared" ca="1" si="338"/>
        <v>38</v>
      </c>
      <c r="E404">
        <f t="shared" ca="1" si="339"/>
        <v>6</v>
      </c>
      <c r="F404" t="str">
        <f t="shared" ca="1" si="340"/>
        <v>agriculture</v>
      </c>
      <c r="G404">
        <f t="shared" ca="1" si="341"/>
        <v>5</v>
      </c>
      <c r="H404" t="str">
        <f t="shared" ca="1" si="342"/>
        <v>other</v>
      </c>
      <c r="I404">
        <f t="shared" ca="1" si="343"/>
        <v>3</v>
      </c>
      <c r="J404">
        <f t="shared" ca="1" si="344"/>
        <v>3</v>
      </c>
      <c r="K404">
        <f t="shared" ca="1" si="345"/>
        <v>68854</v>
      </c>
      <c r="L404">
        <f t="shared" ca="1" si="346"/>
        <v>10</v>
      </c>
      <c r="M404" t="str">
        <f t="shared" ca="1" si="347"/>
        <v>chitrdurga</v>
      </c>
      <c r="N404">
        <f t="shared" ca="1" si="348"/>
        <v>413124</v>
      </c>
      <c r="O404">
        <f t="shared" ca="1" si="349"/>
        <v>101088.74343243925</v>
      </c>
      <c r="P404">
        <f t="shared" ca="1" si="350"/>
        <v>79235.693456872556</v>
      </c>
      <c r="Q404">
        <f t="shared" ca="1" si="351"/>
        <v>30871</v>
      </c>
      <c r="R404">
        <f t="shared" ca="1" si="352"/>
        <v>33892.583932819791</v>
      </c>
      <c r="S404">
        <f t="shared" ca="1" si="353"/>
        <v>16839.332812187531</v>
      </c>
      <c r="T404">
        <f t="shared" ca="1" si="354"/>
        <v>509199.02626906009</v>
      </c>
      <c r="U404">
        <f t="shared" ca="1" si="355"/>
        <v>165852.32736525906</v>
      </c>
      <c r="V404">
        <f t="shared" ca="1" si="356"/>
        <v>343346.69890380104</v>
      </c>
      <c r="X404" s="1">
        <f ca="1">IF(Table1[[#This Row],[gender]]="men",0,1)</f>
        <v>0</v>
      </c>
      <c r="Y404" s="13">
        <f ca="1">IF(Table1[[#This Row],[gender]]="women",0,1)</f>
        <v>1</v>
      </c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K404" s="1">
        <f t="shared" ca="1" si="307"/>
        <v>1</v>
      </c>
      <c r="AL404" s="2">
        <f t="shared" ca="1" si="308"/>
        <v>0</v>
      </c>
      <c r="AM404" s="2">
        <f t="shared" ca="1" si="309"/>
        <v>0</v>
      </c>
      <c r="AN404" s="2">
        <f t="shared" ca="1" si="310"/>
        <v>0</v>
      </c>
      <c r="AO404" s="2">
        <f t="shared" ca="1" si="311"/>
        <v>0</v>
      </c>
      <c r="AP404" s="3">
        <f t="shared" ca="1" si="312"/>
        <v>0</v>
      </c>
      <c r="AQ404" s="1"/>
      <c r="AR404" s="2"/>
      <c r="AS404" s="2"/>
      <c r="AT404" s="2"/>
      <c r="AU404" s="2"/>
      <c r="AV404" s="3"/>
      <c r="AW404" s="2"/>
      <c r="AX404" s="23">
        <f t="shared" ca="1" si="313"/>
        <v>37633.010867832039</v>
      </c>
      <c r="AY404" s="2"/>
      <c r="AZ404" s="1">
        <f t="shared" ca="1" si="314"/>
        <v>1</v>
      </c>
      <c r="BA404" s="2"/>
      <c r="BB404" s="3"/>
      <c r="BC404" s="31">
        <f t="shared" ca="1" si="315"/>
        <v>0.70208793245323997</v>
      </c>
      <c r="BD404" s="2">
        <f t="shared" ca="1" si="316"/>
        <v>0</v>
      </c>
      <c r="BE404" s="1"/>
      <c r="BF404" s="1">
        <f t="shared" ca="1" si="317"/>
        <v>0</v>
      </c>
      <c r="BG404" s="2">
        <f t="shared" ca="1" si="318"/>
        <v>0</v>
      </c>
      <c r="BH404" s="2">
        <f t="shared" ca="1" si="319"/>
        <v>0</v>
      </c>
      <c r="BI404" s="2">
        <f t="shared" ca="1" si="320"/>
        <v>0</v>
      </c>
      <c r="BJ404" s="2">
        <f t="shared" ca="1" si="321"/>
        <v>0</v>
      </c>
      <c r="BK404" s="2">
        <f t="shared" ca="1" si="322"/>
        <v>0</v>
      </c>
      <c r="BL404" s="2">
        <f t="shared" ca="1" si="323"/>
        <v>66520</v>
      </c>
      <c r="BM404" s="2">
        <f t="shared" ca="1" si="324"/>
        <v>0</v>
      </c>
      <c r="BN404" s="2">
        <f t="shared" ca="1" si="325"/>
        <v>0</v>
      </c>
      <c r="BO404" s="2">
        <f t="shared" ca="1" si="326"/>
        <v>0</v>
      </c>
      <c r="BP404" s="3">
        <f t="shared" ca="1" si="327"/>
        <v>0</v>
      </c>
      <c r="BQ404" s="1">
        <f t="shared" ca="1" si="328"/>
        <v>0</v>
      </c>
      <c r="BR404" s="2">
        <f t="shared" ca="1" si="329"/>
        <v>0</v>
      </c>
      <c r="BS404" s="2">
        <f t="shared" ca="1" si="330"/>
        <v>66520</v>
      </c>
      <c r="BT404" s="2">
        <f t="shared" ca="1" si="331"/>
        <v>0</v>
      </c>
      <c r="BU404" s="2">
        <f t="shared" ca="1" si="332"/>
        <v>0</v>
      </c>
      <c r="BV404" s="3">
        <f t="shared" ca="1" si="333"/>
        <v>0</v>
      </c>
      <c r="BX404" s="1">
        <f t="shared" ca="1" si="334"/>
        <v>1</v>
      </c>
      <c r="BY404" s="3"/>
      <c r="BZ404" s="1">
        <f t="shared" ca="1" si="335"/>
        <v>0</v>
      </c>
      <c r="CA404" s="2"/>
      <c r="CB404" s="3"/>
    </row>
    <row r="405" spans="2:80" ht="15" thickBot="1" x14ac:dyDescent="0.35">
      <c r="B405">
        <f t="shared" ca="1" si="336"/>
        <v>2</v>
      </c>
      <c r="C405" t="str">
        <f t="shared" ca="1" si="337"/>
        <v>women</v>
      </c>
      <c r="D405">
        <f t="shared" ca="1" si="338"/>
        <v>43</v>
      </c>
      <c r="E405">
        <f t="shared" ca="1" si="339"/>
        <v>3</v>
      </c>
      <c r="F405" t="str">
        <f t="shared" ca="1" si="340"/>
        <v>teaching</v>
      </c>
      <c r="G405">
        <f t="shared" ca="1" si="341"/>
        <v>1</v>
      </c>
      <c r="H405" t="str">
        <f t="shared" ca="1" si="342"/>
        <v>high skool</v>
      </c>
      <c r="I405">
        <f t="shared" ca="1" si="343"/>
        <v>2</v>
      </c>
      <c r="J405">
        <f t="shared" ca="1" si="344"/>
        <v>1</v>
      </c>
      <c r="K405">
        <f t="shared" ca="1" si="345"/>
        <v>66520</v>
      </c>
      <c r="L405">
        <f t="shared" ca="1" si="346"/>
        <v>7</v>
      </c>
      <c r="M405" t="str">
        <f t="shared" ca="1" si="347"/>
        <v>karwar</v>
      </c>
      <c r="N405">
        <f t="shared" ca="1" si="348"/>
        <v>199560</v>
      </c>
      <c r="O405">
        <f t="shared" ca="1" si="349"/>
        <v>140108.66780036857</v>
      </c>
      <c r="P405">
        <f t="shared" ca="1" si="350"/>
        <v>37633.010867832039</v>
      </c>
      <c r="Q405">
        <f t="shared" ca="1" si="351"/>
        <v>21444</v>
      </c>
      <c r="R405">
        <f t="shared" ca="1" si="352"/>
        <v>118774.23894611656</v>
      </c>
      <c r="S405">
        <f t="shared" ca="1" si="353"/>
        <v>24243.363828734226</v>
      </c>
      <c r="T405">
        <f t="shared" ca="1" si="354"/>
        <v>261436.37469656629</v>
      </c>
      <c r="U405">
        <f t="shared" ca="1" si="355"/>
        <v>280326.90674648515</v>
      </c>
      <c r="V405">
        <f t="shared" ca="1" si="356"/>
        <v>-18890.532049918867</v>
      </c>
      <c r="X405" s="1">
        <f ca="1">IF(Table1[[#This Row],[gender]]="men",0,1)</f>
        <v>1</v>
      </c>
      <c r="Y405" s="13">
        <f ca="1">IF(Table1[[#This Row],[gender]]="women",0,1)</f>
        <v>0</v>
      </c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K405" s="1">
        <f t="shared" ca="1" si="307"/>
        <v>1</v>
      </c>
      <c r="AL405" s="2">
        <f t="shared" ca="1" si="308"/>
        <v>0</v>
      </c>
      <c r="AM405" s="2">
        <f t="shared" ca="1" si="309"/>
        <v>0</v>
      </c>
      <c r="AN405" s="2">
        <f t="shared" ca="1" si="310"/>
        <v>0</v>
      </c>
      <c r="AO405" s="2">
        <f t="shared" ca="1" si="311"/>
        <v>0</v>
      </c>
      <c r="AP405" s="3">
        <f t="shared" ca="1" si="312"/>
        <v>0</v>
      </c>
      <c r="AQ405" s="1"/>
      <c r="AR405" s="2"/>
      <c r="AS405" s="2"/>
      <c r="AT405" s="2"/>
      <c r="AU405" s="2"/>
      <c r="AV405" s="3"/>
      <c r="AW405" s="2"/>
      <c r="AX405" s="23">
        <f t="shared" ca="1" si="313"/>
        <v>13464.469662698948</v>
      </c>
      <c r="AY405" s="2"/>
      <c r="AZ405" s="1">
        <f t="shared" ca="1" si="314"/>
        <v>1</v>
      </c>
      <c r="BA405" s="2"/>
      <c r="BB405" s="3"/>
      <c r="BC405" s="31">
        <f t="shared" ca="1" si="315"/>
        <v>0.38715671539398389</v>
      </c>
      <c r="BD405" s="2">
        <f t="shared" ca="1" si="316"/>
        <v>0</v>
      </c>
      <c r="BE405" s="1"/>
      <c r="BF405" s="1">
        <f t="shared" ca="1" si="317"/>
        <v>0</v>
      </c>
      <c r="BG405" s="2">
        <f t="shared" ca="1" si="318"/>
        <v>0</v>
      </c>
      <c r="BH405" s="2">
        <f t="shared" ca="1" si="319"/>
        <v>0</v>
      </c>
      <c r="BI405" s="2">
        <f t="shared" ca="1" si="320"/>
        <v>0</v>
      </c>
      <c r="BJ405" s="2">
        <f t="shared" ca="1" si="321"/>
        <v>0</v>
      </c>
      <c r="BK405" s="2">
        <f t="shared" ca="1" si="322"/>
        <v>0</v>
      </c>
      <c r="BL405" s="2">
        <f t="shared" ca="1" si="323"/>
        <v>0</v>
      </c>
      <c r="BM405" s="2">
        <f t="shared" ca="1" si="324"/>
        <v>0</v>
      </c>
      <c r="BN405" s="2">
        <f t="shared" ca="1" si="325"/>
        <v>0</v>
      </c>
      <c r="BO405" s="2">
        <f t="shared" ca="1" si="326"/>
        <v>0</v>
      </c>
      <c r="BP405" s="3">
        <f t="shared" ca="1" si="327"/>
        <v>87785</v>
      </c>
      <c r="BQ405" s="1">
        <f t="shared" ca="1" si="328"/>
        <v>0</v>
      </c>
      <c r="BR405" s="2">
        <f t="shared" ca="1" si="329"/>
        <v>0</v>
      </c>
      <c r="BS405" s="2">
        <f t="shared" ca="1" si="330"/>
        <v>87785</v>
      </c>
      <c r="BT405" s="2">
        <f t="shared" ca="1" si="331"/>
        <v>0</v>
      </c>
      <c r="BU405" s="2">
        <f t="shared" ca="1" si="332"/>
        <v>0</v>
      </c>
      <c r="BV405" s="3">
        <f t="shared" ca="1" si="333"/>
        <v>0</v>
      </c>
      <c r="BX405" s="1">
        <f t="shared" ca="1" si="334"/>
        <v>1</v>
      </c>
      <c r="BY405" s="3"/>
      <c r="BZ405" s="1">
        <f t="shared" ca="1" si="335"/>
        <v>31</v>
      </c>
      <c r="CA405" s="2"/>
      <c r="CB405" s="3"/>
    </row>
    <row r="406" spans="2:80" ht="15" thickBot="1" x14ac:dyDescent="0.35">
      <c r="B406">
        <f t="shared" ca="1" si="336"/>
        <v>1</v>
      </c>
      <c r="C406" t="str">
        <f t="shared" ca="1" si="337"/>
        <v>men</v>
      </c>
      <c r="D406">
        <f t="shared" ca="1" si="338"/>
        <v>31</v>
      </c>
      <c r="E406">
        <f t="shared" ca="1" si="339"/>
        <v>3</v>
      </c>
      <c r="F406" t="str">
        <f t="shared" ca="1" si="340"/>
        <v>teaching</v>
      </c>
      <c r="G406">
        <f t="shared" ca="1" si="341"/>
        <v>3</v>
      </c>
      <c r="H406" t="str">
        <f t="shared" ca="1" si="342"/>
        <v>university</v>
      </c>
      <c r="I406">
        <f t="shared" ca="1" si="343"/>
        <v>1</v>
      </c>
      <c r="J406">
        <f t="shared" ca="1" si="344"/>
        <v>1</v>
      </c>
      <c r="K406">
        <f t="shared" ca="1" si="345"/>
        <v>87785</v>
      </c>
      <c r="L406">
        <f t="shared" ca="1" si="346"/>
        <v>11</v>
      </c>
      <c r="M406" t="str">
        <f t="shared" ca="1" si="347"/>
        <v>kolar</v>
      </c>
      <c r="N406">
        <f t="shared" ca="1" si="348"/>
        <v>526710</v>
      </c>
      <c r="O406">
        <f t="shared" ca="1" si="349"/>
        <v>203919.31356516524</v>
      </c>
      <c r="P406">
        <f t="shared" ca="1" si="350"/>
        <v>13464.469662698948</v>
      </c>
      <c r="Q406">
        <f t="shared" ca="1" si="351"/>
        <v>2309</v>
      </c>
      <c r="R406">
        <f t="shared" ca="1" si="352"/>
        <v>94930.397024076359</v>
      </c>
      <c r="S406">
        <f t="shared" ca="1" si="353"/>
        <v>114972.40848543579</v>
      </c>
      <c r="T406">
        <f t="shared" ca="1" si="354"/>
        <v>655146.87814813468</v>
      </c>
      <c r="U406">
        <f t="shared" ca="1" si="355"/>
        <v>301158.71058924159</v>
      </c>
      <c r="V406">
        <f t="shared" ca="1" si="356"/>
        <v>353988.1675588931</v>
      </c>
      <c r="X406" s="1">
        <f ca="1">IF(Table1[[#This Row],[gender]]="men",0,1)</f>
        <v>0</v>
      </c>
      <c r="Y406" s="13">
        <f ca="1">IF(Table1[[#This Row],[gender]]="women",0,1)</f>
        <v>1</v>
      </c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K406" s="1">
        <f t="shared" ca="1" si="307"/>
        <v>0</v>
      </c>
      <c r="AL406" s="2">
        <f t="shared" ca="1" si="308"/>
        <v>0</v>
      </c>
      <c r="AM406" s="2">
        <f t="shared" ca="1" si="309"/>
        <v>1</v>
      </c>
      <c r="AN406" s="2">
        <f t="shared" ca="1" si="310"/>
        <v>0</v>
      </c>
      <c r="AO406" s="2">
        <f t="shared" ca="1" si="311"/>
        <v>0</v>
      </c>
      <c r="AP406" s="3">
        <f t="shared" ca="1" si="312"/>
        <v>0</v>
      </c>
      <c r="AQ406" s="1"/>
      <c r="AR406" s="2"/>
      <c r="AS406" s="2"/>
      <c r="AT406" s="2"/>
      <c r="AU406" s="2"/>
      <c r="AV406" s="3"/>
      <c r="AW406" s="2"/>
      <c r="AX406" s="23">
        <f t="shared" ca="1" si="313"/>
        <v>18586.053055021854</v>
      </c>
      <c r="AY406" s="2"/>
      <c r="AZ406" s="1">
        <f t="shared" ca="1" si="314"/>
        <v>1</v>
      </c>
      <c r="BA406" s="2"/>
      <c r="BB406" s="3"/>
      <c r="BC406" s="31">
        <f t="shared" ca="1" si="315"/>
        <v>0.94303027499233771</v>
      </c>
      <c r="BD406" s="2">
        <f t="shared" ca="1" si="316"/>
        <v>0</v>
      </c>
      <c r="BE406" s="1"/>
      <c r="BF406" s="1">
        <f t="shared" ca="1" si="317"/>
        <v>0</v>
      </c>
      <c r="BG406" s="2">
        <f t="shared" ca="1" si="318"/>
        <v>0</v>
      </c>
      <c r="BH406" s="2">
        <f t="shared" ca="1" si="319"/>
        <v>0</v>
      </c>
      <c r="BI406" s="2">
        <f t="shared" ca="1" si="320"/>
        <v>0</v>
      </c>
      <c r="BJ406" s="2">
        <f t="shared" ca="1" si="321"/>
        <v>0</v>
      </c>
      <c r="BK406" s="2">
        <f t="shared" ca="1" si="322"/>
        <v>0</v>
      </c>
      <c r="BL406" s="2">
        <f t="shared" ca="1" si="323"/>
        <v>61499</v>
      </c>
      <c r="BM406" s="2">
        <f t="shared" ca="1" si="324"/>
        <v>0</v>
      </c>
      <c r="BN406" s="2">
        <f t="shared" ca="1" si="325"/>
        <v>0</v>
      </c>
      <c r="BO406" s="2">
        <f t="shared" ca="1" si="326"/>
        <v>0</v>
      </c>
      <c r="BP406" s="3">
        <f t="shared" ca="1" si="327"/>
        <v>0</v>
      </c>
      <c r="BQ406" s="1">
        <f t="shared" ca="1" si="328"/>
        <v>0</v>
      </c>
      <c r="BR406" s="2">
        <f t="shared" ca="1" si="329"/>
        <v>0</v>
      </c>
      <c r="BS406" s="2">
        <f t="shared" ca="1" si="330"/>
        <v>0</v>
      </c>
      <c r="BT406" s="2">
        <f t="shared" ca="1" si="331"/>
        <v>0</v>
      </c>
      <c r="BU406" s="2">
        <f t="shared" ca="1" si="332"/>
        <v>0</v>
      </c>
      <c r="BV406" s="3">
        <f t="shared" ca="1" si="333"/>
        <v>61499</v>
      </c>
      <c r="BX406" s="1">
        <f t="shared" ca="1" si="334"/>
        <v>1</v>
      </c>
      <c r="BY406" s="3"/>
      <c r="BZ406" s="1">
        <f t="shared" ca="1" si="335"/>
        <v>37</v>
      </c>
      <c r="CA406" s="2"/>
      <c r="CB406" s="3"/>
    </row>
    <row r="407" spans="2:80" ht="15" thickBot="1" x14ac:dyDescent="0.35">
      <c r="B407">
        <f t="shared" ca="1" si="336"/>
        <v>1</v>
      </c>
      <c r="C407" t="str">
        <f t="shared" ca="1" si="337"/>
        <v>men</v>
      </c>
      <c r="D407">
        <f t="shared" ca="1" si="338"/>
        <v>37</v>
      </c>
      <c r="E407">
        <f t="shared" ca="1" si="339"/>
        <v>6</v>
      </c>
      <c r="F407" t="str">
        <f t="shared" ca="1" si="340"/>
        <v>agriculture</v>
      </c>
      <c r="G407">
        <f t="shared" ca="1" si="341"/>
        <v>1</v>
      </c>
      <c r="H407" t="str">
        <f t="shared" ca="1" si="342"/>
        <v>high skool</v>
      </c>
      <c r="I407">
        <f t="shared" ca="1" si="343"/>
        <v>0</v>
      </c>
      <c r="J407">
        <f t="shared" ca="1" si="344"/>
        <v>1</v>
      </c>
      <c r="K407">
        <f t="shared" ca="1" si="345"/>
        <v>61499</v>
      </c>
      <c r="L407">
        <f t="shared" ca="1" si="346"/>
        <v>7</v>
      </c>
      <c r="M407" t="str">
        <f t="shared" ca="1" si="347"/>
        <v>karwar</v>
      </c>
      <c r="N407">
        <f t="shared" ca="1" si="348"/>
        <v>307495</v>
      </c>
      <c r="O407">
        <f t="shared" ca="1" si="349"/>
        <v>289977.09440876887</v>
      </c>
      <c r="P407">
        <f t="shared" ca="1" si="350"/>
        <v>18586.053055021854</v>
      </c>
      <c r="Q407">
        <f t="shared" ca="1" si="351"/>
        <v>3542</v>
      </c>
      <c r="R407">
        <f t="shared" ca="1" si="352"/>
        <v>24306.754517176691</v>
      </c>
      <c r="S407">
        <f t="shared" ca="1" si="353"/>
        <v>85969.936632801269</v>
      </c>
      <c r="T407">
        <f t="shared" ca="1" si="354"/>
        <v>412050.98968782311</v>
      </c>
      <c r="U407">
        <f t="shared" ca="1" si="355"/>
        <v>317825.84892594558</v>
      </c>
      <c r="V407">
        <f t="shared" ca="1" si="356"/>
        <v>94225.140761877527</v>
      </c>
      <c r="X407" s="1">
        <f ca="1">IF(Table1[[#This Row],[gender]]="men",0,1)</f>
        <v>0</v>
      </c>
      <c r="Y407" s="13">
        <f ca="1">IF(Table1[[#This Row],[gender]]="women",0,1)</f>
        <v>1</v>
      </c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K407" s="1">
        <f t="shared" ca="1" si="307"/>
        <v>0</v>
      </c>
      <c r="AL407" s="2">
        <f t="shared" ca="1" si="308"/>
        <v>1</v>
      </c>
      <c r="AM407" s="2">
        <f t="shared" ca="1" si="309"/>
        <v>0</v>
      </c>
      <c r="AN407" s="2">
        <f t="shared" ca="1" si="310"/>
        <v>0</v>
      </c>
      <c r="AO407" s="2">
        <f t="shared" ca="1" si="311"/>
        <v>0</v>
      </c>
      <c r="AP407" s="3">
        <f t="shared" ca="1" si="312"/>
        <v>0</v>
      </c>
      <c r="AQ407" s="1"/>
      <c r="AR407" s="2"/>
      <c r="AS407" s="2"/>
      <c r="AT407" s="2"/>
      <c r="AU407" s="2"/>
      <c r="AV407" s="3"/>
      <c r="AW407" s="2"/>
      <c r="AX407" s="23">
        <f t="shared" ca="1" si="313"/>
        <v>11094.830247044272</v>
      </c>
      <c r="AY407" s="2"/>
      <c r="AZ407" s="1">
        <f t="shared" ca="1" si="314"/>
        <v>1</v>
      </c>
      <c r="BA407" s="2"/>
      <c r="BB407" s="3"/>
      <c r="BC407" s="31">
        <f t="shared" ca="1" si="315"/>
        <v>0.76110784044698554</v>
      </c>
      <c r="BD407" s="2">
        <f t="shared" ca="1" si="316"/>
        <v>0</v>
      </c>
      <c r="BE407" s="1"/>
      <c r="BF407" s="1">
        <f t="shared" ca="1" si="317"/>
        <v>0</v>
      </c>
      <c r="BG407" s="2">
        <f t="shared" ca="1" si="318"/>
        <v>0</v>
      </c>
      <c r="BH407" s="2">
        <f t="shared" ca="1" si="319"/>
        <v>0</v>
      </c>
      <c r="BI407" s="2">
        <f t="shared" ca="1" si="320"/>
        <v>0</v>
      </c>
      <c r="BJ407" s="2">
        <f t="shared" ca="1" si="321"/>
        <v>0</v>
      </c>
      <c r="BK407" s="2">
        <f t="shared" ca="1" si="322"/>
        <v>0</v>
      </c>
      <c r="BL407" s="2">
        <f t="shared" ca="1" si="323"/>
        <v>0</v>
      </c>
      <c r="BM407" s="2">
        <f t="shared" ca="1" si="324"/>
        <v>0</v>
      </c>
      <c r="BN407" s="2">
        <f t="shared" ca="1" si="325"/>
        <v>0</v>
      </c>
      <c r="BO407" s="2">
        <f t="shared" ca="1" si="326"/>
        <v>28751</v>
      </c>
      <c r="BP407" s="3">
        <f t="shared" ca="1" si="327"/>
        <v>0</v>
      </c>
      <c r="BQ407" s="1">
        <f t="shared" ca="1" si="328"/>
        <v>28751</v>
      </c>
      <c r="BR407" s="2">
        <f t="shared" ca="1" si="329"/>
        <v>0</v>
      </c>
      <c r="BS407" s="2">
        <f t="shared" ca="1" si="330"/>
        <v>0</v>
      </c>
      <c r="BT407" s="2">
        <f t="shared" ca="1" si="331"/>
        <v>0</v>
      </c>
      <c r="BU407" s="2">
        <f t="shared" ca="1" si="332"/>
        <v>0</v>
      </c>
      <c r="BV407" s="3">
        <f t="shared" ca="1" si="333"/>
        <v>0</v>
      </c>
      <c r="BX407" s="1">
        <f t="shared" ca="1" si="334"/>
        <v>1</v>
      </c>
      <c r="BY407" s="3"/>
      <c r="BZ407" s="1">
        <f t="shared" ca="1" si="335"/>
        <v>0</v>
      </c>
      <c r="CA407" s="2"/>
      <c r="CB407" s="3"/>
    </row>
    <row r="408" spans="2:80" ht="15" thickBot="1" x14ac:dyDescent="0.35">
      <c r="B408">
        <f t="shared" ca="1" si="336"/>
        <v>1</v>
      </c>
      <c r="C408" t="str">
        <f t="shared" ca="1" si="337"/>
        <v>men</v>
      </c>
      <c r="D408">
        <f t="shared" ca="1" si="338"/>
        <v>37</v>
      </c>
      <c r="E408">
        <f t="shared" ca="1" si="339"/>
        <v>1</v>
      </c>
      <c r="F408" t="str">
        <f t="shared" ca="1" si="340"/>
        <v>health</v>
      </c>
      <c r="G408">
        <f t="shared" ca="1" si="341"/>
        <v>1</v>
      </c>
      <c r="H408" t="str">
        <f t="shared" ca="1" si="342"/>
        <v>high skool</v>
      </c>
      <c r="I408">
        <f t="shared" ca="1" si="343"/>
        <v>0</v>
      </c>
      <c r="J408">
        <f t="shared" ca="1" si="344"/>
        <v>1</v>
      </c>
      <c r="K408">
        <f t="shared" ca="1" si="345"/>
        <v>28751</v>
      </c>
      <c r="L408">
        <f t="shared" ca="1" si="346"/>
        <v>10</v>
      </c>
      <c r="M408" t="str">
        <f t="shared" ca="1" si="347"/>
        <v>chitrdurga</v>
      </c>
      <c r="N408">
        <f t="shared" ca="1" si="348"/>
        <v>115004</v>
      </c>
      <c r="O408">
        <f t="shared" ca="1" si="349"/>
        <v>87530.44608276512</v>
      </c>
      <c r="P408">
        <f t="shared" ca="1" si="350"/>
        <v>11094.830247044272</v>
      </c>
      <c r="Q408">
        <f t="shared" ca="1" si="351"/>
        <v>1460</v>
      </c>
      <c r="R408">
        <f t="shared" ca="1" si="352"/>
        <v>35285.036849915828</v>
      </c>
      <c r="S408">
        <f t="shared" ca="1" si="353"/>
        <v>22888.305638055048</v>
      </c>
      <c r="T408">
        <f t="shared" ca="1" si="354"/>
        <v>148987.13588509933</v>
      </c>
      <c r="U408">
        <f t="shared" ca="1" si="355"/>
        <v>124275.48293268096</v>
      </c>
      <c r="V408">
        <f t="shared" ca="1" si="356"/>
        <v>24711.652952418372</v>
      </c>
      <c r="X408" s="1">
        <f ca="1">IF(Table1[[#This Row],[gender]]="men",0,1)</f>
        <v>0</v>
      </c>
      <c r="Y408" s="13">
        <f ca="1">IF(Table1[[#This Row],[gender]]="women",0,1)</f>
        <v>1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K408" s="1">
        <f t="shared" ca="1" si="307"/>
        <v>0</v>
      </c>
      <c r="AL408" s="2">
        <f t="shared" ca="1" si="308"/>
        <v>1</v>
      </c>
      <c r="AM408" s="2">
        <f t="shared" ca="1" si="309"/>
        <v>0</v>
      </c>
      <c r="AN408" s="2">
        <f t="shared" ca="1" si="310"/>
        <v>0</v>
      </c>
      <c r="AO408" s="2">
        <f t="shared" ca="1" si="311"/>
        <v>0</v>
      </c>
      <c r="AP408" s="3">
        <f t="shared" ca="1" si="312"/>
        <v>0</v>
      </c>
      <c r="AQ408" s="1"/>
      <c r="AR408" s="2"/>
      <c r="AS408" s="2"/>
      <c r="AT408" s="2"/>
      <c r="AU408" s="2"/>
      <c r="AV408" s="3"/>
      <c r="AW408" s="2"/>
      <c r="AX408" s="23">
        <f t="shared" ca="1" si="313"/>
        <v>63035.175970672957</v>
      </c>
      <c r="AY408" s="2"/>
      <c r="AZ408" s="1">
        <f t="shared" ca="1" si="314"/>
        <v>1</v>
      </c>
      <c r="BA408" s="2"/>
      <c r="BB408" s="3"/>
      <c r="BC408" s="31">
        <f t="shared" ca="1" si="315"/>
        <v>0.9816895030734698</v>
      </c>
      <c r="BD408" s="2">
        <f t="shared" ca="1" si="316"/>
        <v>0</v>
      </c>
      <c r="BE408" s="1"/>
      <c r="BF408" s="1">
        <f t="shared" ca="1" si="317"/>
        <v>0</v>
      </c>
      <c r="BG408" s="2">
        <f t="shared" ca="1" si="318"/>
        <v>0</v>
      </c>
      <c r="BH408" s="2">
        <f t="shared" ca="1" si="319"/>
        <v>0</v>
      </c>
      <c r="BI408" s="2">
        <f t="shared" ca="1" si="320"/>
        <v>0</v>
      </c>
      <c r="BJ408" s="2">
        <f t="shared" ca="1" si="321"/>
        <v>64755</v>
      </c>
      <c r="BK408" s="2">
        <f t="shared" ca="1" si="322"/>
        <v>0</v>
      </c>
      <c r="BL408" s="2">
        <f t="shared" ca="1" si="323"/>
        <v>0</v>
      </c>
      <c r="BM408" s="2">
        <f t="shared" ca="1" si="324"/>
        <v>0</v>
      </c>
      <c r="BN408" s="2">
        <f t="shared" ca="1" si="325"/>
        <v>0</v>
      </c>
      <c r="BO408" s="2">
        <f t="shared" ca="1" si="326"/>
        <v>0</v>
      </c>
      <c r="BP408" s="3">
        <f t="shared" ca="1" si="327"/>
        <v>0</v>
      </c>
      <c r="BQ408" s="1">
        <f t="shared" ca="1" si="328"/>
        <v>64755</v>
      </c>
      <c r="BR408" s="2">
        <f t="shared" ca="1" si="329"/>
        <v>0</v>
      </c>
      <c r="BS408" s="2">
        <f t="shared" ca="1" si="330"/>
        <v>0</v>
      </c>
      <c r="BT408" s="2">
        <f t="shared" ca="1" si="331"/>
        <v>0</v>
      </c>
      <c r="BU408" s="2">
        <f t="shared" ca="1" si="332"/>
        <v>0</v>
      </c>
      <c r="BV408" s="3">
        <f t="shared" ca="1" si="333"/>
        <v>0</v>
      </c>
      <c r="BX408" s="1">
        <f t="shared" ca="1" si="334"/>
        <v>1</v>
      </c>
      <c r="BY408" s="3"/>
      <c r="BZ408" s="1">
        <f t="shared" ca="1" si="335"/>
        <v>36</v>
      </c>
      <c r="CA408" s="2"/>
      <c r="CB408" s="3"/>
    </row>
    <row r="409" spans="2:80" ht="15" thickBot="1" x14ac:dyDescent="0.35">
      <c r="B409">
        <f t="shared" ca="1" si="336"/>
        <v>1</v>
      </c>
      <c r="C409" t="str">
        <f t="shared" ca="1" si="337"/>
        <v>men</v>
      </c>
      <c r="D409">
        <f t="shared" ca="1" si="338"/>
        <v>36</v>
      </c>
      <c r="E409">
        <f t="shared" ca="1" si="339"/>
        <v>1</v>
      </c>
      <c r="F409" t="str">
        <f t="shared" ca="1" si="340"/>
        <v>health</v>
      </c>
      <c r="G409">
        <f t="shared" ca="1" si="341"/>
        <v>5</v>
      </c>
      <c r="H409" t="str">
        <f t="shared" ca="1" si="342"/>
        <v>other</v>
      </c>
      <c r="I409">
        <f t="shared" ca="1" si="343"/>
        <v>4</v>
      </c>
      <c r="J409">
        <f t="shared" ca="1" si="344"/>
        <v>3</v>
      </c>
      <c r="K409">
        <f t="shared" ca="1" si="345"/>
        <v>64755</v>
      </c>
      <c r="L409">
        <f t="shared" ca="1" si="346"/>
        <v>5</v>
      </c>
      <c r="M409" t="str">
        <f t="shared" ca="1" si="347"/>
        <v>UK</v>
      </c>
      <c r="N409">
        <f t="shared" ca="1" si="348"/>
        <v>259020</v>
      </c>
      <c r="O409">
        <f t="shared" ca="1" si="349"/>
        <v>254277.21508609015</v>
      </c>
      <c r="P409">
        <f t="shared" ca="1" si="350"/>
        <v>189105.52791201888</v>
      </c>
      <c r="Q409">
        <f t="shared" ca="1" si="351"/>
        <v>41084</v>
      </c>
      <c r="R409">
        <f t="shared" ca="1" si="352"/>
        <v>58005.986753796489</v>
      </c>
      <c r="S409">
        <f t="shared" ca="1" si="353"/>
        <v>18459.17102212843</v>
      </c>
      <c r="T409">
        <f t="shared" ca="1" si="354"/>
        <v>466584.69893414731</v>
      </c>
      <c r="U409">
        <f t="shared" ca="1" si="355"/>
        <v>353367.20183988661</v>
      </c>
      <c r="V409">
        <f t="shared" ca="1" si="356"/>
        <v>113217.4970942607</v>
      </c>
      <c r="X409" s="1">
        <f ca="1">IF(Table1[[#This Row],[gender]]="men",0,1)</f>
        <v>0</v>
      </c>
      <c r="Y409" s="13">
        <f ca="1">IF(Table1[[#This Row],[gender]]="women",0,1)</f>
        <v>1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K409" s="1">
        <f t="shared" ca="1" si="307"/>
        <v>0</v>
      </c>
      <c r="AL409" s="2">
        <f t="shared" ca="1" si="308"/>
        <v>0</v>
      </c>
      <c r="AM409" s="2">
        <f t="shared" ca="1" si="309"/>
        <v>0</v>
      </c>
      <c r="AN409" s="2">
        <f t="shared" ca="1" si="310"/>
        <v>0</v>
      </c>
      <c r="AO409" s="2">
        <f t="shared" ca="1" si="311"/>
        <v>1</v>
      </c>
      <c r="AP409" s="3">
        <f t="shared" ca="1" si="312"/>
        <v>0</v>
      </c>
      <c r="AQ409" s="1"/>
      <c r="AR409" s="2"/>
      <c r="AS409" s="2"/>
      <c r="AT409" s="2"/>
      <c r="AU409" s="2"/>
      <c r="AV409" s="3"/>
      <c r="AW409" s="2"/>
      <c r="AX409" s="23">
        <f t="shared" ca="1" si="313"/>
        <v>12065.554154816224</v>
      </c>
      <c r="AY409" s="2"/>
      <c r="AZ409" s="1">
        <f t="shared" ca="1" si="314"/>
        <v>0</v>
      </c>
      <c r="BA409" s="2"/>
      <c r="BB409" s="3"/>
      <c r="BC409" s="31">
        <f t="shared" ca="1" si="315"/>
        <v>0.35656314490472441</v>
      </c>
      <c r="BD409" s="2">
        <f t="shared" ca="1" si="316"/>
        <v>0</v>
      </c>
      <c r="BE409" s="1"/>
      <c r="BF409" s="1">
        <f t="shared" ca="1" si="317"/>
        <v>0</v>
      </c>
      <c r="BG409" s="2">
        <f t="shared" ca="1" si="318"/>
        <v>0</v>
      </c>
      <c r="BH409" s="2">
        <f t="shared" ca="1" si="319"/>
        <v>0</v>
      </c>
      <c r="BI409" s="2">
        <f t="shared" ca="1" si="320"/>
        <v>0</v>
      </c>
      <c r="BJ409" s="2">
        <f t="shared" ca="1" si="321"/>
        <v>0</v>
      </c>
      <c r="BK409" s="2">
        <f t="shared" ca="1" si="322"/>
        <v>0</v>
      </c>
      <c r="BL409" s="2">
        <f t="shared" ca="1" si="323"/>
        <v>0</v>
      </c>
      <c r="BM409" s="2">
        <f t="shared" ca="1" si="324"/>
        <v>0</v>
      </c>
      <c r="BN409" s="2">
        <f t="shared" ca="1" si="325"/>
        <v>0</v>
      </c>
      <c r="BO409" s="2">
        <f t="shared" ca="1" si="326"/>
        <v>0</v>
      </c>
      <c r="BP409" s="3">
        <f t="shared" ca="1" si="327"/>
        <v>35715</v>
      </c>
      <c r="BQ409" s="1">
        <f t="shared" ca="1" si="328"/>
        <v>0</v>
      </c>
      <c r="BR409" s="2">
        <f t="shared" ca="1" si="329"/>
        <v>35715</v>
      </c>
      <c r="BS409" s="2">
        <f t="shared" ca="1" si="330"/>
        <v>0</v>
      </c>
      <c r="BT409" s="2">
        <f t="shared" ca="1" si="331"/>
        <v>0</v>
      </c>
      <c r="BU409" s="2">
        <f t="shared" ca="1" si="332"/>
        <v>0</v>
      </c>
      <c r="BV409" s="3">
        <f t="shared" ca="1" si="333"/>
        <v>0</v>
      </c>
      <c r="BX409" s="1">
        <f t="shared" ca="1" si="334"/>
        <v>1</v>
      </c>
      <c r="BY409" s="3"/>
      <c r="BZ409" s="1">
        <f t="shared" ca="1" si="335"/>
        <v>31</v>
      </c>
      <c r="CA409" s="2"/>
      <c r="CB409" s="3"/>
    </row>
    <row r="410" spans="2:80" ht="15" thickBot="1" x14ac:dyDescent="0.35">
      <c r="B410">
        <f t="shared" ca="1" si="336"/>
        <v>1</v>
      </c>
      <c r="C410" t="str">
        <f t="shared" ca="1" si="337"/>
        <v>men</v>
      </c>
      <c r="D410">
        <f t="shared" ca="1" si="338"/>
        <v>31</v>
      </c>
      <c r="E410">
        <f t="shared" ca="1" si="339"/>
        <v>2</v>
      </c>
      <c r="F410" t="str">
        <f t="shared" ca="1" si="340"/>
        <v>construction</v>
      </c>
      <c r="G410">
        <f t="shared" ca="1" si="341"/>
        <v>2</v>
      </c>
      <c r="H410" t="str">
        <f t="shared" ca="1" si="342"/>
        <v>college</v>
      </c>
      <c r="I410">
        <f t="shared" ca="1" si="343"/>
        <v>3</v>
      </c>
      <c r="J410">
        <f t="shared" ca="1" si="344"/>
        <v>3</v>
      </c>
      <c r="K410">
        <f t="shared" ca="1" si="345"/>
        <v>35715</v>
      </c>
      <c r="L410">
        <f t="shared" ca="1" si="346"/>
        <v>11</v>
      </c>
      <c r="M410" t="str">
        <f t="shared" ca="1" si="347"/>
        <v>kolar</v>
      </c>
      <c r="N410">
        <f t="shared" ca="1" si="348"/>
        <v>107145</v>
      </c>
      <c r="O410">
        <f t="shared" ca="1" si="349"/>
        <v>38203.958160816699</v>
      </c>
      <c r="P410">
        <f t="shared" ca="1" si="350"/>
        <v>36196.662464448673</v>
      </c>
      <c r="Q410">
        <f t="shared" ca="1" si="351"/>
        <v>29496</v>
      </c>
      <c r="R410">
        <f t="shared" ca="1" si="352"/>
        <v>7580.2736663509404</v>
      </c>
      <c r="S410">
        <f t="shared" ca="1" si="353"/>
        <v>30579.514540937351</v>
      </c>
      <c r="T410">
        <f t="shared" ca="1" si="354"/>
        <v>173921.17700538601</v>
      </c>
      <c r="U410">
        <f t="shared" ca="1" si="355"/>
        <v>75280.231827167634</v>
      </c>
      <c r="V410">
        <f t="shared" ca="1" si="356"/>
        <v>98640.945178218375</v>
      </c>
      <c r="X410" s="1">
        <f ca="1">IF(Table1[[#This Row],[gender]]="men",0,1)</f>
        <v>0</v>
      </c>
      <c r="Y410" s="13">
        <f ca="1">IF(Table1[[#This Row],[gender]]="women",0,1)</f>
        <v>1</v>
      </c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K410" s="1">
        <f t="shared" ca="1" si="307"/>
        <v>0</v>
      </c>
      <c r="AL410" s="2">
        <f t="shared" ca="1" si="308"/>
        <v>0</v>
      </c>
      <c r="AM410" s="2">
        <f t="shared" ca="1" si="309"/>
        <v>0</v>
      </c>
      <c r="AN410" s="2">
        <f t="shared" ca="1" si="310"/>
        <v>1</v>
      </c>
      <c r="AO410" s="2">
        <f t="shared" ca="1" si="311"/>
        <v>0</v>
      </c>
      <c r="AP410" s="3">
        <f t="shared" ca="1" si="312"/>
        <v>0</v>
      </c>
      <c r="AQ410" s="1"/>
      <c r="AR410" s="2"/>
      <c r="AS410" s="2"/>
      <c r="AT410" s="2"/>
      <c r="AU410" s="2"/>
      <c r="AV410" s="3"/>
      <c r="AW410" s="2"/>
      <c r="AX410" s="23">
        <f t="shared" ca="1" si="313"/>
        <v>28785.134835629957</v>
      </c>
      <c r="AY410" s="2"/>
      <c r="AZ410" s="1">
        <f t="shared" ca="1" si="314"/>
        <v>0</v>
      </c>
      <c r="BA410" s="2"/>
      <c r="BB410" s="3"/>
      <c r="BC410" s="31">
        <f t="shared" ca="1" si="315"/>
        <v>0.1425924865111643</v>
      </c>
      <c r="BD410" s="2">
        <f t="shared" ca="1" si="316"/>
        <v>1</v>
      </c>
      <c r="BE410" s="1"/>
      <c r="BF410" s="1">
        <f t="shared" ca="1" si="317"/>
        <v>0</v>
      </c>
      <c r="BG410" s="2">
        <f t="shared" ca="1" si="318"/>
        <v>0</v>
      </c>
      <c r="BH410" s="2">
        <f t="shared" ca="1" si="319"/>
        <v>0</v>
      </c>
      <c r="BI410" s="2">
        <f t="shared" ca="1" si="320"/>
        <v>0</v>
      </c>
      <c r="BJ410" s="2">
        <f t="shared" ca="1" si="321"/>
        <v>0</v>
      </c>
      <c r="BK410" s="2">
        <f t="shared" ca="1" si="322"/>
        <v>0</v>
      </c>
      <c r="BL410" s="2">
        <f t="shared" ca="1" si="323"/>
        <v>0</v>
      </c>
      <c r="BM410" s="2">
        <f t="shared" ca="1" si="324"/>
        <v>0</v>
      </c>
      <c r="BN410" s="2">
        <f t="shared" ca="1" si="325"/>
        <v>0</v>
      </c>
      <c r="BO410" s="2">
        <f t="shared" ca="1" si="326"/>
        <v>0</v>
      </c>
      <c r="BP410" s="3">
        <f t="shared" ca="1" si="327"/>
        <v>66233</v>
      </c>
      <c r="BQ410" s="1">
        <f t="shared" ca="1" si="328"/>
        <v>0</v>
      </c>
      <c r="BR410" s="2">
        <f t="shared" ca="1" si="329"/>
        <v>0</v>
      </c>
      <c r="BS410" s="2">
        <f t="shared" ca="1" si="330"/>
        <v>0</v>
      </c>
      <c r="BT410" s="2">
        <f t="shared" ca="1" si="331"/>
        <v>66233</v>
      </c>
      <c r="BU410" s="2">
        <f t="shared" ca="1" si="332"/>
        <v>0</v>
      </c>
      <c r="BV410" s="3">
        <f t="shared" ca="1" si="333"/>
        <v>0</v>
      </c>
      <c r="BX410" s="1">
        <f t="shared" ca="1" si="334"/>
        <v>1</v>
      </c>
      <c r="BY410" s="3"/>
      <c r="BZ410" s="1">
        <f t="shared" ca="1" si="335"/>
        <v>41</v>
      </c>
      <c r="CA410" s="2"/>
      <c r="CB410" s="3"/>
    </row>
    <row r="411" spans="2:80" ht="15" thickBot="1" x14ac:dyDescent="0.35">
      <c r="B411">
        <f t="shared" ca="1" si="336"/>
        <v>1</v>
      </c>
      <c r="C411" t="str">
        <f t="shared" ca="1" si="337"/>
        <v>men</v>
      </c>
      <c r="D411">
        <f t="shared" ca="1" si="338"/>
        <v>41</v>
      </c>
      <c r="E411">
        <f t="shared" ca="1" si="339"/>
        <v>4</v>
      </c>
      <c r="F411" t="str">
        <f t="shared" ca="1" si="340"/>
        <v>IT</v>
      </c>
      <c r="G411">
        <f t="shared" ca="1" si="341"/>
        <v>1</v>
      </c>
      <c r="H411" t="str">
        <f t="shared" ca="1" si="342"/>
        <v>high skool</v>
      </c>
      <c r="I411">
        <f t="shared" ca="1" si="343"/>
        <v>0</v>
      </c>
      <c r="J411">
        <f t="shared" ca="1" si="344"/>
        <v>4</v>
      </c>
      <c r="K411">
        <f t="shared" ca="1" si="345"/>
        <v>66233</v>
      </c>
      <c r="L411">
        <f t="shared" ca="1" si="346"/>
        <v>11</v>
      </c>
      <c r="M411" t="str">
        <f t="shared" ca="1" si="347"/>
        <v>kolar</v>
      </c>
      <c r="N411">
        <f t="shared" ca="1" si="348"/>
        <v>397398</v>
      </c>
      <c r="O411">
        <f t="shared" ca="1" si="349"/>
        <v>56665.968954563672</v>
      </c>
      <c r="P411">
        <f t="shared" ca="1" si="350"/>
        <v>115140.53934251983</v>
      </c>
      <c r="Q411">
        <f t="shared" ca="1" si="351"/>
        <v>4940</v>
      </c>
      <c r="R411">
        <f t="shared" ca="1" si="352"/>
        <v>24470.93317891171</v>
      </c>
      <c r="S411">
        <f t="shared" ca="1" si="353"/>
        <v>31614.166848400506</v>
      </c>
      <c r="T411">
        <f t="shared" ca="1" si="354"/>
        <v>544152.70619092032</v>
      </c>
      <c r="U411">
        <f t="shared" ca="1" si="355"/>
        <v>86076.902133475378</v>
      </c>
      <c r="V411">
        <f t="shared" ca="1" si="356"/>
        <v>458075.80405744491</v>
      </c>
      <c r="X411" s="1">
        <f ca="1">IF(Table1[[#This Row],[gender]]="men",0,1)</f>
        <v>0</v>
      </c>
      <c r="Y411" s="13">
        <f ca="1">IF(Table1[[#This Row],[gender]]="women",0,1)</f>
        <v>1</v>
      </c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K411" s="1">
        <f t="shared" ca="1" si="307"/>
        <v>0</v>
      </c>
      <c r="AL411" s="2">
        <f t="shared" ca="1" si="308"/>
        <v>0</v>
      </c>
      <c r="AM411" s="2">
        <f t="shared" ca="1" si="309"/>
        <v>0</v>
      </c>
      <c r="AN411" s="2">
        <f t="shared" ca="1" si="310"/>
        <v>1</v>
      </c>
      <c r="AO411" s="2">
        <f t="shared" ca="1" si="311"/>
        <v>0</v>
      </c>
      <c r="AP411" s="3">
        <f t="shared" ca="1" si="312"/>
        <v>0</v>
      </c>
      <c r="AQ411" s="1"/>
      <c r="AR411" s="2"/>
      <c r="AS411" s="2"/>
      <c r="AT411" s="2"/>
      <c r="AU411" s="2"/>
      <c r="AV411" s="3"/>
      <c r="AW411" s="2"/>
      <c r="AX411" s="23">
        <f t="shared" ca="1" si="313"/>
        <v>1578.690748112215</v>
      </c>
      <c r="AY411" s="2"/>
      <c r="AZ411" s="1">
        <f t="shared" ca="1" si="314"/>
        <v>1</v>
      </c>
      <c r="BA411" s="2"/>
      <c r="BB411" s="3"/>
      <c r="BC411" s="31">
        <f t="shared" ca="1" si="315"/>
        <v>0.34746387173422533</v>
      </c>
      <c r="BD411" s="2">
        <f t="shared" ca="1" si="316"/>
        <v>0</v>
      </c>
      <c r="BE411" s="1"/>
      <c r="BF411" s="1">
        <f t="shared" ca="1" si="317"/>
        <v>0</v>
      </c>
      <c r="BG411" s="2">
        <f t="shared" ca="1" si="318"/>
        <v>0</v>
      </c>
      <c r="BH411" s="2">
        <f t="shared" ca="1" si="319"/>
        <v>0</v>
      </c>
      <c r="BI411" s="2">
        <f t="shared" ca="1" si="320"/>
        <v>0</v>
      </c>
      <c r="BJ411" s="2">
        <f t="shared" ca="1" si="321"/>
        <v>0</v>
      </c>
      <c r="BK411" s="2">
        <f t="shared" ca="1" si="322"/>
        <v>0</v>
      </c>
      <c r="BL411" s="2">
        <f t="shared" ca="1" si="323"/>
        <v>0</v>
      </c>
      <c r="BM411" s="2">
        <f t="shared" ca="1" si="324"/>
        <v>0</v>
      </c>
      <c r="BN411" s="2">
        <f t="shared" ca="1" si="325"/>
        <v>0</v>
      </c>
      <c r="BO411" s="2">
        <f t="shared" ca="1" si="326"/>
        <v>68833</v>
      </c>
      <c r="BP411" s="3">
        <f t="shared" ca="1" si="327"/>
        <v>0</v>
      </c>
      <c r="BQ411" s="1">
        <f t="shared" ca="1" si="328"/>
        <v>0</v>
      </c>
      <c r="BR411" s="2">
        <f t="shared" ca="1" si="329"/>
        <v>0</v>
      </c>
      <c r="BS411" s="2">
        <f t="shared" ca="1" si="330"/>
        <v>0</v>
      </c>
      <c r="BT411" s="2">
        <f t="shared" ca="1" si="331"/>
        <v>68833</v>
      </c>
      <c r="BU411" s="2">
        <f t="shared" ca="1" si="332"/>
        <v>0</v>
      </c>
      <c r="BV411" s="3">
        <f t="shared" ca="1" si="333"/>
        <v>0</v>
      </c>
      <c r="BX411" s="1">
        <f t="shared" ca="1" si="334"/>
        <v>1</v>
      </c>
      <c r="BY411" s="3"/>
      <c r="BZ411" s="1">
        <f t="shared" ca="1" si="335"/>
        <v>33</v>
      </c>
      <c r="CA411" s="2"/>
      <c r="CB411" s="3"/>
    </row>
    <row r="412" spans="2:80" ht="15" thickBot="1" x14ac:dyDescent="0.35">
      <c r="B412">
        <f t="shared" ca="1" si="336"/>
        <v>2</v>
      </c>
      <c r="C412" t="str">
        <f t="shared" ca="1" si="337"/>
        <v>women</v>
      </c>
      <c r="D412">
        <f t="shared" ca="1" si="338"/>
        <v>33</v>
      </c>
      <c r="E412">
        <f t="shared" ca="1" si="339"/>
        <v>4</v>
      </c>
      <c r="F412" t="str">
        <f t="shared" ca="1" si="340"/>
        <v>IT</v>
      </c>
      <c r="G412">
        <f t="shared" ca="1" si="341"/>
        <v>5</v>
      </c>
      <c r="H412" t="str">
        <f t="shared" ca="1" si="342"/>
        <v>other</v>
      </c>
      <c r="I412">
        <f t="shared" ca="1" si="343"/>
        <v>3</v>
      </c>
      <c r="J412">
        <f t="shared" ca="1" si="344"/>
        <v>2</v>
      </c>
      <c r="K412">
        <f t="shared" ca="1" si="345"/>
        <v>68833</v>
      </c>
      <c r="L412">
        <f t="shared" ca="1" si="346"/>
        <v>10</v>
      </c>
      <c r="M412" t="str">
        <f t="shared" ca="1" si="347"/>
        <v>chitrdurga</v>
      </c>
      <c r="N412">
        <f t="shared" ca="1" si="348"/>
        <v>344165</v>
      </c>
      <c r="O412">
        <f t="shared" ca="1" si="349"/>
        <v>119584.90341540966</v>
      </c>
      <c r="P412">
        <f t="shared" ca="1" si="350"/>
        <v>3157.3814962244301</v>
      </c>
      <c r="Q412">
        <f t="shared" ca="1" si="351"/>
        <v>2223</v>
      </c>
      <c r="R412">
        <f t="shared" ca="1" si="352"/>
        <v>70792.682742190489</v>
      </c>
      <c r="S412">
        <f t="shared" ca="1" si="353"/>
        <v>81856.584196210868</v>
      </c>
      <c r="T412">
        <f t="shared" ca="1" si="354"/>
        <v>429178.96569243527</v>
      </c>
      <c r="U412">
        <f t="shared" ca="1" si="355"/>
        <v>192600.58615760016</v>
      </c>
      <c r="V412">
        <f t="shared" ca="1" si="356"/>
        <v>236578.37953483511</v>
      </c>
      <c r="X412" s="1">
        <f ca="1">IF(Table1[[#This Row],[gender]]="men",0,1)</f>
        <v>1</v>
      </c>
      <c r="Y412" s="13">
        <f ca="1">IF(Table1[[#This Row],[gender]]="women",0,1)</f>
        <v>0</v>
      </c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K412" s="1">
        <f t="shared" ca="1" si="307"/>
        <v>0</v>
      </c>
      <c r="AL412" s="2">
        <f t="shared" ca="1" si="308"/>
        <v>0</v>
      </c>
      <c r="AM412" s="2">
        <f t="shared" ca="1" si="309"/>
        <v>0</v>
      </c>
      <c r="AN412" s="2">
        <f t="shared" ca="1" si="310"/>
        <v>0</v>
      </c>
      <c r="AO412" s="2">
        <f t="shared" ca="1" si="311"/>
        <v>1</v>
      </c>
      <c r="AP412" s="3">
        <f t="shared" ca="1" si="312"/>
        <v>0</v>
      </c>
      <c r="AQ412" s="1"/>
      <c r="AR412" s="2"/>
      <c r="AS412" s="2"/>
      <c r="AT412" s="2"/>
      <c r="AU412" s="2"/>
      <c r="AV412" s="3"/>
      <c r="AW412" s="2"/>
      <c r="AX412" s="23">
        <f t="shared" ca="1" si="313"/>
        <v>62007.671452373768</v>
      </c>
      <c r="AY412" s="2"/>
      <c r="AZ412" s="1">
        <f t="shared" ca="1" si="314"/>
        <v>0</v>
      </c>
      <c r="BA412" s="2"/>
      <c r="BB412" s="3"/>
      <c r="BC412" s="31">
        <f t="shared" ca="1" si="315"/>
        <v>6.3224008833893675E-2</v>
      </c>
      <c r="BD412" s="2">
        <f t="shared" ca="1" si="316"/>
        <v>1</v>
      </c>
      <c r="BE412" s="1"/>
      <c r="BF412" s="1">
        <f t="shared" ca="1" si="317"/>
        <v>0</v>
      </c>
      <c r="BG412" s="2">
        <f t="shared" ca="1" si="318"/>
        <v>0</v>
      </c>
      <c r="BH412" s="2">
        <f t="shared" ca="1" si="319"/>
        <v>0</v>
      </c>
      <c r="BI412" s="2">
        <f t="shared" ca="1" si="320"/>
        <v>0</v>
      </c>
      <c r="BJ412" s="2">
        <f t="shared" ca="1" si="321"/>
        <v>0</v>
      </c>
      <c r="BK412" s="2">
        <f t="shared" ca="1" si="322"/>
        <v>75500</v>
      </c>
      <c r="BL412" s="2">
        <f t="shared" ca="1" si="323"/>
        <v>0</v>
      </c>
      <c r="BM412" s="2">
        <f t="shared" ca="1" si="324"/>
        <v>0</v>
      </c>
      <c r="BN412" s="2">
        <f t="shared" ca="1" si="325"/>
        <v>0</v>
      </c>
      <c r="BO412" s="2">
        <f t="shared" ca="1" si="326"/>
        <v>0</v>
      </c>
      <c r="BP412" s="3">
        <f t="shared" ca="1" si="327"/>
        <v>0</v>
      </c>
      <c r="BQ412" s="1">
        <f t="shared" ca="1" si="328"/>
        <v>0</v>
      </c>
      <c r="BR412" s="2">
        <f t="shared" ca="1" si="329"/>
        <v>75500</v>
      </c>
      <c r="BS412" s="2">
        <f t="shared" ca="1" si="330"/>
        <v>0</v>
      </c>
      <c r="BT412" s="2">
        <f t="shared" ca="1" si="331"/>
        <v>0</v>
      </c>
      <c r="BU412" s="2">
        <f t="shared" ca="1" si="332"/>
        <v>0</v>
      </c>
      <c r="BV412" s="3">
        <f t="shared" ca="1" si="333"/>
        <v>0</v>
      </c>
      <c r="BX412" s="1">
        <f t="shared" ca="1" si="334"/>
        <v>0</v>
      </c>
      <c r="BY412" s="3"/>
      <c r="BZ412" s="1">
        <f t="shared" ca="1" si="335"/>
        <v>35</v>
      </c>
      <c r="CA412" s="2"/>
      <c r="CB412" s="3"/>
    </row>
    <row r="413" spans="2:80" ht="15" thickBot="1" x14ac:dyDescent="0.35">
      <c r="B413">
        <f t="shared" ca="1" si="336"/>
        <v>1</v>
      </c>
      <c r="C413" t="str">
        <f t="shared" ca="1" si="337"/>
        <v>men</v>
      </c>
      <c r="D413">
        <f t="shared" ca="1" si="338"/>
        <v>35</v>
      </c>
      <c r="E413">
        <f t="shared" ca="1" si="339"/>
        <v>2</v>
      </c>
      <c r="F413" t="str">
        <f t="shared" ca="1" si="340"/>
        <v>construction</v>
      </c>
      <c r="G413">
        <f t="shared" ca="1" si="341"/>
        <v>1</v>
      </c>
      <c r="H413" t="str">
        <f t="shared" ca="1" si="342"/>
        <v>high skool</v>
      </c>
      <c r="I413">
        <f t="shared" ca="1" si="343"/>
        <v>0</v>
      </c>
      <c r="J413">
        <f t="shared" ca="1" si="344"/>
        <v>4</v>
      </c>
      <c r="K413">
        <f t="shared" ca="1" si="345"/>
        <v>75500</v>
      </c>
      <c r="L413">
        <f t="shared" ca="1" si="346"/>
        <v>6</v>
      </c>
      <c r="M413" t="str">
        <f t="shared" ca="1" si="347"/>
        <v>bellari</v>
      </c>
      <c r="N413">
        <f t="shared" ca="1" si="348"/>
        <v>377500</v>
      </c>
      <c r="O413">
        <f t="shared" ca="1" si="349"/>
        <v>23867.063334794861</v>
      </c>
      <c r="P413">
        <f t="shared" ca="1" si="350"/>
        <v>248030.68580949507</v>
      </c>
      <c r="Q413">
        <f t="shared" ca="1" si="351"/>
        <v>36600</v>
      </c>
      <c r="R413">
        <f t="shared" ca="1" si="352"/>
        <v>13374.628474892526</v>
      </c>
      <c r="S413">
        <f t="shared" ca="1" si="353"/>
        <v>42292.31303437821</v>
      </c>
      <c r="T413">
        <f t="shared" ca="1" si="354"/>
        <v>667822.99884387327</v>
      </c>
      <c r="U413">
        <f t="shared" ca="1" si="355"/>
        <v>73841.691809687385</v>
      </c>
      <c r="V413">
        <f t="shared" ca="1" si="356"/>
        <v>593981.30703418585</v>
      </c>
      <c r="X413" s="1">
        <f ca="1">IF(Table1[[#This Row],[gender]]="men",0,1)</f>
        <v>0</v>
      </c>
      <c r="Y413" s="13">
        <f ca="1">IF(Table1[[#This Row],[gender]]="women",0,1)</f>
        <v>1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K413" s="1">
        <f t="shared" ca="1" si="307"/>
        <v>0</v>
      </c>
      <c r="AL413" s="2">
        <f t="shared" ca="1" si="308"/>
        <v>1</v>
      </c>
      <c r="AM413" s="2">
        <f t="shared" ca="1" si="309"/>
        <v>0</v>
      </c>
      <c r="AN413" s="2">
        <f t="shared" ca="1" si="310"/>
        <v>0</v>
      </c>
      <c r="AO413" s="2">
        <f t="shared" ca="1" si="311"/>
        <v>0</v>
      </c>
      <c r="AP413" s="3">
        <f t="shared" ca="1" si="312"/>
        <v>0</v>
      </c>
      <c r="AQ413" s="1"/>
      <c r="AR413" s="2"/>
      <c r="AS413" s="2"/>
      <c r="AT413" s="2"/>
      <c r="AU413" s="2"/>
      <c r="AV413" s="3"/>
      <c r="AW413" s="2"/>
      <c r="AX413" s="23">
        <f t="shared" ca="1" si="313"/>
        <v>38716.011078827112</v>
      </c>
      <c r="AY413" s="2"/>
      <c r="AZ413" s="1">
        <f t="shared" ca="1" si="314"/>
        <v>1</v>
      </c>
      <c r="BA413" s="2"/>
      <c r="BB413" s="3"/>
      <c r="BC413" s="31">
        <f t="shared" ca="1" si="315"/>
        <v>0.23595370780925917</v>
      </c>
      <c r="BD413" s="2">
        <f t="shared" ca="1" si="316"/>
        <v>1</v>
      </c>
      <c r="BE413" s="1"/>
      <c r="BF413" s="1">
        <f t="shared" ca="1" si="317"/>
        <v>0</v>
      </c>
      <c r="BG413" s="2">
        <f t="shared" ca="1" si="318"/>
        <v>0</v>
      </c>
      <c r="BH413" s="2">
        <f t="shared" ca="1" si="319"/>
        <v>0</v>
      </c>
      <c r="BI413" s="2">
        <f t="shared" ca="1" si="320"/>
        <v>0</v>
      </c>
      <c r="BJ413" s="2">
        <f t="shared" ca="1" si="321"/>
        <v>0</v>
      </c>
      <c r="BK413" s="2">
        <f t="shared" ca="1" si="322"/>
        <v>62042</v>
      </c>
      <c r="BL413" s="2">
        <f t="shared" ca="1" si="323"/>
        <v>0</v>
      </c>
      <c r="BM413" s="2">
        <f t="shared" ca="1" si="324"/>
        <v>0</v>
      </c>
      <c r="BN413" s="2">
        <f t="shared" ca="1" si="325"/>
        <v>0</v>
      </c>
      <c r="BO413" s="2">
        <f t="shared" ca="1" si="326"/>
        <v>0</v>
      </c>
      <c r="BP413" s="3">
        <f t="shared" ca="1" si="327"/>
        <v>0</v>
      </c>
      <c r="BQ413" s="1">
        <f t="shared" ca="1" si="328"/>
        <v>62042</v>
      </c>
      <c r="BR413" s="2">
        <f t="shared" ca="1" si="329"/>
        <v>0</v>
      </c>
      <c r="BS413" s="2">
        <f t="shared" ca="1" si="330"/>
        <v>0</v>
      </c>
      <c r="BT413" s="2">
        <f t="shared" ca="1" si="331"/>
        <v>0</v>
      </c>
      <c r="BU413" s="2">
        <f t="shared" ca="1" si="332"/>
        <v>0</v>
      </c>
      <c r="BV413" s="3">
        <f t="shared" ca="1" si="333"/>
        <v>0</v>
      </c>
      <c r="BX413" s="1">
        <f t="shared" ca="1" si="334"/>
        <v>1</v>
      </c>
      <c r="BY413" s="3"/>
      <c r="BZ413" s="1">
        <f t="shared" ca="1" si="335"/>
        <v>34</v>
      </c>
      <c r="CA413" s="2"/>
      <c r="CB413" s="3"/>
    </row>
    <row r="414" spans="2:80" ht="15" thickBot="1" x14ac:dyDescent="0.35">
      <c r="B414">
        <f t="shared" ca="1" si="336"/>
        <v>1</v>
      </c>
      <c r="C414" t="str">
        <f t="shared" ca="1" si="337"/>
        <v>men</v>
      </c>
      <c r="D414">
        <f t="shared" ca="1" si="338"/>
        <v>34</v>
      </c>
      <c r="E414">
        <f t="shared" ca="1" si="339"/>
        <v>1</v>
      </c>
      <c r="F414" t="str">
        <f t="shared" ca="1" si="340"/>
        <v>health</v>
      </c>
      <c r="G414">
        <f t="shared" ca="1" si="341"/>
        <v>4</v>
      </c>
      <c r="H414" t="str">
        <f t="shared" ca="1" si="342"/>
        <v>technical</v>
      </c>
      <c r="I414">
        <f t="shared" ca="1" si="343"/>
        <v>2</v>
      </c>
      <c r="J414">
        <f t="shared" ca="1" si="344"/>
        <v>1</v>
      </c>
      <c r="K414">
        <f t="shared" ca="1" si="345"/>
        <v>62042</v>
      </c>
      <c r="L414">
        <f t="shared" ca="1" si="346"/>
        <v>6</v>
      </c>
      <c r="M414" t="str">
        <f t="shared" ca="1" si="347"/>
        <v>bellari</v>
      </c>
      <c r="N414">
        <f t="shared" ca="1" si="348"/>
        <v>372252</v>
      </c>
      <c r="O414">
        <f t="shared" ca="1" si="349"/>
        <v>87834.23963941235</v>
      </c>
      <c r="P414">
        <f t="shared" ca="1" si="350"/>
        <v>38716.011078827112</v>
      </c>
      <c r="Q414">
        <f t="shared" ca="1" si="351"/>
        <v>18982</v>
      </c>
      <c r="R414">
        <f t="shared" ca="1" si="352"/>
        <v>96062.433917761256</v>
      </c>
      <c r="S414">
        <f t="shared" ca="1" si="353"/>
        <v>28516.270583500784</v>
      </c>
      <c r="T414">
        <f t="shared" ca="1" si="354"/>
        <v>439484.28166232788</v>
      </c>
      <c r="U414">
        <f t="shared" ca="1" si="355"/>
        <v>202878.67355717361</v>
      </c>
      <c r="V414">
        <f t="shared" ca="1" si="356"/>
        <v>236605.60810515427</v>
      </c>
      <c r="X414" s="1">
        <f ca="1">IF(Table1[[#This Row],[gender]]="men",0,1)</f>
        <v>0</v>
      </c>
      <c r="Y414" s="13">
        <f ca="1">IF(Table1[[#This Row],[gender]]="women",0,1)</f>
        <v>1</v>
      </c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K414" s="1">
        <f t="shared" ca="1" si="307"/>
        <v>0</v>
      </c>
      <c r="AL414" s="2">
        <f t="shared" ca="1" si="308"/>
        <v>0</v>
      </c>
      <c r="AM414" s="2">
        <f t="shared" ca="1" si="309"/>
        <v>0</v>
      </c>
      <c r="AN414" s="2">
        <f t="shared" ca="1" si="310"/>
        <v>0</v>
      </c>
      <c r="AO414" s="2">
        <f t="shared" ca="1" si="311"/>
        <v>0</v>
      </c>
      <c r="AP414" s="3">
        <f t="shared" ca="1" si="312"/>
        <v>1</v>
      </c>
      <c r="AQ414" s="1"/>
      <c r="AR414" s="2"/>
      <c r="AS414" s="2"/>
      <c r="AT414" s="2"/>
      <c r="AU414" s="2"/>
      <c r="AV414" s="3"/>
      <c r="AW414" s="2"/>
      <c r="AX414" s="23">
        <f t="shared" ca="1" si="313"/>
        <v>61840.374043165175</v>
      </c>
      <c r="AY414" s="2"/>
      <c r="AZ414" s="1">
        <f t="shared" ca="1" si="314"/>
        <v>1</v>
      </c>
      <c r="BA414" s="2"/>
      <c r="BB414" s="3"/>
      <c r="BC414" s="31">
        <f t="shared" ca="1" si="315"/>
        <v>0.58779634840748951</v>
      </c>
      <c r="BD414" s="2">
        <f t="shared" ca="1" si="316"/>
        <v>0</v>
      </c>
      <c r="BE414" s="1"/>
      <c r="BF414" s="1">
        <f t="shared" ca="1" si="317"/>
        <v>0</v>
      </c>
      <c r="BG414" s="2">
        <f t="shared" ca="1" si="318"/>
        <v>0</v>
      </c>
      <c r="BH414" s="2">
        <f t="shared" ca="1" si="319"/>
        <v>0</v>
      </c>
      <c r="BI414" s="2">
        <f t="shared" ca="1" si="320"/>
        <v>0</v>
      </c>
      <c r="BJ414" s="2">
        <f t="shared" ca="1" si="321"/>
        <v>0</v>
      </c>
      <c r="BK414" s="2">
        <f t="shared" ca="1" si="322"/>
        <v>0</v>
      </c>
      <c r="BL414" s="2">
        <f t="shared" ca="1" si="323"/>
        <v>89606</v>
      </c>
      <c r="BM414" s="2">
        <f t="shared" ca="1" si="324"/>
        <v>0</v>
      </c>
      <c r="BN414" s="2">
        <f t="shared" ca="1" si="325"/>
        <v>0</v>
      </c>
      <c r="BO414" s="2">
        <f t="shared" ca="1" si="326"/>
        <v>0</v>
      </c>
      <c r="BP414" s="3">
        <f t="shared" ca="1" si="327"/>
        <v>0</v>
      </c>
      <c r="BQ414" s="1">
        <f t="shared" ca="1" si="328"/>
        <v>0</v>
      </c>
      <c r="BR414" s="2">
        <f t="shared" ca="1" si="329"/>
        <v>0</v>
      </c>
      <c r="BS414" s="2">
        <f t="shared" ca="1" si="330"/>
        <v>0</v>
      </c>
      <c r="BT414" s="2">
        <f t="shared" ca="1" si="331"/>
        <v>0</v>
      </c>
      <c r="BU414" s="2">
        <f t="shared" ca="1" si="332"/>
        <v>89606</v>
      </c>
      <c r="BV414" s="3">
        <f t="shared" ca="1" si="333"/>
        <v>0</v>
      </c>
      <c r="BX414" s="1">
        <f t="shared" ca="1" si="334"/>
        <v>1</v>
      </c>
      <c r="BY414" s="3"/>
      <c r="BZ414" s="1">
        <f t="shared" ca="1" si="335"/>
        <v>0</v>
      </c>
      <c r="CA414" s="2"/>
      <c r="CB414" s="3"/>
    </row>
    <row r="415" spans="2:80" ht="15" thickBot="1" x14ac:dyDescent="0.35">
      <c r="B415">
        <f t="shared" ca="1" si="336"/>
        <v>2</v>
      </c>
      <c r="C415" t="str">
        <f t="shared" ca="1" si="337"/>
        <v>women</v>
      </c>
      <c r="D415">
        <f t="shared" ca="1" si="338"/>
        <v>34</v>
      </c>
      <c r="E415">
        <f t="shared" ca="1" si="339"/>
        <v>5</v>
      </c>
      <c r="F415" t="str">
        <f t="shared" ca="1" si="340"/>
        <v>general work</v>
      </c>
      <c r="G415">
        <f t="shared" ca="1" si="341"/>
        <v>3</v>
      </c>
      <c r="H415" t="str">
        <f t="shared" ca="1" si="342"/>
        <v>university</v>
      </c>
      <c r="I415">
        <f t="shared" ca="1" si="343"/>
        <v>4</v>
      </c>
      <c r="J415">
        <f t="shared" ca="1" si="344"/>
        <v>1</v>
      </c>
      <c r="K415">
        <f t="shared" ca="1" si="345"/>
        <v>89606</v>
      </c>
      <c r="L415">
        <f t="shared" ca="1" si="346"/>
        <v>7</v>
      </c>
      <c r="M415" t="str">
        <f t="shared" ca="1" si="347"/>
        <v>karwar</v>
      </c>
      <c r="N415">
        <f t="shared" ca="1" si="348"/>
        <v>358424</v>
      </c>
      <c r="O415">
        <f t="shared" ca="1" si="349"/>
        <v>210680.31838160602</v>
      </c>
      <c r="P415">
        <f t="shared" ca="1" si="350"/>
        <v>61840.374043165175</v>
      </c>
      <c r="Q415">
        <f t="shared" ca="1" si="351"/>
        <v>54308</v>
      </c>
      <c r="R415">
        <f t="shared" ca="1" si="352"/>
        <v>145654.26431812023</v>
      </c>
      <c r="S415">
        <f t="shared" ca="1" si="353"/>
        <v>2576.8291370838979</v>
      </c>
      <c r="T415">
        <f t="shared" ca="1" si="354"/>
        <v>422841.20318024908</v>
      </c>
      <c r="U415">
        <f t="shared" ca="1" si="355"/>
        <v>410642.58269972622</v>
      </c>
      <c r="V415">
        <f t="shared" ca="1" si="356"/>
        <v>12198.620480522863</v>
      </c>
      <c r="X415" s="1">
        <f ca="1">IF(Table1[[#This Row],[gender]]="men",0,1)</f>
        <v>1</v>
      </c>
      <c r="Y415" s="13">
        <f ca="1">IF(Table1[[#This Row],[gender]]="women",0,1)</f>
        <v>0</v>
      </c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K415" s="1">
        <f t="shared" ca="1" si="307"/>
        <v>1</v>
      </c>
      <c r="AL415" s="2">
        <f t="shared" ca="1" si="308"/>
        <v>0</v>
      </c>
      <c r="AM415" s="2">
        <f t="shared" ca="1" si="309"/>
        <v>0</v>
      </c>
      <c r="AN415" s="2">
        <f t="shared" ca="1" si="310"/>
        <v>0</v>
      </c>
      <c r="AO415" s="2">
        <f t="shared" ca="1" si="311"/>
        <v>0</v>
      </c>
      <c r="AP415" s="3">
        <f t="shared" ca="1" si="312"/>
        <v>0</v>
      </c>
      <c r="AQ415" s="1"/>
      <c r="AR415" s="2"/>
      <c r="AS415" s="2"/>
      <c r="AT415" s="2"/>
      <c r="AU415" s="2"/>
      <c r="AV415" s="3"/>
      <c r="AW415" s="2"/>
      <c r="AX415" s="23">
        <f t="shared" ca="1" si="313"/>
        <v>23094.356063469531</v>
      </c>
      <c r="AY415" s="2"/>
      <c r="AZ415" s="1">
        <f t="shared" ca="1" si="314"/>
        <v>1</v>
      </c>
      <c r="BA415" s="2"/>
      <c r="BB415" s="3"/>
      <c r="BC415" s="31">
        <f t="shared" ca="1" si="315"/>
        <v>0.531576131587291</v>
      </c>
      <c r="BD415" s="2">
        <f t="shared" ca="1" si="316"/>
        <v>0</v>
      </c>
      <c r="BE415" s="1"/>
      <c r="BF415" s="1">
        <f t="shared" ca="1" si="317"/>
        <v>0</v>
      </c>
      <c r="BG415" s="2">
        <f t="shared" ca="1" si="318"/>
        <v>0</v>
      </c>
      <c r="BH415" s="2">
        <f t="shared" ca="1" si="319"/>
        <v>0</v>
      </c>
      <c r="BI415" s="2">
        <f t="shared" ca="1" si="320"/>
        <v>0</v>
      </c>
      <c r="BJ415" s="2">
        <f t="shared" ca="1" si="321"/>
        <v>89688</v>
      </c>
      <c r="BK415" s="2">
        <f t="shared" ca="1" si="322"/>
        <v>0</v>
      </c>
      <c r="BL415" s="2">
        <f t="shared" ca="1" si="323"/>
        <v>0</v>
      </c>
      <c r="BM415" s="2">
        <f t="shared" ca="1" si="324"/>
        <v>0</v>
      </c>
      <c r="BN415" s="2">
        <f t="shared" ca="1" si="325"/>
        <v>0</v>
      </c>
      <c r="BO415" s="2">
        <f t="shared" ca="1" si="326"/>
        <v>0</v>
      </c>
      <c r="BP415" s="3">
        <f t="shared" ca="1" si="327"/>
        <v>0</v>
      </c>
      <c r="BQ415" s="1">
        <f t="shared" ca="1" si="328"/>
        <v>0</v>
      </c>
      <c r="BR415" s="2">
        <f t="shared" ca="1" si="329"/>
        <v>0</v>
      </c>
      <c r="BS415" s="2">
        <f t="shared" ca="1" si="330"/>
        <v>89688</v>
      </c>
      <c r="BT415" s="2">
        <f t="shared" ca="1" si="331"/>
        <v>0</v>
      </c>
      <c r="BU415" s="2">
        <f t="shared" ca="1" si="332"/>
        <v>0</v>
      </c>
      <c r="BV415" s="3">
        <f t="shared" ca="1" si="333"/>
        <v>0</v>
      </c>
      <c r="BX415" s="1">
        <f t="shared" ca="1" si="334"/>
        <v>1</v>
      </c>
      <c r="BY415" s="3"/>
      <c r="BZ415" s="1">
        <f t="shared" ca="1" si="335"/>
        <v>37</v>
      </c>
      <c r="CA415" s="2"/>
      <c r="CB415" s="3"/>
    </row>
    <row r="416" spans="2:80" ht="15" thickBot="1" x14ac:dyDescent="0.35">
      <c r="B416">
        <f t="shared" ca="1" si="336"/>
        <v>2</v>
      </c>
      <c r="C416" t="str">
        <f t="shared" ca="1" si="337"/>
        <v>women</v>
      </c>
      <c r="D416">
        <f t="shared" ca="1" si="338"/>
        <v>37</v>
      </c>
      <c r="E416">
        <f t="shared" ca="1" si="339"/>
        <v>3</v>
      </c>
      <c r="F416" t="str">
        <f t="shared" ca="1" si="340"/>
        <v>teaching</v>
      </c>
      <c r="G416">
        <f t="shared" ca="1" si="341"/>
        <v>3</v>
      </c>
      <c r="H416" t="str">
        <f t="shared" ca="1" si="342"/>
        <v>university</v>
      </c>
      <c r="I416">
        <f t="shared" ca="1" si="343"/>
        <v>0</v>
      </c>
      <c r="J416">
        <f t="shared" ca="1" si="344"/>
        <v>4</v>
      </c>
      <c r="K416">
        <f t="shared" ca="1" si="345"/>
        <v>89688</v>
      </c>
      <c r="L416">
        <f t="shared" ca="1" si="346"/>
        <v>5</v>
      </c>
      <c r="M416" t="str">
        <f t="shared" ca="1" si="347"/>
        <v>UK</v>
      </c>
      <c r="N416">
        <f t="shared" ca="1" si="348"/>
        <v>358752</v>
      </c>
      <c r="O416">
        <f t="shared" ca="1" si="349"/>
        <v>190704.00035920381</v>
      </c>
      <c r="P416">
        <f t="shared" ca="1" si="350"/>
        <v>92377.424253878125</v>
      </c>
      <c r="Q416">
        <f t="shared" ca="1" si="351"/>
        <v>17994</v>
      </c>
      <c r="R416">
        <f t="shared" ca="1" si="352"/>
        <v>112917.23280319326</v>
      </c>
      <c r="S416">
        <f t="shared" ca="1" si="353"/>
        <v>90030.191459179929</v>
      </c>
      <c r="T416">
        <f t="shared" ca="1" si="354"/>
        <v>541159.61571305804</v>
      </c>
      <c r="U416">
        <f t="shared" ca="1" si="355"/>
        <v>321615.23316239705</v>
      </c>
      <c r="V416">
        <f t="shared" ca="1" si="356"/>
        <v>219544.38255066099</v>
      </c>
      <c r="X416" s="1">
        <f ca="1">IF(Table1[[#This Row],[gender]]="men",0,1)</f>
        <v>1</v>
      </c>
      <c r="Y416" s="13">
        <f ca="1">IF(Table1[[#This Row],[gender]]="women",0,1)</f>
        <v>0</v>
      </c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K416" s="1">
        <f t="shared" ca="1" si="307"/>
        <v>1</v>
      </c>
      <c r="AL416" s="2">
        <f t="shared" ca="1" si="308"/>
        <v>0</v>
      </c>
      <c r="AM416" s="2">
        <f t="shared" ca="1" si="309"/>
        <v>0</v>
      </c>
      <c r="AN416" s="2">
        <f t="shared" ca="1" si="310"/>
        <v>0</v>
      </c>
      <c r="AO416" s="2">
        <f t="shared" ca="1" si="311"/>
        <v>0</v>
      </c>
      <c r="AP416" s="3">
        <f t="shared" ca="1" si="312"/>
        <v>0</v>
      </c>
      <c r="AQ416" s="1"/>
      <c r="AR416" s="2"/>
      <c r="AS416" s="2"/>
      <c r="AT416" s="2"/>
      <c r="AU416" s="2"/>
      <c r="AV416" s="3"/>
      <c r="AW416" s="2"/>
      <c r="AX416" s="23">
        <f t="shared" ca="1" si="313"/>
        <v>25134.843574288032</v>
      </c>
      <c r="AY416" s="2"/>
      <c r="AZ416" s="1">
        <f t="shared" ca="1" si="314"/>
        <v>1</v>
      </c>
      <c r="BA416" s="2"/>
      <c r="BB416" s="3"/>
      <c r="BC416" s="31">
        <f t="shared" ca="1" si="315"/>
        <v>0.5536030255979586</v>
      </c>
      <c r="BD416" s="2">
        <f t="shared" ca="1" si="316"/>
        <v>0</v>
      </c>
      <c r="BE416" s="1"/>
      <c r="BF416" s="1">
        <f t="shared" ca="1" si="317"/>
        <v>0</v>
      </c>
      <c r="BG416" s="2">
        <f t="shared" ca="1" si="318"/>
        <v>0</v>
      </c>
      <c r="BH416" s="2">
        <f t="shared" ca="1" si="319"/>
        <v>0</v>
      </c>
      <c r="BI416" s="2">
        <f t="shared" ca="1" si="320"/>
        <v>0</v>
      </c>
      <c r="BJ416" s="2">
        <f t="shared" ca="1" si="321"/>
        <v>0</v>
      </c>
      <c r="BK416" s="2">
        <f t="shared" ca="1" si="322"/>
        <v>0</v>
      </c>
      <c r="BL416" s="2">
        <f t="shared" ca="1" si="323"/>
        <v>0</v>
      </c>
      <c r="BM416" s="2">
        <f t="shared" ca="1" si="324"/>
        <v>0</v>
      </c>
      <c r="BN416" s="2">
        <f t="shared" ca="1" si="325"/>
        <v>57757</v>
      </c>
      <c r="BO416" s="2">
        <f t="shared" ca="1" si="326"/>
        <v>0</v>
      </c>
      <c r="BP416" s="3">
        <f t="shared" ca="1" si="327"/>
        <v>0</v>
      </c>
      <c r="BQ416" s="1">
        <f t="shared" ca="1" si="328"/>
        <v>0</v>
      </c>
      <c r="BR416" s="2">
        <f t="shared" ca="1" si="329"/>
        <v>0</v>
      </c>
      <c r="BS416" s="2">
        <f t="shared" ca="1" si="330"/>
        <v>57757</v>
      </c>
      <c r="BT416" s="2">
        <f t="shared" ca="1" si="331"/>
        <v>0</v>
      </c>
      <c r="BU416" s="2">
        <f t="shared" ca="1" si="332"/>
        <v>0</v>
      </c>
      <c r="BV416" s="3">
        <f t="shared" ca="1" si="333"/>
        <v>0</v>
      </c>
      <c r="BX416" s="1">
        <f t="shared" ca="1" si="334"/>
        <v>1</v>
      </c>
      <c r="BY416" s="3"/>
      <c r="BZ416" s="1">
        <f t="shared" ca="1" si="335"/>
        <v>25</v>
      </c>
      <c r="CA416" s="2"/>
      <c r="CB416" s="3"/>
    </row>
    <row r="417" spans="2:80" ht="15" thickBot="1" x14ac:dyDescent="0.35">
      <c r="B417">
        <f t="shared" ca="1" si="336"/>
        <v>2</v>
      </c>
      <c r="C417" t="str">
        <f t="shared" ca="1" si="337"/>
        <v>women</v>
      </c>
      <c r="D417">
        <f t="shared" ca="1" si="338"/>
        <v>25</v>
      </c>
      <c r="E417">
        <f t="shared" ca="1" si="339"/>
        <v>3</v>
      </c>
      <c r="F417" t="str">
        <f t="shared" ca="1" si="340"/>
        <v>teaching</v>
      </c>
      <c r="G417">
        <f t="shared" ca="1" si="341"/>
        <v>4</v>
      </c>
      <c r="H417" t="str">
        <f t="shared" ca="1" si="342"/>
        <v>technical</v>
      </c>
      <c r="I417">
        <f t="shared" ca="1" si="343"/>
        <v>0</v>
      </c>
      <c r="J417">
        <f t="shared" ca="1" si="344"/>
        <v>2</v>
      </c>
      <c r="K417">
        <f t="shared" ca="1" si="345"/>
        <v>57757</v>
      </c>
      <c r="L417">
        <f t="shared" ca="1" si="346"/>
        <v>9</v>
      </c>
      <c r="M417" t="str">
        <f t="shared" ca="1" si="347"/>
        <v>gulbarga</v>
      </c>
      <c r="N417">
        <f t="shared" ca="1" si="348"/>
        <v>173271</v>
      </c>
      <c r="O417">
        <f t="shared" ca="1" si="349"/>
        <v>95923.349848383878</v>
      </c>
      <c r="P417">
        <f t="shared" ca="1" si="350"/>
        <v>50269.687148576064</v>
      </c>
      <c r="Q417">
        <f t="shared" ca="1" si="351"/>
        <v>31585</v>
      </c>
      <c r="R417">
        <f t="shared" ca="1" si="352"/>
        <v>59983.891804738909</v>
      </c>
      <c r="S417">
        <f t="shared" ca="1" si="353"/>
        <v>56865.893236254953</v>
      </c>
      <c r="T417">
        <f t="shared" ca="1" si="354"/>
        <v>280406.58038483106</v>
      </c>
      <c r="U417">
        <f t="shared" ca="1" si="355"/>
        <v>187492.24165312279</v>
      </c>
      <c r="V417">
        <f t="shared" ca="1" si="356"/>
        <v>92914.338731708267</v>
      </c>
      <c r="X417" s="1">
        <f ca="1">IF(Table1[[#This Row],[gender]]="men",0,1)</f>
        <v>1</v>
      </c>
      <c r="Y417" s="13">
        <f ca="1">IF(Table1[[#This Row],[gender]]="women",0,1)</f>
        <v>0</v>
      </c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K417" s="1">
        <f t="shared" ca="1" si="307"/>
        <v>0</v>
      </c>
      <c r="AL417" s="2">
        <f t="shared" ca="1" si="308"/>
        <v>0</v>
      </c>
      <c r="AM417" s="2">
        <f t="shared" ca="1" si="309"/>
        <v>0</v>
      </c>
      <c r="AN417" s="2">
        <f t="shared" ca="1" si="310"/>
        <v>0</v>
      </c>
      <c r="AO417" s="2">
        <f t="shared" ca="1" si="311"/>
        <v>0</v>
      </c>
      <c r="AP417" s="3">
        <f t="shared" ca="1" si="312"/>
        <v>1</v>
      </c>
      <c r="AQ417" s="1"/>
      <c r="AR417" s="2"/>
      <c r="AS417" s="2"/>
      <c r="AT417" s="2"/>
      <c r="AU417" s="2"/>
      <c r="AV417" s="3"/>
      <c r="AW417" s="2"/>
      <c r="AX417" s="23">
        <f t="shared" ca="1" si="313"/>
        <v>50669.485639929007</v>
      </c>
      <c r="AY417" s="2"/>
      <c r="AZ417" s="1">
        <f t="shared" ca="1" si="314"/>
        <v>1</v>
      </c>
      <c r="BA417" s="2"/>
      <c r="BB417" s="3"/>
      <c r="BC417" s="31">
        <f t="shared" ca="1" si="315"/>
        <v>3.855410502468537E-2</v>
      </c>
      <c r="BD417" s="2">
        <f t="shared" ca="1" si="316"/>
        <v>1</v>
      </c>
      <c r="BE417" s="1"/>
      <c r="BF417" s="1">
        <f t="shared" ca="1" si="317"/>
        <v>0</v>
      </c>
      <c r="BG417" s="2">
        <f t="shared" ca="1" si="318"/>
        <v>0</v>
      </c>
      <c r="BH417" s="2">
        <f t="shared" ca="1" si="319"/>
        <v>0</v>
      </c>
      <c r="BI417" s="2">
        <f t="shared" ca="1" si="320"/>
        <v>0</v>
      </c>
      <c r="BJ417" s="2">
        <f t="shared" ca="1" si="321"/>
        <v>0</v>
      </c>
      <c r="BK417" s="2">
        <f t="shared" ca="1" si="322"/>
        <v>0</v>
      </c>
      <c r="BL417" s="2">
        <f t="shared" ca="1" si="323"/>
        <v>51890</v>
      </c>
      <c r="BM417" s="2">
        <f t="shared" ca="1" si="324"/>
        <v>0</v>
      </c>
      <c r="BN417" s="2">
        <f t="shared" ca="1" si="325"/>
        <v>0</v>
      </c>
      <c r="BO417" s="2">
        <f t="shared" ca="1" si="326"/>
        <v>0</v>
      </c>
      <c r="BP417" s="3">
        <f t="shared" ca="1" si="327"/>
        <v>0</v>
      </c>
      <c r="BQ417" s="1">
        <f t="shared" ca="1" si="328"/>
        <v>0</v>
      </c>
      <c r="BR417" s="2">
        <f t="shared" ca="1" si="329"/>
        <v>0</v>
      </c>
      <c r="BS417" s="2">
        <f t="shared" ca="1" si="330"/>
        <v>0</v>
      </c>
      <c r="BT417" s="2">
        <f t="shared" ca="1" si="331"/>
        <v>0</v>
      </c>
      <c r="BU417" s="2">
        <f t="shared" ca="1" si="332"/>
        <v>51890</v>
      </c>
      <c r="BV417" s="3">
        <f t="shared" ca="1" si="333"/>
        <v>0</v>
      </c>
      <c r="BX417" s="1">
        <f t="shared" ca="1" si="334"/>
        <v>1</v>
      </c>
      <c r="BY417" s="3"/>
      <c r="BZ417" s="1">
        <f t="shared" ca="1" si="335"/>
        <v>39</v>
      </c>
      <c r="CA417" s="2"/>
      <c r="CB417" s="3"/>
    </row>
    <row r="418" spans="2:80" ht="15" thickBot="1" x14ac:dyDescent="0.35">
      <c r="B418">
        <f t="shared" ca="1" si="336"/>
        <v>1</v>
      </c>
      <c r="C418" t="str">
        <f t="shared" ca="1" si="337"/>
        <v>men</v>
      </c>
      <c r="D418">
        <f t="shared" ca="1" si="338"/>
        <v>39</v>
      </c>
      <c r="E418">
        <f t="shared" ca="1" si="339"/>
        <v>5</v>
      </c>
      <c r="F418" t="str">
        <f t="shared" ca="1" si="340"/>
        <v>general work</v>
      </c>
      <c r="G418">
        <f t="shared" ca="1" si="341"/>
        <v>5</v>
      </c>
      <c r="H418" t="str">
        <f t="shared" ca="1" si="342"/>
        <v>other</v>
      </c>
      <c r="I418">
        <f t="shared" ca="1" si="343"/>
        <v>0</v>
      </c>
      <c r="J418">
        <f t="shared" ca="1" si="344"/>
        <v>3</v>
      </c>
      <c r="K418">
        <f t="shared" ca="1" si="345"/>
        <v>51890</v>
      </c>
      <c r="L418">
        <f t="shared" ca="1" si="346"/>
        <v>7</v>
      </c>
      <c r="M418" t="str">
        <f t="shared" ca="1" si="347"/>
        <v>karwar</v>
      </c>
      <c r="N418">
        <f t="shared" ca="1" si="348"/>
        <v>259450</v>
      </c>
      <c r="O418">
        <f t="shared" ca="1" si="349"/>
        <v>10002.862548654619</v>
      </c>
      <c r="P418">
        <f t="shared" ca="1" si="350"/>
        <v>152008.45691978702</v>
      </c>
      <c r="Q418">
        <f t="shared" ca="1" si="351"/>
        <v>88678</v>
      </c>
      <c r="R418">
        <f t="shared" ca="1" si="352"/>
        <v>47948.280385143757</v>
      </c>
      <c r="S418">
        <f t="shared" ca="1" si="353"/>
        <v>50373.776119065908</v>
      </c>
      <c r="T418">
        <f t="shared" ca="1" si="354"/>
        <v>461832.23303885292</v>
      </c>
      <c r="U418">
        <f t="shared" ca="1" si="355"/>
        <v>146629.14293379837</v>
      </c>
      <c r="V418">
        <f t="shared" ca="1" si="356"/>
        <v>315203.09010505455</v>
      </c>
      <c r="X418" s="1">
        <f ca="1">IF(Table1[[#This Row],[gender]]="men",0,1)</f>
        <v>0</v>
      </c>
      <c r="Y418" s="13">
        <f ca="1">IF(Table1[[#This Row],[gender]]="women",0,1)</f>
        <v>1</v>
      </c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K418" s="1">
        <f t="shared" ca="1" si="307"/>
        <v>0</v>
      </c>
      <c r="AL418" s="2">
        <f t="shared" ca="1" si="308"/>
        <v>0</v>
      </c>
      <c r="AM418" s="2">
        <f t="shared" ca="1" si="309"/>
        <v>0</v>
      </c>
      <c r="AN418" s="2">
        <f t="shared" ca="1" si="310"/>
        <v>0</v>
      </c>
      <c r="AO418" s="2">
        <f t="shared" ca="1" si="311"/>
        <v>0</v>
      </c>
      <c r="AP418" s="3">
        <f t="shared" ca="1" si="312"/>
        <v>1</v>
      </c>
      <c r="AQ418" s="1"/>
      <c r="AR418" s="2"/>
      <c r="AS418" s="2"/>
      <c r="AT418" s="2"/>
      <c r="AU418" s="2"/>
      <c r="AV418" s="3"/>
      <c r="AW418" s="2"/>
      <c r="AX418" s="23">
        <f t="shared" ca="1" si="313"/>
        <v>39347.07530887708</v>
      </c>
      <c r="AY418" s="2"/>
      <c r="AZ418" s="1">
        <f t="shared" ca="1" si="314"/>
        <v>1</v>
      </c>
      <c r="BA418" s="2"/>
      <c r="BB418" s="3"/>
      <c r="BC418" s="31">
        <f t="shared" ca="1" si="315"/>
        <v>0.25359710549502967</v>
      </c>
      <c r="BD418" s="2">
        <f t="shared" ca="1" si="316"/>
        <v>1</v>
      </c>
      <c r="BE418" s="1"/>
      <c r="BF418" s="1">
        <f t="shared" ca="1" si="317"/>
        <v>0</v>
      </c>
      <c r="BG418" s="2">
        <f t="shared" ca="1" si="318"/>
        <v>58891</v>
      </c>
      <c r="BH418" s="2">
        <f t="shared" ca="1" si="319"/>
        <v>0</v>
      </c>
      <c r="BI418" s="2">
        <f t="shared" ca="1" si="320"/>
        <v>0</v>
      </c>
      <c r="BJ418" s="2">
        <f t="shared" ca="1" si="321"/>
        <v>0</v>
      </c>
      <c r="BK418" s="2">
        <f t="shared" ca="1" si="322"/>
        <v>0</v>
      </c>
      <c r="BL418" s="2">
        <f t="shared" ca="1" si="323"/>
        <v>0</v>
      </c>
      <c r="BM418" s="2">
        <f t="shared" ca="1" si="324"/>
        <v>0</v>
      </c>
      <c r="BN418" s="2">
        <f t="shared" ca="1" si="325"/>
        <v>0</v>
      </c>
      <c r="BO418" s="2">
        <f t="shared" ca="1" si="326"/>
        <v>0</v>
      </c>
      <c r="BP418" s="3">
        <f t="shared" ca="1" si="327"/>
        <v>0</v>
      </c>
      <c r="BQ418" s="1">
        <f t="shared" ca="1" si="328"/>
        <v>0</v>
      </c>
      <c r="BR418" s="2">
        <f t="shared" ca="1" si="329"/>
        <v>0</v>
      </c>
      <c r="BS418" s="2">
        <f t="shared" ca="1" si="330"/>
        <v>0</v>
      </c>
      <c r="BT418" s="2">
        <f t="shared" ca="1" si="331"/>
        <v>0</v>
      </c>
      <c r="BU418" s="2">
        <f t="shared" ca="1" si="332"/>
        <v>58891</v>
      </c>
      <c r="BV418" s="3">
        <f t="shared" ca="1" si="333"/>
        <v>0</v>
      </c>
      <c r="BX418" s="1">
        <f t="shared" ca="1" si="334"/>
        <v>1</v>
      </c>
      <c r="BY418" s="3"/>
      <c r="BZ418" s="1">
        <f t="shared" ca="1" si="335"/>
        <v>39</v>
      </c>
      <c r="CA418" s="2"/>
      <c r="CB418" s="3"/>
    </row>
    <row r="419" spans="2:80" ht="15" thickBot="1" x14ac:dyDescent="0.35">
      <c r="B419">
        <f t="shared" ca="1" si="336"/>
        <v>1</v>
      </c>
      <c r="C419" t="str">
        <f t="shared" ca="1" si="337"/>
        <v>men</v>
      </c>
      <c r="D419">
        <f t="shared" ca="1" si="338"/>
        <v>39</v>
      </c>
      <c r="E419">
        <f t="shared" ca="1" si="339"/>
        <v>5</v>
      </c>
      <c r="F419" t="str">
        <f t="shared" ca="1" si="340"/>
        <v>general work</v>
      </c>
      <c r="G419">
        <f t="shared" ca="1" si="341"/>
        <v>3</v>
      </c>
      <c r="H419" t="str">
        <f t="shared" ca="1" si="342"/>
        <v>university</v>
      </c>
      <c r="I419">
        <f t="shared" ca="1" si="343"/>
        <v>0</v>
      </c>
      <c r="J419">
        <f t="shared" ca="1" si="344"/>
        <v>2</v>
      </c>
      <c r="K419">
        <f t="shared" ca="1" si="345"/>
        <v>58891</v>
      </c>
      <c r="L419">
        <f t="shared" ca="1" si="346"/>
        <v>2</v>
      </c>
      <c r="M419" t="str">
        <f t="shared" ca="1" si="347"/>
        <v>tumkur</v>
      </c>
      <c r="N419">
        <f t="shared" ca="1" si="348"/>
        <v>294455</v>
      </c>
      <c r="O419">
        <f t="shared" ca="1" si="349"/>
        <v>74672.93569853896</v>
      </c>
      <c r="P419">
        <f t="shared" ca="1" si="350"/>
        <v>78694.15061775416</v>
      </c>
      <c r="Q419">
        <f t="shared" ca="1" si="351"/>
        <v>27405</v>
      </c>
      <c r="R419">
        <f t="shared" ca="1" si="352"/>
        <v>37819.85114522095</v>
      </c>
      <c r="S419">
        <f t="shared" ca="1" si="353"/>
        <v>43265.005735147759</v>
      </c>
      <c r="T419">
        <f t="shared" ca="1" si="354"/>
        <v>416414.15635290189</v>
      </c>
      <c r="U419">
        <f t="shared" ca="1" si="355"/>
        <v>139897.78684375991</v>
      </c>
      <c r="V419">
        <f t="shared" ca="1" si="356"/>
        <v>276516.36950914201</v>
      </c>
      <c r="X419" s="1">
        <f ca="1">IF(Table1[[#This Row],[gender]]="men",0,1)</f>
        <v>0</v>
      </c>
      <c r="Y419" s="13">
        <f ca="1">IF(Table1[[#This Row],[gender]]="women",0,1)</f>
        <v>1</v>
      </c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K419" s="1">
        <f t="shared" ref="AK419:AK427" ca="1" si="357">IF(F420="teaching",1,0)</f>
        <v>0</v>
      </c>
      <c r="AL419" s="2">
        <f t="shared" ref="AL419:AL427" ca="1" si="358">IF(F420="health",1,0)</f>
        <v>1</v>
      </c>
      <c r="AM419" s="2">
        <f t="shared" ref="AM419:AM427" ca="1" si="359">IF(F420="agriculture",1,0)</f>
        <v>0</v>
      </c>
      <c r="AN419" s="2">
        <f t="shared" ref="AN419:AN427" ca="1" si="360">IF(F420="IT",1,0)</f>
        <v>0</v>
      </c>
      <c r="AO419" s="2">
        <f t="shared" ref="AO419:AO427" ca="1" si="361">IF(F420="construction",1,0)</f>
        <v>0</v>
      </c>
      <c r="AP419" s="3">
        <f t="shared" ref="AP419:AP427" ca="1" si="362">IF(F420="general work",1,0)</f>
        <v>0</v>
      </c>
      <c r="AQ419" s="1"/>
      <c r="AR419" s="2"/>
      <c r="AS419" s="2"/>
      <c r="AT419" s="2"/>
      <c r="AU419" s="2"/>
      <c r="AV419" s="3"/>
      <c r="AW419" s="2"/>
      <c r="AX419" s="23">
        <f t="shared" ca="1" si="313"/>
        <v>1212.1579037539375</v>
      </c>
      <c r="AY419" s="2"/>
      <c r="AZ419" s="1">
        <f t="shared" ca="1" si="314"/>
        <v>1</v>
      </c>
      <c r="BA419" s="2"/>
      <c r="BB419" s="3"/>
      <c r="BC419" s="31">
        <f t="shared" ca="1" si="315"/>
        <v>0.4295823365140099</v>
      </c>
      <c r="BD419" s="2">
        <f t="shared" ca="1" si="316"/>
        <v>0</v>
      </c>
      <c r="BE419" s="1"/>
      <c r="BF419" s="1">
        <f t="shared" ca="1" si="317"/>
        <v>0</v>
      </c>
      <c r="BG419" s="2">
        <f t="shared" ca="1" si="318"/>
        <v>0</v>
      </c>
      <c r="BH419" s="2">
        <f t="shared" ca="1" si="319"/>
        <v>0</v>
      </c>
      <c r="BI419" s="2">
        <f t="shared" ca="1" si="320"/>
        <v>0</v>
      </c>
      <c r="BJ419" s="2">
        <f t="shared" ca="1" si="321"/>
        <v>33637</v>
      </c>
      <c r="BK419" s="2">
        <f t="shared" ca="1" si="322"/>
        <v>0</v>
      </c>
      <c r="BL419" s="2">
        <f t="shared" ca="1" si="323"/>
        <v>0</v>
      </c>
      <c r="BM419" s="2">
        <f t="shared" ca="1" si="324"/>
        <v>0</v>
      </c>
      <c r="BN419" s="2">
        <f t="shared" ca="1" si="325"/>
        <v>0</v>
      </c>
      <c r="BO419" s="2">
        <f t="shared" ca="1" si="326"/>
        <v>0</v>
      </c>
      <c r="BP419" s="3">
        <f t="shared" ca="1" si="327"/>
        <v>0</v>
      </c>
      <c r="BQ419" s="1">
        <f t="shared" ca="1" si="328"/>
        <v>33637</v>
      </c>
      <c r="BR419" s="2">
        <f t="shared" ca="1" si="329"/>
        <v>0</v>
      </c>
      <c r="BS419" s="2">
        <f t="shared" ca="1" si="330"/>
        <v>0</v>
      </c>
      <c r="BT419" s="2">
        <f t="shared" ca="1" si="331"/>
        <v>0</v>
      </c>
      <c r="BU419" s="2">
        <f t="shared" ca="1" si="332"/>
        <v>0</v>
      </c>
      <c r="BV419" s="3">
        <f t="shared" ca="1" si="333"/>
        <v>0</v>
      </c>
      <c r="BX419" s="1">
        <f t="shared" ca="1" si="334"/>
        <v>1</v>
      </c>
      <c r="BY419" s="3"/>
      <c r="BZ419" s="1">
        <f t="shared" ca="1" si="335"/>
        <v>0</v>
      </c>
      <c r="CA419" s="2"/>
      <c r="CB419" s="3"/>
    </row>
    <row r="420" spans="2:80" ht="15" thickBot="1" x14ac:dyDescent="0.35">
      <c r="B420">
        <f t="shared" ca="1" si="336"/>
        <v>2</v>
      </c>
      <c r="C420" t="str">
        <f t="shared" ca="1" si="337"/>
        <v>women</v>
      </c>
      <c r="D420">
        <f t="shared" ca="1" si="338"/>
        <v>33</v>
      </c>
      <c r="E420">
        <f t="shared" ca="1" si="339"/>
        <v>1</v>
      </c>
      <c r="F420" t="str">
        <f t="shared" ca="1" si="340"/>
        <v>health</v>
      </c>
      <c r="G420">
        <f t="shared" ca="1" si="341"/>
        <v>3</v>
      </c>
      <c r="H420" t="str">
        <f t="shared" ca="1" si="342"/>
        <v>university</v>
      </c>
      <c r="I420">
        <f t="shared" ca="1" si="343"/>
        <v>3</v>
      </c>
      <c r="J420">
        <f t="shared" ca="1" si="344"/>
        <v>1</v>
      </c>
      <c r="K420">
        <f t="shared" ca="1" si="345"/>
        <v>33637</v>
      </c>
      <c r="L420">
        <f t="shared" ca="1" si="346"/>
        <v>5</v>
      </c>
      <c r="M420" t="str">
        <f t="shared" ca="1" si="347"/>
        <v>UK</v>
      </c>
      <c r="N420">
        <f t="shared" ca="1" si="348"/>
        <v>100911</v>
      </c>
      <c r="O420">
        <f t="shared" ca="1" si="349"/>
        <v>43349.583159965252</v>
      </c>
      <c r="P420">
        <f t="shared" ca="1" si="350"/>
        <v>1212.1579037539375</v>
      </c>
      <c r="Q420">
        <f t="shared" ca="1" si="351"/>
        <v>1113</v>
      </c>
      <c r="R420">
        <f t="shared" ca="1" si="352"/>
        <v>64097.419018828376</v>
      </c>
      <c r="S420">
        <f t="shared" ca="1" si="353"/>
        <v>25835.582772557453</v>
      </c>
      <c r="T420">
        <f t="shared" ca="1" si="354"/>
        <v>127958.74067631138</v>
      </c>
      <c r="U420">
        <f t="shared" ca="1" si="355"/>
        <v>108560.00217879363</v>
      </c>
      <c r="V420">
        <f t="shared" ca="1" si="356"/>
        <v>19398.738497517756</v>
      </c>
      <c r="X420" s="1">
        <f ca="1">IF(Table1[[#This Row],[gender]]="men",0,1)</f>
        <v>1</v>
      </c>
      <c r="Y420" s="13">
        <f ca="1">IF(Table1[[#This Row],[gender]]="women",0,1)</f>
        <v>0</v>
      </c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K420" s="1">
        <f t="shared" ca="1" si="357"/>
        <v>0</v>
      </c>
      <c r="AL420" s="2">
        <f t="shared" ca="1" si="358"/>
        <v>0</v>
      </c>
      <c r="AM420" s="2">
        <f t="shared" ca="1" si="359"/>
        <v>0</v>
      </c>
      <c r="AN420" s="2">
        <f t="shared" ca="1" si="360"/>
        <v>0</v>
      </c>
      <c r="AO420" s="2">
        <f t="shared" ca="1" si="361"/>
        <v>0</v>
      </c>
      <c r="AP420" s="3">
        <f t="shared" ca="1" si="362"/>
        <v>1</v>
      </c>
      <c r="AQ420" s="1"/>
      <c r="AR420" s="2"/>
      <c r="AS420" s="2"/>
      <c r="AT420" s="2"/>
      <c r="AU420" s="2"/>
      <c r="AV420" s="3"/>
      <c r="AW420" s="2"/>
      <c r="AX420" s="23">
        <f t="shared" ca="1" si="313"/>
        <v>8176.3691309912556</v>
      </c>
      <c r="AY420" s="2"/>
      <c r="AZ420" s="1">
        <f t="shared" ca="1" si="314"/>
        <v>1</v>
      </c>
      <c r="BA420" s="2"/>
      <c r="BB420" s="3"/>
      <c r="BC420" s="31">
        <f t="shared" ca="1" si="315"/>
        <v>0.86803490971674602</v>
      </c>
      <c r="BD420" s="2">
        <f t="shared" ca="1" si="316"/>
        <v>0</v>
      </c>
      <c r="BE420" s="1"/>
      <c r="BF420" s="1">
        <f t="shared" ca="1" si="317"/>
        <v>0</v>
      </c>
      <c r="BG420" s="2">
        <f t="shared" ca="1" si="318"/>
        <v>0</v>
      </c>
      <c r="BH420" s="2">
        <f t="shared" ca="1" si="319"/>
        <v>0</v>
      </c>
      <c r="BI420" s="2">
        <f t="shared" ca="1" si="320"/>
        <v>0</v>
      </c>
      <c r="BJ420" s="2">
        <f t="shared" ca="1" si="321"/>
        <v>0</v>
      </c>
      <c r="BK420" s="2">
        <f t="shared" ca="1" si="322"/>
        <v>0</v>
      </c>
      <c r="BL420" s="2">
        <f t="shared" ca="1" si="323"/>
        <v>0</v>
      </c>
      <c r="BM420" s="2">
        <f t="shared" ca="1" si="324"/>
        <v>0</v>
      </c>
      <c r="BN420" s="2">
        <f t="shared" ca="1" si="325"/>
        <v>0</v>
      </c>
      <c r="BO420" s="2">
        <f t="shared" ca="1" si="326"/>
        <v>0</v>
      </c>
      <c r="BP420" s="3">
        <f t="shared" ca="1" si="327"/>
        <v>51219</v>
      </c>
      <c r="BQ420" s="1">
        <f t="shared" ca="1" si="328"/>
        <v>0</v>
      </c>
      <c r="BR420" s="2">
        <f t="shared" ca="1" si="329"/>
        <v>0</v>
      </c>
      <c r="BS420" s="2">
        <f t="shared" ca="1" si="330"/>
        <v>0</v>
      </c>
      <c r="BT420" s="2">
        <f t="shared" ca="1" si="331"/>
        <v>0</v>
      </c>
      <c r="BU420" s="2">
        <f t="shared" ca="1" si="332"/>
        <v>51219</v>
      </c>
      <c r="BV420" s="3">
        <f t="shared" ca="1" si="333"/>
        <v>0</v>
      </c>
      <c r="BX420" s="1">
        <f t="shared" ca="1" si="334"/>
        <v>1</v>
      </c>
      <c r="BY420" s="3"/>
      <c r="BZ420" s="1">
        <f t="shared" ca="1" si="335"/>
        <v>0</v>
      </c>
      <c r="CA420" s="2"/>
      <c r="CB420" s="3"/>
    </row>
    <row r="421" spans="2:80" ht="15" thickBot="1" x14ac:dyDescent="0.35">
      <c r="B421">
        <f t="shared" ca="1" si="336"/>
        <v>2</v>
      </c>
      <c r="C421" t="str">
        <f t="shared" ca="1" si="337"/>
        <v>women</v>
      </c>
      <c r="D421">
        <f t="shared" ca="1" si="338"/>
        <v>34</v>
      </c>
      <c r="E421">
        <f t="shared" ca="1" si="339"/>
        <v>5</v>
      </c>
      <c r="F421" t="str">
        <f t="shared" ca="1" si="340"/>
        <v>general work</v>
      </c>
      <c r="G421">
        <f t="shared" ca="1" si="341"/>
        <v>4</v>
      </c>
      <c r="H421" t="str">
        <f t="shared" ca="1" si="342"/>
        <v>technical</v>
      </c>
      <c r="I421">
        <f t="shared" ca="1" si="343"/>
        <v>1</v>
      </c>
      <c r="J421">
        <f t="shared" ca="1" si="344"/>
        <v>2</v>
      </c>
      <c r="K421">
        <f t="shared" ca="1" si="345"/>
        <v>51219</v>
      </c>
      <c r="L421">
        <f t="shared" ca="1" si="346"/>
        <v>11</v>
      </c>
      <c r="M421" t="str">
        <f t="shared" ca="1" si="347"/>
        <v>kolar</v>
      </c>
      <c r="N421">
        <f t="shared" ca="1" si="348"/>
        <v>204876</v>
      </c>
      <c r="O421">
        <f t="shared" ca="1" si="349"/>
        <v>177839.52016312807</v>
      </c>
      <c r="P421">
        <f t="shared" ca="1" si="350"/>
        <v>16352.738261982511</v>
      </c>
      <c r="Q421">
        <f t="shared" ca="1" si="351"/>
        <v>2932</v>
      </c>
      <c r="R421">
        <f t="shared" ca="1" si="352"/>
        <v>91221.243913541985</v>
      </c>
      <c r="S421">
        <f t="shared" ca="1" si="353"/>
        <v>34234.749986530216</v>
      </c>
      <c r="T421">
        <f t="shared" ca="1" si="354"/>
        <v>255463.48824851273</v>
      </c>
      <c r="U421">
        <f t="shared" ca="1" si="355"/>
        <v>271992.76407667005</v>
      </c>
      <c r="V421">
        <f t="shared" ca="1" si="356"/>
        <v>-16529.275828157319</v>
      </c>
      <c r="X421" s="1">
        <f ca="1">IF(Table1[[#This Row],[gender]]="men",0,1)</f>
        <v>1</v>
      </c>
      <c r="Y421" s="13">
        <f ca="1">IF(Table1[[#This Row],[gender]]="women",0,1)</f>
        <v>0</v>
      </c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K421" s="1">
        <f t="shared" ca="1" si="357"/>
        <v>1</v>
      </c>
      <c r="AL421" s="2">
        <f t="shared" ca="1" si="358"/>
        <v>0</v>
      </c>
      <c r="AM421" s="2">
        <f t="shared" ca="1" si="359"/>
        <v>0</v>
      </c>
      <c r="AN421" s="2">
        <f t="shared" ca="1" si="360"/>
        <v>0</v>
      </c>
      <c r="AO421" s="2">
        <f t="shared" ca="1" si="361"/>
        <v>0</v>
      </c>
      <c r="AP421" s="3">
        <f t="shared" ca="1" si="362"/>
        <v>0</v>
      </c>
      <c r="AQ421" s="1"/>
      <c r="AR421" s="2"/>
      <c r="AS421" s="2"/>
      <c r="AT421" s="2"/>
      <c r="AU421" s="2"/>
      <c r="AV421" s="3"/>
      <c r="AW421" s="2"/>
      <c r="AX421" s="23">
        <f t="shared" ca="1" si="313"/>
        <v>45229.949202530464</v>
      </c>
      <c r="AY421" s="2"/>
      <c r="AZ421" s="1">
        <f t="shared" ca="1" si="314"/>
        <v>1</v>
      </c>
      <c r="BA421" s="2"/>
      <c r="BB421" s="3"/>
      <c r="BC421" s="31">
        <f t="shared" ca="1" si="315"/>
        <v>0.35977016662932992</v>
      </c>
      <c r="BD421" s="2">
        <f t="shared" ca="1" si="316"/>
        <v>0</v>
      </c>
      <c r="BE421" s="1"/>
      <c r="BF421" s="1">
        <f t="shared" ca="1" si="317"/>
        <v>0</v>
      </c>
      <c r="BG421" s="2">
        <f t="shared" ca="1" si="318"/>
        <v>0</v>
      </c>
      <c r="BH421" s="2">
        <f t="shared" ca="1" si="319"/>
        <v>0</v>
      </c>
      <c r="BI421" s="2">
        <f t="shared" ca="1" si="320"/>
        <v>0</v>
      </c>
      <c r="BJ421" s="2">
        <f t="shared" ca="1" si="321"/>
        <v>0</v>
      </c>
      <c r="BK421" s="2">
        <f t="shared" ca="1" si="322"/>
        <v>48837</v>
      </c>
      <c r="BL421" s="2">
        <f t="shared" ca="1" si="323"/>
        <v>0</v>
      </c>
      <c r="BM421" s="2">
        <f t="shared" ca="1" si="324"/>
        <v>0</v>
      </c>
      <c r="BN421" s="2">
        <f t="shared" ca="1" si="325"/>
        <v>0</v>
      </c>
      <c r="BO421" s="2">
        <f t="shared" ca="1" si="326"/>
        <v>0</v>
      </c>
      <c r="BP421" s="3">
        <f t="shared" ca="1" si="327"/>
        <v>0</v>
      </c>
      <c r="BQ421" s="1">
        <f t="shared" ca="1" si="328"/>
        <v>0</v>
      </c>
      <c r="BR421" s="2">
        <f t="shared" ca="1" si="329"/>
        <v>0</v>
      </c>
      <c r="BS421" s="2">
        <f t="shared" ca="1" si="330"/>
        <v>48837</v>
      </c>
      <c r="BT421" s="2">
        <f t="shared" ca="1" si="331"/>
        <v>0</v>
      </c>
      <c r="BU421" s="2">
        <f t="shared" ca="1" si="332"/>
        <v>0</v>
      </c>
      <c r="BV421" s="3">
        <f t="shared" ca="1" si="333"/>
        <v>0</v>
      </c>
      <c r="BX421" s="1">
        <f t="shared" ca="1" si="334"/>
        <v>1</v>
      </c>
      <c r="BY421" s="3"/>
      <c r="BZ421" s="1">
        <f t="shared" ca="1" si="335"/>
        <v>39</v>
      </c>
      <c r="CA421" s="2"/>
      <c r="CB421" s="3"/>
    </row>
    <row r="422" spans="2:80" ht="15" thickBot="1" x14ac:dyDescent="0.35">
      <c r="B422">
        <f t="shared" ca="1" si="336"/>
        <v>2</v>
      </c>
      <c r="C422" t="str">
        <f t="shared" ca="1" si="337"/>
        <v>women</v>
      </c>
      <c r="D422">
        <f t="shared" ca="1" si="338"/>
        <v>39</v>
      </c>
      <c r="E422">
        <f t="shared" ca="1" si="339"/>
        <v>3</v>
      </c>
      <c r="F422" t="str">
        <f t="shared" ca="1" si="340"/>
        <v>teaching</v>
      </c>
      <c r="G422">
        <f t="shared" ca="1" si="341"/>
        <v>3</v>
      </c>
      <c r="H422" t="str">
        <f t="shared" ca="1" si="342"/>
        <v>university</v>
      </c>
      <c r="I422">
        <f t="shared" ca="1" si="343"/>
        <v>4</v>
      </c>
      <c r="J422">
        <f t="shared" ca="1" si="344"/>
        <v>4</v>
      </c>
      <c r="K422">
        <f t="shared" ca="1" si="345"/>
        <v>48837</v>
      </c>
      <c r="L422">
        <f t="shared" ca="1" si="346"/>
        <v>6</v>
      </c>
      <c r="M422" t="str">
        <f t="shared" ca="1" si="347"/>
        <v>bellari</v>
      </c>
      <c r="N422">
        <f t="shared" ca="1" si="348"/>
        <v>146511</v>
      </c>
      <c r="O422">
        <f t="shared" ca="1" si="349"/>
        <v>52710.286883029759</v>
      </c>
      <c r="P422">
        <f t="shared" ca="1" si="350"/>
        <v>180919.79681012186</v>
      </c>
      <c r="Q422">
        <f t="shared" ca="1" si="351"/>
        <v>33857</v>
      </c>
      <c r="R422">
        <f t="shared" ca="1" si="352"/>
        <v>39944.178355960998</v>
      </c>
      <c r="S422">
        <f t="shared" ca="1" si="353"/>
        <v>20019.858405711315</v>
      </c>
      <c r="T422">
        <f t="shared" ca="1" si="354"/>
        <v>347450.65521583316</v>
      </c>
      <c r="U422">
        <f t="shared" ca="1" si="355"/>
        <v>126511.46523899076</v>
      </c>
      <c r="V422">
        <f t="shared" ca="1" si="356"/>
        <v>220939.1899768424</v>
      </c>
      <c r="X422" s="1">
        <f ca="1">IF(Table1[[#This Row],[gender]]="men",0,1)</f>
        <v>1</v>
      </c>
      <c r="Y422" s="13">
        <f ca="1">IF(Table1[[#This Row],[gender]]="women",0,1)</f>
        <v>0</v>
      </c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K422" s="1">
        <f t="shared" ca="1" si="357"/>
        <v>0</v>
      </c>
      <c r="AL422" s="2">
        <f t="shared" ca="1" si="358"/>
        <v>1</v>
      </c>
      <c r="AM422" s="2">
        <f t="shared" ca="1" si="359"/>
        <v>0</v>
      </c>
      <c r="AN422" s="2">
        <f t="shared" ca="1" si="360"/>
        <v>0</v>
      </c>
      <c r="AO422" s="2">
        <f t="shared" ca="1" si="361"/>
        <v>0</v>
      </c>
      <c r="AP422" s="3">
        <f t="shared" ca="1" si="362"/>
        <v>0</v>
      </c>
      <c r="AQ422" s="1"/>
      <c r="AR422" s="2"/>
      <c r="AS422" s="2"/>
      <c r="AT422" s="2"/>
      <c r="AU422" s="2"/>
      <c r="AV422" s="3"/>
      <c r="AW422" s="2"/>
      <c r="AX422" s="23">
        <f t="shared" ca="1" si="313"/>
        <v>2407.6359782004615</v>
      </c>
      <c r="AY422" s="2"/>
      <c r="AZ422" s="1">
        <f t="shared" ca="1" si="314"/>
        <v>0</v>
      </c>
      <c r="BA422" s="2"/>
      <c r="BB422" s="3"/>
      <c r="BC422" s="31">
        <f t="shared" ca="1" si="315"/>
        <v>0.49391308650352006</v>
      </c>
      <c r="BD422" s="2">
        <f t="shared" ca="1" si="316"/>
        <v>0</v>
      </c>
      <c r="BE422" s="1"/>
      <c r="BF422" s="1">
        <f t="shared" ca="1" si="317"/>
        <v>0</v>
      </c>
      <c r="BG422" s="2">
        <f t="shared" ca="1" si="318"/>
        <v>0</v>
      </c>
      <c r="BH422" s="2">
        <f t="shared" ca="1" si="319"/>
        <v>0</v>
      </c>
      <c r="BI422" s="2">
        <f t="shared" ca="1" si="320"/>
        <v>0</v>
      </c>
      <c r="BJ422" s="2">
        <f t="shared" ca="1" si="321"/>
        <v>0</v>
      </c>
      <c r="BK422" s="2">
        <f t="shared" ca="1" si="322"/>
        <v>0</v>
      </c>
      <c r="BL422" s="2">
        <f t="shared" ca="1" si="323"/>
        <v>0</v>
      </c>
      <c r="BM422" s="2">
        <f t="shared" ca="1" si="324"/>
        <v>0</v>
      </c>
      <c r="BN422" s="2">
        <f t="shared" ca="1" si="325"/>
        <v>25546</v>
      </c>
      <c r="BO422" s="2">
        <f t="shared" ca="1" si="326"/>
        <v>0</v>
      </c>
      <c r="BP422" s="3">
        <f t="shared" ca="1" si="327"/>
        <v>0</v>
      </c>
      <c r="BQ422" s="1">
        <f t="shared" ca="1" si="328"/>
        <v>25546</v>
      </c>
      <c r="BR422" s="2">
        <f t="shared" ca="1" si="329"/>
        <v>0</v>
      </c>
      <c r="BS422" s="2">
        <f t="shared" ca="1" si="330"/>
        <v>0</v>
      </c>
      <c r="BT422" s="2">
        <f t="shared" ca="1" si="331"/>
        <v>0</v>
      </c>
      <c r="BU422" s="2">
        <f t="shared" ca="1" si="332"/>
        <v>0</v>
      </c>
      <c r="BV422" s="3">
        <f t="shared" ca="1" si="333"/>
        <v>0</v>
      </c>
      <c r="BX422" s="1">
        <f t="shared" ca="1" si="334"/>
        <v>1</v>
      </c>
      <c r="BY422" s="3"/>
      <c r="BZ422" s="1">
        <f t="shared" ca="1" si="335"/>
        <v>38</v>
      </c>
      <c r="CA422" s="2"/>
      <c r="CB422" s="3"/>
    </row>
    <row r="423" spans="2:80" ht="15" thickBot="1" x14ac:dyDescent="0.35">
      <c r="B423">
        <f t="shared" ca="1" si="336"/>
        <v>2</v>
      </c>
      <c r="C423" t="str">
        <f t="shared" ca="1" si="337"/>
        <v>women</v>
      </c>
      <c r="D423">
        <f t="shared" ca="1" si="338"/>
        <v>38</v>
      </c>
      <c r="E423">
        <f t="shared" ca="1" si="339"/>
        <v>1</v>
      </c>
      <c r="F423" t="str">
        <f t="shared" ca="1" si="340"/>
        <v>health</v>
      </c>
      <c r="G423">
        <f t="shared" ca="1" si="341"/>
        <v>3</v>
      </c>
      <c r="H423" t="str">
        <f t="shared" ca="1" si="342"/>
        <v>university</v>
      </c>
      <c r="I423">
        <f t="shared" ca="1" si="343"/>
        <v>0</v>
      </c>
      <c r="J423">
        <f t="shared" ca="1" si="344"/>
        <v>4</v>
      </c>
      <c r="K423">
        <f t="shared" ca="1" si="345"/>
        <v>25546</v>
      </c>
      <c r="L423">
        <f t="shared" ca="1" si="346"/>
        <v>9</v>
      </c>
      <c r="M423" t="str">
        <f t="shared" ca="1" si="347"/>
        <v>gulbarga</v>
      </c>
      <c r="N423">
        <f t="shared" ca="1" si="348"/>
        <v>127730</v>
      </c>
      <c r="O423">
        <f t="shared" ca="1" si="349"/>
        <v>63087.518539094621</v>
      </c>
      <c r="P423">
        <f t="shared" ca="1" si="350"/>
        <v>9630.5439128018461</v>
      </c>
      <c r="Q423">
        <f t="shared" ca="1" si="351"/>
        <v>1064</v>
      </c>
      <c r="R423">
        <f t="shared" ca="1" si="352"/>
        <v>28894.546184943909</v>
      </c>
      <c r="S423">
        <f t="shared" ca="1" si="353"/>
        <v>20959.690063875089</v>
      </c>
      <c r="T423">
        <f t="shared" ca="1" si="354"/>
        <v>158320.23397667691</v>
      </c>
      <c r="U423">
        <f t="shared" ca="1" si="355"/>
        <v>93046.06472403853</v>
      </c>
      <c r="V423">
        <f t="shared" ca="1" si="356"/>
        <v>65274.169252638385</v>
      </c>
      <c r="X423" s="1">
        <f ca="1">IF(Table1[[#This Row],[gender]]="men",0,1)</f>
        <v>1</v>
      </c>
      <c r="Y423" s="13">
        <f ca="1">IF(Table1[[#This Row],[gender]]="women",0,1)</f>
        <v>0</v>
      </c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K423" s="1">
        <f t="shared" ca="1" si="357"/>
        <v>0</v>
      </c>
      <c r="AL423" s="2">
        <f t="shared" ca="1" si="358"/>
        <v>0</v>
      </c>
      <c r="AM423" s="2">
        <f t="shared" ca="1" si="359"/>
        <v>1</v>
      </c>
      <c r="AN423" s="2">
        <f t="shared" ca="1" si="360"/>
        <v>0</v>
      </c>
      <c r="AO423" s="2">
        <f t="shared" ca="1" si="361"/>
        <v>0</v>
      </c>
      <c r="AP423" s="3">
        <f t="shared" ca="1" si="362"/>
        <v>0</v>
      </c>
      <c r="AQ423" s="1"/>
      <c r="AR423" s="2"/>
      <c r="AS423" s="2"/>
      <c r="AT423" s="2"/>
      <c r="AU423" s="2"/>
      <c r="AV423" s="3"/>
      <c r="AW423" s="2"/>
      <c r="AX423" s="23">
        <f t="shared" ca="1" si="313"/>
        <v>4149.7438676821084</v>
      </c>
      <c r="AY423" s="2"/>
      <c r="AZ423" s="1">
        <f t="shared" ca="1" si="314"/>
        <v>1</v>
      </c>
      <c r="BA423" s="2"/>
      <c r="BB423" s="3"/>
      <c r="BC423" s="31">
        <f t="shared" ca="1" si="315"/>
        <v>0.4194424698688366</v>
      </c>
      <c r="BD423" s="2">
        <f t="shared" ca="1" si="316"/>
        <v>0</v>
      </c>
      <c r="BE423" s="1"/>
      <c r="BF423" s="1">
        <f t="shared" ca="1" si="317"/>
        <v>0</v>
      </c>
      <c r="BG423" s="2">
        <f t="shared" ca="1" si="318"/>
        <v>0</v>
      </c>
      <c r="BH423" s="2">
        <f t="shared" ca="1" si="319"/>
        <v>0</v>
      </c>
      <c r="BI423" s="2">
        <f t="shared" ca="1" si="320"/>
        <v>0</v>
      </c>
      <c r="BJ423" s="2">
        <f t="shared" ca="1" si="321"/>
        <v>0</v>
      </c>
      <c r="BK423" s="2">
        <f t="shared" ca="1" si="322"/>
        <v>0</v>
      </c>
      <c r="BL423" s="2">
        <f t="shared" ca="1" si="323"/>
        <v>0</v>
      </c>
      <c r="BM423" s="2">
        <f t="shared" ca="1" si="324"/>
        <v>0</v>
      </c>
      <c r="BN423" s="2">
        <f t="shared" ca="1" si="325"/>
        <v>0</v>
      </c>
      <c r="BO423" s="2">
        <f t="shared" ca="1" si="326"/>
        <v>0</v>
      </c>
      <c r="BP423" s="3">
        <f t="shared" ca="1" si="327"/>
        <v>39619</v>
      </c>
      <c r="BQ423" s="1">
        <f t="shared" ca="1" si="328"/>
        <v>0</v>
      </c>
      <c r="BR423" s="2">
        <f t="shared" ca="1" si="329"/>
        <v>0</v>
      </c>
      <c r="BS423" s="2">
        <f t="shared" ca="1" si="330"/>
        <v>0</v>
      </c>
      <c r="BT423" s="2">
        <f t="shared" ca="1" si="331"/>
        <v>0</v>
      </c>
      <c r="BU423" s="2">
        <f t="shared" ca="1" si="332"/>
        <v>0</v>
      </c>
      <c r="BV423" s="3">
        <f t="shared" ca="1" si="333"/>
        <v>39619</v>
      </c>
      <c r="BX423" s="1">
        <f t="shared" ca="1" si="334"/>
        <v>1</v>
      </c>
      <c r="BY423" s="3"/>
      <c r="BZ423" s="1">
        <f t="shared" ca="1" si="335"/>
        <v>27</v>
      </c>
      <c r="CA423" s="2"/>
      <c r="CB423" s="3"/>
    </row>
    <row r="424" spans="2:80" ht="15" thickBot="1" x14ac:dyDescent="0.35">
      <c r="B424">
        <f t="shared" ca="1" si="336"/>
        <v>2</v>
      </c>
      <c r="C424" t="str">
        <f t="shared" ca="1" si="337"/>
        <v>women</v>
      </c>
      <c r="D424">
        <f t="shared" ca="1" si="338"/>
        <v>27</v>
      </c>
      <c r="E424">
        <f t="shared" ca="1" si="339"/>
        <v>6</v>
      </c>
      <c r="F424" t="str">
        <f t="shared" ca="1" si="340"/>
        <v>agriculture</v>
      </c>
      <c r="G424">
        <f t="shared" ca="1" si="341"/>
        <v>4</v>
      </c>
      <c r="H424" t="str">
        <f t="shared" ca="1" si="342"/>
        <v>technical</v>
      </c>
      <c r="I424">
        <f t="shared" ca="1" si="343"/>
        <v>3</v>
      </c>
      <c r="J424">
        <f t="shared" ca="1" si="344"/>
        <v>3</v>
      </c>
      <c r="K424">
        <f t="shared" ca="1" si="345"/>
        <v>39619</v>
      </c>
      <c r="L424">
        <f t="shared" ca="1" si="346"/>
        <v>11</v>
      </c>
      <c r="M424" t="str">
        <f t="shared" ca="1" si="347"/>
        <v>kolar</v>
      </c>
      <c r="N424">
        <f t="shared" ca="1" si="348"/>
        <v>237714</v>
      </c>
      <c r="O424">
        <f t="shared" ca="1" si="349"/>
        <v>99707.347282400617</v>
      </c>
      <c r="P424">
        <f t="shared" ca="1" si="350"/>
        <v>12449.231603046326</v>
      </c>
      <c r="Q424">
        <f t="shared" ca="1" si="351"/>
        <v>8374</v>
      </c>
      <c r="R424">
        <f t="shared" ca="1" si="352"/>
        <v>19887.660145197082</v>
      </c>
      <c r="S424">
        <f t="shared" ca="1" si="353"/>
        <v>19289.977334612809</v>
      </c>
      <c r="T424">
        <f t="shared" ca="1" si="354"/>
        <v>269453.20893765916</v>
      </c>
      <c r="U424">
        <f t="shared" ca="1" si="355"/>
        <v>127969.00742759769</v>
      </c>
      <c r="V424">
        <f t="shared" ca="1" si="356"/>
        <v>141484.20151006145</v>
      </c>
      <c r="X424" s="1">
        <f ca="1">IF(Table1[[#This Row],[gender]]="men",0,1)</f>
        <v>1</v>
      </c>
      <c r="Y424" s="13">
        <f ca="1">IF(Table1[[#This Row],[gender]]="women",0,1)</f>
        <v>0</v>
      </c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K424" s="1">
        <f t="shared" ca="1" si="357"/>
        <v>0</v>
      </c>
      <c r="AL424" s="2">
        <f t="shared" ca="1" si="358"/>
        <v>0</v>
      </c>
      <c r="AM424" s="2">
        <f t="shared" ca="1" si="359"/>
        <v>0</v>
      </c>
      <c r="AN424" s="2">
        <f t="shared" ca="1" si="360"/>
        <v>1</v>
      </c>
      <c r="AO424" s="2">
        <f t="shared" ca="1" si="361"/>
        <v>0</v>
      </c>
      <c r="AP424" s="3">
        <f t="shared" ca="1" si="362"/>
        <v>0</v>
      </c>
      <c r="AQ424" s="1"/>
      <c r="AR424" s="2"/>
      <c r="AS424" s="2"/>
      <c r="AT424" s="2"/>
      <c r="AU424" s="2"/>
      <c r="AV424" s="3"/>
      <c r="AW424" s="2"/>
      <c r="AX424" s="23">
        <f t="shared" ca="1" si="313"/>
        <v>4591.8050043247767</v>
      </c>
      <c r="AY424" s="2"/>
      <c r="AZ424" s="1">
        <f t="shared" ca="1" si="314"/>
        <v>1</v>
      </c>
      <c r="BA424" s="2"/>
      <c r="BB424" s="3"/>
      <c r="BC424" s="31">
        <f t="shared" ca="1" si="315"/>
        <v>0.57792011783337893</v>
      </c>
      <c r="BD424" s="2">
        <f t="shared" ca="1" si="316"/>
        <v>0</v>
      </c>
      <c r="BE424" s="1"/>
      <c r="BF424" s="1">
        <f t="shared" ca="1" si="317"/>
        <v>0</v>
      </c>
      <c r="BG424" s="2">
        <f t="shared" ca="1" si="318"/>
        <v>0</v>
      </c>
      <c r="BH424" s="2">
        <f t="shared" ca="1" si="319"/>
        <v>0</v>
      </c>
      <c r="BI424" s="2">
        <f t="shared" ca="1" si="320"/>
        <v>0</v>
      </c>
      <c r="BJ424" s="2">
        <f t="shared" ca="1" si="321"/>
        <v>0</v>
      </c>
      <c r="BK424" s="2">
        <f t="shared" ca="1" si="322"/>
        <v>0</v>
      </c>
      <c r="BL424" s="2">
        <f t="shared" ca="1" si="323"/>
        <v>0</v>
      </c>
      <c r="BM424" s="2">
        <f t="shared" ca="1" si="324"/>
        <v>0</v>
      </c>
      <c r="BN424" s="2">
        <f t="shared" ca="1" si="325"/>
        <v>0</v>
      </c>
      <c r="BO424" s="2">
        <f t="shared" ca="1" si="326"/>
        <v>0</v>
      </c>
      <c r="BP424" s="3">
        <f t="shared" ca="1" si="327"/>
        <v>46269</v>
      </c>
      <c r="BQ424" s="1">
        <f t="shared" ca="1" si="328"/>
        <v>0</v>
      </c>
      <c r="BR424" s="2">
        <f t="shared" ca="1" si="329"/>
        <v>0</v>
      </c>
      <c r="BS424" s="2">
        <f t="shared" ca="1" si="330"/>
        <v>0</v>
      </c>
      <c r="BT424" s="2">
        <f t="shared" ca="1" si="331"/>
        <v>46269</v>
      </c>
      <c r="BU424" s="2">
        <f t="shared" ca="1" si="332"/>
        <v>0</v>
      </c>
      <c r="BV424" s="3">
        <f t="shared" ca="1" si="333"/>
        <v>0</v>
      </c>
      <c r="BX424" s="1">
        <f t="shared" ca="1" si="334"/>
        <v>1</v>
      </c>
      <c r="BY424" s="3"/>
      <c r="BZ424" s="1">
        <f t="shared" ca="1" si="335"/>
        <v>27</v>
      </c>
      <c r="CA424" s="2"/>
      <c r="CB424" s="3"/>
    </row>
    <row r="425" spans="2:80" ht="15" thickBot="1" x14ac:dyDescent="0.35">
      <c r="B425">
        <f t="shared" ca="1" si="336"/>
        <v>1</v>
      </c>
      <c r="C425" t="str">
        <f t="shared" ca="1" si="337"/>
        <v>men</v>
      </c>
      <c r="D425">
        <f t="shared" ca="1" si="338"/>
        <v>27</v>
      </c>
      <c r="E425">
        <f t="shared" ca="1" si="339"/>
        <v>4</v>
      </c>
      <c r="F425" t="str">
        <f t="shared" ca="1" si="340"/>
        <v>IT</v>
      </c>
      <c r="G425">
        <f t="shared" ca="1" si="341"/>
        <v>2</v>
      </c>
      <c r="H425" t="str">
        <f t="shared" ca="1" si="342"/>
        <v>college</v>
      </c>
      <c r="I425">
        <f t="shared" ca="1" si="343"/>
        <v>0</v>
      </c>
      <c r="J425">
        <f t="shared" ca="1" si="344"/>
        <v>4</v>
      </c>
      <c r="K425">
        <f t="shared" ca="1" si="345"/>
        <v>46269</v>
      </c>
      <c r="L425">
        <f t="shared" ca="1" si="346"/>
        <v>11</v>
      </c>
      <c r="M425" t="str">
        <f t="shared" ca="1" si="347"/>
        <v>kolar</v>
      </c>
      <c r="N425">
        <f t="shared" ca="1" si="348"/>
        <v>277614</v>
      </c>
      <c r="O425">
        <f t="shared" ca="1" si="349"/>
        <v>160438.71559219566</v>
      </c>
      <c r="P425">
        <f t="shared" ca="1" si="350"/>
        <v>18367.220017299107</v>
      </c>
      <c r="Q425">
        <f t="shared" ca="1" si="351"/>
        <v>14228</v>
      </c>
      <c r="R425">
        <f t="shared" ca="1" si="352"/>
        <v>45341.214950110007</v>
      </c>
      <c r="S425">
        <f t="shared" ca="1" si="353"/>
        <v>58898.403196491061</v>
      </c>
      <c r="T425">
        <f t="shared" ca="1" si="354"/>
        <v>354879.62321379018</v>
      </c>
      <c r="U425">
        <f t="shared" ca="1" si="355"/>
        <v>220007.93054230566</v>
      </c>
      <c r="V425">
        <f t="shared" ca="1" si="356"/>
        <v>134871.69267148452</v>
      </c>
      <c r="X425" s="1">
        <f ca="1">IF(Table1[[#This Row],[gender]]="men",0,1)</f>
        <v>0</v>
      </c>
      <c r="Y425" s="13">
        <f ca="1">IF(Table1[[#This Row],[gender]]="women",0,1)</f>
        <v>1</v>
      </c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K425" s="1">
        <f t="shared" ca="1" si="357"/>
        <v>0</v>
      </c>
      <c r="AL425" s="2">
        <f t="shared" ca="1" si="358"/>
        <v>0</v>
      </c>
      <c r="AM425" s="2">
        <f t="shared" ca="1" si="359"/>
        <v>0</v>
      </c>
      <c r="AN425" s="2">
        <f t="shared" ca="1" si="360"/>
        <v>1</v>
      </c>
      <c r="AO425" s="2">
        <f t="shared" ca="1" si="361"/>
        <v>0</v>
      </c>
      <c r="AP425" s="3">
        <f t="shared" ca="1" si="362"/>
        <v>0</v>
      </c>
      <c r="AQ425" s="1"/>
      <c r="AR425" s="2"/>
      <c r="AS425" s="2"/>
      <c r="AT425" s="2"/>
      <c r="AU425" s="2"/>
      <c r="AV425" s="3"/>
      <c r="AW425" s="2"/>
      <c r="AX425" s="23">
        <f t="shared" ca="1" si="313"/>
        <v>45711.765370618792</v>
      </c>
      <c r="AY425" s="2"/>
      <c r="AZ425" s="1">
        <f t="shared" ca="1" si="314"/>
        <v>1</v>
      </c>
      <c r="BA425" s="2"/>
      <c r="BB425" s="3"/>
      <c r="BC425" s="31">
        <f t="shared" ca="1" si="315"/>
        <v>0.37181074570759498</v>
      </c>
      <c r="BD425" s="2">
        <f t="shared" ca="1" si="316"/>
        <v>0</v>
      </c>
      <c r="BE425" s="1"/>
      <c r="BF425" s="1">
        <f t="shared" ca="1" si="317"/>
        <v>0</v>
      </c>
      <c r="BG425" s="2">
        <f t="shared" ca="1" si="318"/>
        <v>59035</v>
      </c>
      <c r="BH425" s="2">
        <f t="shared" ca="1" si="319"/>
        <v>0</v>
      </c>
      <c r="BI425" s="2">
        <f t="shared" ca="1" si="320"/>
        <v>0</v>
      </c>
      <c r="BJ425" s="2">
        <f t="shared" ca="1" si="321"/>
        <v>0</v>
      </c>
      <c r="BK425" s="2">
        <f t="shared" ca="1" si="322"/>
        <v>0</v>
      </c>
      <c r="BL425" s="2">
        <f t="shared" ca="1" si="323"/>
        <v>0</v>
      </c>
      <c r="BM425" s="2">
        <f t="shared" ca="1" si="324"/>
        <v>0</v>
      </c>
      <c r="BN425" s="2">
        <f t="shared" ca="1" si="325"/>
        <v>0</v>
      </c>
      <c r="BO425" s="2">
        <f t="shared" ca="1" si="326"/>
        <v>0</v>
      </c>
      <c r="BP425" s="3">
        <f t="shared" ca="1" si="327"/>
        <v>0</v>
      </c>
      <c r="BQ425" s="1">
        <f t="shared" ca="1" si="328"/>
        <v>0</v>
      </c>
      <c r="BR425" s="2">
        <f t="shared" ca="1" si="329"/>
        <v>0</v>
      </c>
      <c r="BS425" s="2">
        <f t="shared" ca="1" si="330"/>
        <v>0</v>
      </c>
      <c r="BT425" s="2">
        <f t="shared" ca="1" si="331"/>
        <v>59035</v>
      </c>
      <c r="BU425" s="2">
        <f t="shared" ca="1" si="332"/>
        <v>0</v>
      </c>
      <c r="BV425" s="3">
        <f t="shared" ca="1" si="333"/>
        <v>0</v>
      </c>
      <c r="BX425" s="1">
        <f t="shared" ca="1" si="334"/>
        <v>1</v>
      </c>
      <c r="BY425" s="3"/>
      <c r="BZ425" s="1">
        <f t="shared" ca="1" si="335"/>
        <v>29</v>
      </c>
      <c r="CA425" s="2"/>
      <c r="CB425" s="3"/>
    </row>
    <row r="426" spans="2:80" ht="15" thickBot="1" x14ac:dyDescent="0.35">
      <c r="B426">
        <f t="shared" ca="1" si="336"/>
        <v>2</v>
      </c>
      <c r="C426" t="str">
        <f t="shared" ca="1" si="337"/>
        <v>women</v>
      </c>
      <c r="D426">
        <f t="shared" ca="1" si="338"/>
        <v>29</v>
      </c>
      <c r="E426">
        <f t="shared" ca="1" si="339"/>
        <v>4</v>
      </c>
      <c r="F426" t="str">
        <f t="shared" ca="1" si="340"/>
        <v>IT</v>
      </c>
      <c r="G426">
        <f t="shared" ca="1" si="341"/>
        <v>4</v>
      </c>
      <c r="H426" t="str">
        <f t="shared" ca="1" si="342"/>
        <v>technical</v>
      </c>
      <c r="I426">
        <f t="shared" ca="1" si="343"/>
        <v>2</v>
      </c>
      <c r="J426">
        <f t="shared" ca="1" si="344"/>
        <v>3</v>
      </c>
      <c r="K426">
        <f t="shared" ca="1" si="345"/>
        <v>59035</v>
      </c>
      <c r="L426">
        <f t="shared" ca="1" si="346"/>
        <v>2</v>
      </c>
      <c r="M426" t="str">
        <f t="shared" ca="1" si="347"/>
        <v>tumkur</v>
      </c>
      <c r="N426">
        <f t="shared" ca="1" si="348"/>
        <v>236140</v>
      </c>
      <c r="O426">
        <f t="shared" ca="1" si="349"/>
        <v>87799.389491391485</v>
      </c>
      <c r="P426">
        <f t="shared" ca="1" si="350"/>
        <v>137135.29611185638</v>
      </c>
      <c r="Q426">
        <f t="shared" ca="1" si="351"/>
        <v>37325</v>
      </c>
      <c r="R426">
        <f t="shared" ca="1" si="352"/>
        <v>71740.379768029205</v>
      </c>
      <c r="S426">
        <f t="shared" ca="1" si="353"/>
        <v>74350.591598837345</v>
      </c>
      <c r="T426">
        <f t="shared" ca="1" si="354"/>
        <v>447625.8877106937</v>
      </c>
      <c r="U426">
        <f t="shared" ca="1" si="355"/>
        <v>196864.76925942069</v>
      </c>
      <c r="V426">
        <f t="shared" ca="1" si="356"/>
        <v>250761.11845127301</v>
      </c>
      <c r="X426" s="1">
        <f ca="1">IF(Table1[[#This Row],[gender]]="men",0,1)</f>
        <v>1</v>
      </c>
      <c r="Y426" s="13">
        <f ca="1">IF(Table1[[#This Row],[gender]]="women",0,1)</f>
        <v>0</v>
      </c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K426" s="1">
        <f t="shared" ca="1" si="357"/>
        <v>0</v>
      </c>
      <c r="AL426" s="2">
        <f t="shared" ca="1" si="358"/>
        <v>0</v>
      </c>
      <c r="AM426" s="2">
        <f t="shared" ca="1" si="359"/>
        <v>0</v>
      </c>
      <c r="AN426" s="2">
        <f t="shared" ca="1" si="360"/>
        <v>0</v>
      </c>
      <c r="AO426" s="2">
        <f t="shared" ca="1" si="361"/>
        <v>0</v>
      </c>
      <c r="AP426" s="3">
        <f t="shared" ca="1" si="362"/>
        <v>1</v>
      </c>
      <c r="AQ426" s="1"/>
      <c r="AR426" s="2"/>
      <c r="AS426" s="2"/>
      <c r="AT426" s="2"/>
      <c r="AU426" s="2"/>
      <c r="AV426" s="3"/>
      <c r="AW426" s="2"/>
      <c r="AX426" s="23">
        <f t="shared" ca="1" si="313"/>
        <v>11603.192000630375</v>
      </c>
      <c r="AY426" s="2"/>
      <c r="AZ426" s="1">
        <f t="shared" ca="1" si="314"/>
        <v>1</v>
      </c>
      <c r="BA426" s="2"/>
      <c r="BB426" s="3"/>
      <c r="BC426" s="31">
        <f t="shared" ca="1" si="315"/>
        <v>0.67127833288129335</v>
      </c>
      <c r="BD426" s="2">
        <f t="shared" ca="1" si="316"/>
        <v>0</v>
      </c>
      <c r="BE426" s="1"/>
      <c r="BF426" s="1">
        <f t="shared" ca="1" si="317"/>
        <v>0</v>
      </c>
      <c r="BG426" s="2">
        <f t="shared" ca="1" si="318"/>
        <v>41575</v>
      </c>
      <c r="BH426" s="2">
        <f t="shared" ca="1" si="319"/>
        <v>0</v>
      </c>
      <c r="BI426" s="2">
        <f t="shared" ca="1" si="320"/>
        <v>0</v>
      </c>
      <c r="BJ426" s="2">
        <f t="shared" ca="1" si="321"/>
        <v>0</v>
      </c>
      <c r="BK426" s="2">
        <f t="shared" ca="1" si="322"/>
        <v>0</v>
      </c>
      <c r="BL426" s="2">
        <f t="shared" ca="1" si="323"/>
        <v>0</v>
      </c>
      <c r="BM426" s="2">
        <f t="shared" ca="1" si="324"/>
        <v>0</v>
      </c>
      <c r="BN426" s="2">
        <f t="shared" ca="1" si="325"/>
        <v>0</v>
      </c>
      <c r="BO426" s="2">
        <f t="shared" ca="1" si="326"/>
        <v>0</v>
      </c>
      <c r="BP426" s="3">
        <f t="shared" ca="1" si="327"/>
        <v>0</v>
      </c>
      <c r="BQ426" s="1">
        <f t="shared" ca="1" si="328"/>
        <v>0</v>
      </c>
      <c r="BR426" s="2">
        <f t="shared" ca="1" si="329"/>
        <v>0</v>
      </c>
      <c r="BS426" s="2">
        <f t="shared" ca="1" si="330"/>
        <v>0</v>
      </c>
      <c r="BT426" s="2">
        <f t="shared" ca="1" si="331"/>
        <v>0</v>
      </c>
      <c r="BU426" s="2">
        <f t="shared" ca="1" si="332"/>
        <v>41575</v>
      </c>
      <c r="BV426" s="3">
        <f t="shared" ca="1" si="333"/>
        <v>0</v>
      </c>
      <c r="BX426" s="1">
        <f t="shared" ca="1" si="334"/>
        <v>1</v>
      </c>
      <c r="BY426" s="3"/>
      <c r="BZ426" s="1">
        <f t="shared" ca="1" si="335"/>
        <v>0</v>
      </c>
      <c r="CA426" s="2"/>
      <c r="CB426" s="3"/>
    </row>
    <row r="427" spans="2:80" ht="15" thickBot="1" x14ac:dyDescent="0.35">
      <c r="B427">
        <f t="shared" ca="1" si="336"/>
        <v>1</v>
      </c>
      <c r="C427" t="str">
        <f t="shared" ca="1" si="337"/>
        <v>men</v>
      </c>
      <c r="D427">
        <f t="shared" ca="1" si="338"/>
        <v>29</v>
      </c>
      <c r="E427">
        <f t="shared" ca="1" si="339"/>
        <v>5</v>
      </c>
      <c r="F427" t="str">
        <f t="shared" ca="1" si="340"/>
        <v>general work</v>
      </c>
      <c r="G427">
        <f t="shared" ca="1" si="341"/>
        <v>5</v>
      </c>
      <c r="H427" t="str">
        <f t="shared" ca="1" si="342"/>
        <v>other</v>
      </c>
      <c r="I427">
        <f t="shared" ca="1" si="343"/>
        <v>0</v>
      </c>
      <c r="J427">
        <f t="shared" ca="1" si="344"/>
        <v>2</v>
      </c>
      <c r="K427">
        <f t="shared" ca="1" si="345"/>
        <v>41575</v>
      </c>
      <c r="L427">
        <f t="shared" ca="1" si="346"/>
        <v>2</v>
      </c>
      <c r="M427" t="str">
        <f t="shared" ca="1" si="347"/>
        <v>tumkur</v>
      </c>
      <c r="N427">
        <f t="shared" ca="1" si="348"/>
        <v>124725</v>
      </c>
      <c r="O427">
        <f t="shared" ca="1" si="349"/>
        <v>83725.190068619311</v>
      </c>
      <c r="P427">
        <f t="shared" ca="1" si="350"/>
        <v>23206.384001260751</v>
      </c>
      <c r="Q427">
        <f t="shared" ca="1" si="351"/>
        <v>12305</v>
      </c>
      <c r="R427">
        <f t="shared" ca="1" si="352"/>
        <v>71646.720859417052</v>
      </c>
      <c r="S427">
        <f t="shared" ca="1" si="353"/>
        <v>8868.7727017055186</v>
      </c>
      <c r="T427">
        <f t="shared" ca="1" si="354"/>
        <v>156800.15670296625</v>
      </c>
      <c r="U427">
        <f t="shared" ca="1" si="355"/>
        <v>167676.91092803638</v>
      </c>
      <c r="V427">
        <f t="shared" ca="1" si="356"/>
        <v>-10876.754225070123</v>
      </c>
      <c r="X427" s="1">
        <f ca="1">IF(Table1[[#This Row],[gender]]="men",0,1)</f>
        <v>0</v>
      </c>
      <c r="Y427" s="13">
        <f ca="1">IF(Table1[[#This Row],[gender]]="women",0,1)</f>
        <v>1</v>
      </c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K427" s="4">
        <f t="shared" ca="1" si="357"/>
        <v>0</v>
      </c>
      <c r="AL427" s="5">
        <f t="shared" ca="1" si="358"/>
        <v>0</v>
      </c>
      <c r="AM427" s="5">
        <f t="shared" ca="1" si="359"/>
        <v>1</v>
      </c>
      <c r="AN427" s="5">
        <f t="shared" ca="1" si="360"/>
        <v>0</v>
      </c>
      <c r="AO427" s="5">
        <f t="shared" ca="1" si="361"/>
        <v>0</v>
      </c>
      <c r="AP427" s="6">
        <f t="shared" ca="1" si="362"/>
        <v>0</v>
      </c>
      <c r="AQ427" s="4"/>
      <c r="AR427" s="5"/>
      <c r="AS427" s="5"/>
      <c r="AT427" s="5"/>
      <c r="AU427" s="5"/>
      <c r="AV427" s="6"/>
      <c r="AW427" s="2"/>
      <c r="AX427" s="23">
        <f t="shared" ca="1" si="313"/>
        <v>16128.931286733708</v>
      </c>
      <c r="AY427" s="2"/>
      <c r="AZ427" s="4">
        <f t="shared" ca="1" si="314"/>
        <v>1</v>
      </c>
      <c r="BA427" s="5"/>
      <c r="BB427" s="6"/>
      <c r="BC427" s="32">
        <f t="shared" ca="1" si="315"/>
        <v>0.27315340308888958</v>
      </c>
      <c r="BD427" s="5">
        <f t="shared" ca="1" si="316"/>
        <v>1</v>
      </c>
      <c r="BE427" s="4"/>
      <c r="BF427" s="1">
        <f t="shared" ca="1" si="317"/>
        <v>0</v>
      </c>
      <c r="BG427" s="2">
        <f t="shared" ref="BG427" ca="1" si="363">IF(M428="tumkur",K428,0)</f>
        <v>0</v>
      </c>
      <c r="BH427" s="2">
        <f t="shared" ref="BH427" ca="1" si="364">IF(M428="manglore",K428,0)</f>
        <v>0</v>
      </c>
      <c r="BI427" s="2">
        <f t="shared" ref="BI427" ca="1" si="365">IF(M428="mysore",K428,0)</f>
        <v>0</v>
      </c>
      <c r="BJ427" s="2">
        <f t="shared" ref="BJ427" ca="1" si="366">IF(M428="UK",K428,0)</f>
        <v>0</v>
      </c>
      <c r="BK427" s="2">
        <f t="shared" ref="BK427" ca="1" si="367">IF(M428="bellari",K428,0)</f>
        <v>0</v>
      </c>
      <c r="BL427" s="2">
        <f t="shared" ref="BL427" ca="1" si="368">IF(M428="karwar",K428,0)</f>
        <v>0</v>
      </c>
      <c r="BM427" s="2">
        <f t="shared" ref="BM427" ca="1" si="369">IF(M428="bidar",K428,0)</f>
        <v>0</v>
      </c>
      <c r="BN427" s="2">
        <f t="shared" ref="BN427" ca="1" si="370">IF(M428="gulbarga",K428,0)</f>
        <v>58305</v>
      </c>
      <c r="BO427" s="2">
        <f t="shared" ref="BO427" ca="1" si="371">IF(M428="chitrdurga",K428,0)</f>
        <v>0</v>
      </c>
      <c r="BP427" s="3">
        <f t="shared" ref="BP427" ca="1" si="372">IF(M428="kolar",K428,0)</f>
        <v>0</v>
      </c>
      <c r="BQ427" s="1">
        <f t="shared" ca="1" si="328"/>
        <v>0</v>
      </c>
      <c r="BR427" s="2">
        <f t="shared" ca="1" si="329"/>
        <v>0</v>
      </c>
      <c r="BS427" s="2">
        <f t="shared" ca="1" si="330"/>
        <v>0</v>
      </c>
      <c r="BT427" s="2">
        <f t="shared" ca="1" si="331"/>
        <v>0</v>
      </c>
      <c r="BU427" s="2">
        <f t="shared" ca="1" si="332"/>
        <v>0</v>
      </c>
      <c r="BV427" s="3">
        <f t="shared" ca="1" si="333"/>
        <v>58305</v>
      </c>
      <c r="BX427" s="4">
        <f t="shared" ca="1" si="334"/>
        <v>1</v>
      </c>
      <c r="BY427" s="6"/>
      <c r="BZ427" s="4">
        <f t="shared" ca="1" si="335"/>
        <v>39</v>
      </c>
      <c r="CA427" s="5"/>
      <c r="CB427" s="6"/>
    </row>
    <row r="428" spans="2:80" ht="15" thickBot="1" x14ac:dyDescent="0.35">
      <c r="B428">
        <f t="shared" ca="1" si="336"/>
        <v>1</v>
      </c>
      <c r="C428" t="str">
        <f t="shared" ca="1" si="337"/>
        <v>men</v>
      </c>
      <c r="D428">
        <f t="shared" ca="1" si="338"/>
        <v>39</v>
      </c>
      <c r="E428">
        <f t="shared" ca="1" si="339"/>
        <v>6</v>
      </c>
      <c r="F428" t="str">
        <f t="shared" ca="1" si="340"/>
        <v>agriculture</v>
      </c>
      <c r="G428">
        <f t="shared" ca="1" si="341"/>
        <v>3</v>
      </c>
      <c r="H428" t="str">
        <f t="shared" ca="1" si="342"/>
        <v>university</v>
      </c>
      <c r="I428">
        <f t="shared" ca="1" si="343"/>
        <v>1</v>
      </c>
      <c r="J428">
        <f t="shared" ca="1" si="344"/>
        <v>1</v>
      </c>
      <c r="K428">
        <f t="shared" ca="1" si="345"/>
        <v>58305</v>
      </c>
      <c r="L428">
        <f t="shared" ca="1" si="346"/>
        <v>9</v>
      </c>
      <c r="M428" t="str">
        <f t="shared" ca="1" si="347"/>
        <v>gulbarga</v>
      </c>
      <c r="N428">
        <f t="shared" ca="1" si="348"/>
        <v>349830</v>
      </c>
      <c r="O428">
        <f t="shared" ca="1" si="349"/>
        <v>95557.255002586244</v>
      </c>
      <c r="P428">
        <f t="shared" ca="1" si="350"/>
        <v>16128.931286733708</v>
      </c>
      <c r="Q428">
        <f t="shared" ca="1" si="351"/>
        <v>14904</v>
      </c>
      <c r="R428">
        <f t="shared" ca="1" si="352"/>
        <v>41454.275854918626</v>
      </c>
      <c r="S428">
        <f t="shared" ca="1" si="353"/>
        <v>21439.312033607479</v>
      </c>
      <c r="T428">
        <f t="shared" ca="1" si="354"/>
        <v>387398.24332034122</v>
      </c>
      <c r="U428">
        <f t="shared" ca="1" si="355"/>
        <v>151915.53085750487</v>
      </c>
      <c r="V428">
        <f t="shared" ca="1" si="356"/>
        <v>235482.71246283635</v>
      </c>
      <c r="X428" s="4">
        <f ca="1">IF(Table1[[#This Row],[gender]]="men",0,1)</f>
        <v>0</v>
      </c>
      <c r="Y428" s="14">
        <f ca="1">IF(Table1[[#This Row],[gender]]="women",0,1)</f>
        <v>1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BF428" s="7" t="s">
        <v>67</v>
      </c>
      <c r="BG428" s="7" t="s">
        <v>68</v>
      </c>
      <c r="BH428" s="7" t="s">
        <v>69</v>
      </c>
      <c r="BI428" s="7" t="s">
        <v>70</v>
      </c>
      <c r="BJ428" s="7" t="s">
        <v>71</v>
      </c>
      <c r="BK428" s="7" t="s">
        <v>72</v>
      </c>
      <c r="BL428" s="7" t="s">
        <v>73</v>
      </c>
      <c r="BM428" s="7" t="s">
        <v>74</v>
      </c>
      <c r="BN428" s="7" t="s">
        <v>76</v>
      </c>
      <c r="BO428" s="7" t="s">
        <v>75</v>
      </c>
      <c r="BP428" s="7" t="s">
        <v>77</v>
      </c>
      <c r="BQ428" s="16" t="s">
        <v>79</v>
      </c>
      <c r="BR428" s="16" t="s">
        <v>79</v>
      </c>
      <c r="BS428" s="16" t="s">
        <v>79</v>
      </c>
      <c r="BT428" s="16" t="s">
        <v>79</v>
      </c>
      <c r="BU428" s="16" t="s">
        <v>79</v>
      </c>
      <c r="BV428" s="16" t="s">
        <v>80</v>
      </c>
      <c r="BZ428" s="43" t="s">
        <v>83</v>
      </c>
      <c r="CA428" s="44"/>
      <c r="CB428" s="45"/>
    </row>
    <row r="429" spans="2:80" ht="15" thickBot="1" x14ac:dyDescent="0.35">
      <c r="BF429" s="14">
        <f t="shared" ref="BF429:BV429" ca="1" si="373">AVERAGEIF(BF9:BF427,"&lt;&gt;0")</f>
        <v>58894.714285714283</v>
      </c>
      <c r="BG429" s="14">
        <f t="shared" ca="1" si="373"/>
        <v>59484.83783783784</v>
      </c>
      <c r="BH429" s="14">
        <f t="shared" ca="1" si="373"/>
        <v>55438.739130434784</v>
      </c>
      <c r="BI429" s="14">
        <f t="shared" ca="1" si="373"/>
        <v>52087.633333333331</v>
      </c>
      <c r="BJ429" s="14">
        <f t="shared" ca="1" si="373"/>
        <v>64130.5</v>
      </c>
      <c r="BK429" s="14">
        <f t="shared" ca="1" si="373"/>
        <v>52693.296296296299</v>
      </c>
      <c r="BL429" s="14">
        <f t="shared" ca="1" si="373"/>
        <v>59320.45945945946</v>
      </c>
      <c r="BM429" s="14">
        <f t="shared" ca="1" si="373"/>
        <v>55290.5</v>
      </c>
      <c r="BN429" s="14">
        <f t="shared" ca="1" si="373"/>
        <v>50884.175000000003</v>
      </c>
      <c r="BO429" s="14">
        <f t="shared" ca="1" si="373"/>
        <v>57383.025641025641</v>
      </c>
      <c r="BP429" s="14">
        <f t="shared" ca="1" si="373"/>
        <v>57074.116279069771</v>
      </c>
      <c r="BQ429" s="35">
        <f t="shared" ca="1" si="373"/>
        <v>55149.018518518518</v>
      </c>
      <c r="BR429" s="35">
        <f t="shared" ca="1" si="373"/>
        <v>59543.291139240508</v>
      </c>
      <c r="BS429" s="35">
        <f t="shared" ca="1" si="373"/>
        <v>56748.205128205125</v>
      </c>
      <c r="BT429" s="35">
        <f t="shared" ca="1" si="373"/>
        <v>56946.424657534248</v>
      </c>
      <c r="BU429" s="35">
        <f t="shared" ca="1" si="373"/>
        <v>57214.91358024691</v>
      </c>
      <c r="BV429" s="36">
        <f t="shared" ca="1" si="373"/>
        <v>54336.870370370372</v>
      </c>
      <c r="BZ429" s="8">
        <f ca="1">AVERAGEIF(BZ9:BZ427,"&lt;&gt;0")</f>
        <v>35.332326283987918</v>
      </c>
    </row>
  </sheetData>
  <mergeCells count="9">
    <mergeCell ref="BQ7:BV7"/>
    <mergeCell ref="BX7:BY7"/>
    <mergeCell ref="BZ7:CB7"/>
    <mergeCell ref="BZ428:CB428"/>
    <mergeCell ref="Z9:AA9"/>
    <mergeCell ref="Z10:AA10"/>
    <mergeCell ref="X7:AI7"/>
    <mergeCell ref="AK7:AV7"/>
    <mergeCell ref="BF7:BP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6DF3-DB53-4815-848E-4115A802E80C}">
  <dimension ref="D1:AJ63"/>
  <sheetViews>
    <sheetView tabSelected="1" topLeftCell="B25" zoomScale="83" zoomScaleNormal="83" workbookViewId="0">
      <selection activeCell="AA66" sqref="AA66"/>
    </sheetView>
  </sheetViews>
  <sheetFormatPr defaultRowHeight="14.4" x14ac:dyDescent="0.3"/>
  <sheetData>
    <row r="1" spans="4:36" ht="15" thickBot="1" x14ac:dyDescent="0.35"/>
    <row r="2" spans="4:36" x14ac:dyDescent="0.3"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4:36" ht="15" thickBot="1" x14ac:dyDescent="0.35"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</row>
    <row r="4" spans="4:36" ht="14.4" customHeight="1" x14ac:dyDescent="0.3">
      <c r="D4" s="146" t="s">
        <v>88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X4" s="94"/>
      <c r="Y4" s="95"/>
      <c r="Z4" s="95"/>
      <c r="AA4" s="95"/>
      <c r="AB4" s="95"/>
      <c r="AC4" s="96"/>
    </row>
    <row r="5" spans="4:36" ht="15" customHeight="1" thickBot="1" x14ac:dyDescent="0.35"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143"/>
      <c r="Y5" s="142"/>
      <c r="Z5" s="142"/>
      <c r="AA5" s="142"/>
      <c r="AB5" s="142"/>
      <c r="AC5" s="144"/>
    </row>
    <row r="6" spans="4:36" ht="14.4" customHeight="1" x14ac:dyDescent="0.3">
      <c r="D6" s="135" t="s">
        <v>86</v>
      </c>
      <c r="E6" s="136"/>
      <c r="F6" s="136"/>
      <c r="G6" s="137"/>
      <c r="H6" s="130" t="s">
        <v>87</v>
      </c>
      <c r="I6" s="131"/>
      <c r="J6" s="131"/>
      <c r="K6" s="131"/>
      <c r="L6" s="98" t="s">
        <v>94</v>
      </c>
      <c r="M6" s="99"/>
      <c r="N6" s="99"/>
      <c r="O6" s="99"/>
      <c r="P6" s="99"/>
      <c r="Q6" s="99"/>
      <c r="R6" s="99"/>
      <c r="S6" s="99"/>
      <c r="T6" s="99"/>
      <c r="U6" s="99"/>
      <c r="V6" s="99"/>
      <c r="W6" s="100"/>
      <c r="X6" s="143"/>
      <c r="Y6" s="142"/>
      <c r="Z6" s="142"/>
      <c r="AA6" s="142"/>
      <c r="AB6" s="142"/>
      <c r="AC6" s="144"/>
    </row>
    <row r="7" spans="4:36" ht="15" customHeight="1" thickBot="1" x14ac:dyDescent="0.35">
      <c r="D7" s="138"/>
      <c r="E7" s="139"/>
      <c r="F7" s="139"/>
      <c r="G7" s="140"/>
      <c r="H7" s="107"/>
      <c r="I7" s="108"/>
      <c r="J7" s="108"/>
      <c r="K7" s="108"/>
      <c r="L7" s="101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3"/>
      <c r="X7" s="143"/>
      <c r="Y7" s="142"/>
      <c r="Z7" s="142"/>
      <c r="AA7" s="142"/>
      <c r="AB7" s="142"/>
      <c r="AC7" s="144"/>
    </row>
    <row r="8" spans="4:36" ht="18.600000000000001" thickBot="1" x14ac:dyDescent="0.4">
      <c r="D8" s="43" t="s">
        <v>84</v>
      </c>
      <c r="E8" s="45"/>
      <c r="F8" s="43" t="s">
        <v>85</v>
      </c>
      <c r="G8" s="45"/>
      <c r="H8" s="113">
        <f ca="1">Sheet1!AJ9</f>
        <v>35.305489260143197</v>
      </c>
      <c r="I8" s="99"/>
      <c r="J8" s="99"/>
      <c r="K8" s="100"/>
      <c r="L8" s="74" t="s">
        <v>5</v>
      </c>
      <c r="M8" s="75"/>
      <c r="N8" s="74" t="s">
        <v>3</v>
      </c>
      <c r="O8" s="75"/>
      <c r="P8" s="74" t="s">
        <v>8</v>
      </c>
      <c r="Q8" s="75"/>
      <c r="R8" s="74" t="s">
        <v>6</v>
      </c>
      <c r="S8" s="75"/>
      <c r="T8" s="74" t="s">
        <v>4</v>
      </c>
      <c r="U8" s="75"/>
      <c r="V8" s="128" t="s">
        <v>7</v>
      </c>
      <c r="W8" s="129"/>
      <c r="X8" s="143"/>
      <c r="Y8" s="142"/>
      <c r="Z8" s="142"/>
      <c r="AA8" s="142"/>
      <c r="AB8" s="142"/>
      <c r="AC8" s="144"/>
    </row>
    <row r="9" spans="4:36" x14ac:dyDescent="0.3">
      <c r="D9" s="47">
        <f ca="1">Sheet1!AH10</f>
        <v>210</v>
      </c>
      <c r="E9" s="49"/>
      <c r="F9" s="47">
        <f ca="1">Sheet1!AI10</f>
        <v>209</v>
      </c>
      <c r="G9" s="49"/>
      <c r="H9" s="132"/>
      <c r="I9" s="133"/>
      <c r="J9" s="133"/>
      <c r="K9" s="134"/>
      <c r="L9" s="47">
        <f ca="1">Sheet1!AQ9</f>
        <v>78</v>
      </c>
      <c r="M9" s="49"/>
      <c r="N9" s="47">
        <f ca="1">Sheet1!AR9</f>
        <v>54</v>
      </c>
      <c r="O9" s="49"/>
      <c r="P9" s="47">
        <f ca="1">Sheet1!AS9</f>
        <v>54</v>
      </c>
      <c r="Q9" s="49"/>
      <c r="R9" s="47">
        <f ca="1">Sheet1!AT9</f>
        <v>73</v>
      </c>
      <c r="S9" s="49"/>
      <c r="T9" s="47">
        <f ca="1">Sheet1!AU9</f>
        <v>79</v>
      </c>
      <c r="U9" s="49"/>
      <c r="V9" s="47">
        <f ca="1">Sheet1!AV9</f>
        <v>81</v>
      </c>
      <c r="W9" s="49"/>
      <c r="X9" s="143"/>
      <c r="Y9" s="142"/>
      <c r="Z9" s="142"/>
      <c r="AA9" s="142"/>
      <c r="AB9" s="142"/>
      <c r="AC9" s="144"/>
    </row>
    <row r="10" spans="4:36" ht="15" thickBot="1" x14ac:dyDescent="0.35">
      <c r="D10" s="71"/>
      <c r="E10" s="73"/>
      <c r="F10" s="71"/>
      <c r="G10" s="73"/>
      <c r="H10" s="101"/>
      <c r="I10" s="102"/>
      <c r="J10" s="102"/>
      <c r="K10" s="103"/>
      <c r="L10" s="71"/>
      <c r="M10" s="73"/>
      <c r="N10" s="71"/>
      <c r="O10" s="73"/>
      <c r="P10" s="71"/>
      <c r="Q10" s="73"/>
      <c r="R10" s="71"/>
      <c r="S10" s="73"/>
      <c r="T10" s="71"/>
      <c r="U10" s="73"/>
      <c r="V10" s="71"/>
      <c r="W10" s="73"/>
      <c r="X10" s="74"/>
      <c r="Y10" s="97"/>
      <c r="Z10" s="97"/>
      <c r="AA10" s="97"/>
      <c r="AB10" s="97"/>
      <c r="AC10" s="75"/>
    </row>
    <row r="11" spans="4:36" ht="21.6" thickBot="1" x14ac:dyDescent="0.45">
      <c r="D11" s="47"/>
      <c r="E11" s="48"/>
      <c r="F11" s="48"/>
      <c r="G11" s="49"/>
      <c r="H11" s="105" t="s">
        <v>89</v>
      </c>
      <c r="I11" s="105"/>
      <c r="J11" s="105"/>
      <c r="K11" s="106"/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9"/>
      <c r="X11" s="62" t="s">
        <v>96</v>
      </c>
      <c r="Y11" s="63"/>
      <c r="Z11" s="63"/>
      <c r="AA11" s="63"/>
      <c r="AB11" s="63"/>
      <c r="AC11" s="64"/>
    </row>
    <row r="12" spans="4:36" ht="15" thickBot="1" x14ac:dyDescent="0.35">
      <c r="D12" s="69"/>
      <c r="E12" s="46"/>
      <c r="F12" s="46"/>
      <c r="G12" s="70"/>
      <c r="H12" s="108"/>
      <c r="I12" s="108"/>
      <c r="J12" s="108"/>
      <c r="K12" s="109"/>
      <c r="L12" s="69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0"/>
      <c r="X12" s="65">
        <v>1</v>
      </c>
      <c r="Y12" s="66"/>
      <c r="Z12" s="65">
        <v>2</v>
      </c>
      <c r="AA12" s="66"/>
      <c r="AB12" s="65">
        <v>3</v>
      </c>
      <c r="AC12" s="66"/>
    </row>
    <row r="13" spans="4:36" ht="15" thickBot="1" x14ac:dyDescent="0.35">
      <c r="D13" s="69"/>
      <c r="E13" s="46"/>
      <c r="F13" s="46"/>
      <c r="G13" s="70"/>
      <c r="H13" s="119">
        <f ca="1">Sheet1!AW9</f>
        <v>56883.090692124104</v>
      </c>
      <c r="I13" s="119"/>
      <c r="J13" s="119"/>
      <c r="K13" s="120"/>
      <c r="L13" s="69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70"/>
      <c r="X13" s="67"/>
      <c r="Y13" s="68"/>
      <c r="Z13" s="67"/>
      <c r="AA13" s="68"/>
      <c r="AB13" s="67"/>
      <c r="AC13" s="68"/>
    </row>
    <row r="14" spans="4:36" ht="14.4" customHeight="1" x14ac:dyDescent="0.3">
      <c r="D14" s="69"/>
      <c r="E14" s="46"/>
      <c r="F14" s="46"/>
      <c r="G14" s="70"/>
      <c r="H14" s="121"/>
      <c r="I14" s="121"/>
      <c r="J14" s="121"/>
      <c r="K14" s="122"/>
      <c r="L14" s="69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70"/>
      <c r="X14" s="50">
        <v>100000</v>
      </c>
      <c r="Y14" s="51"/>
      <c r="Z14" s="56">
        <v>0.3</v>
      </c>
      <c r="AA14" s="57"/>
      <c r="AB14" s="50">
        <v>50000</v>
      </c>
      <c r="AC14" s="51"/>
      <c r="AD14" s="42"/>
      <c r="AE14" s="42"/>
      <c r="AF14" s="42"/>
      <c r="AG14" s="42"/>
      <c r="AH14" s="42"/>
      <c r="AI14" s="42"/>
      <c r="AJ14" s="42"/>
    </row>
    <row r="15" spans="4:36" ht="15" customHeight="1" thickBot="1" x14ac:dyDescent="0.35">
      <c r="D15" s="69"/>
      <c r="E15" s="46"/>
      <c r="F15" s="46"/>
      <c r="G15" s="70"/>
      <c r="H15" s="123"/>
      <c r="I15" s="123"/>
      <c r="J15" s="123"/>
      <c r="K15" s="124"/>
      <c r="L15" s="69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70"/>
      <c r="X15" s="52"/>
      <c r="Y15" s="53"/>
      <c r="Z15" s="58"/>
      <c r="AA15" s="59"/>
      <c r="AB15" s="52"/>
      <c r="AC15" s="53"/>
      <c r="AD15" s="42"/>
      <c r="AE15" s="42"/>
      <c r="AF15" s="42"/>
      <c r="AG15" s="42"/>
      <c r="AH15" s="42"/>
      <c r="AI15" s="42"/>
      <c r="AJ15" s="42"/>
    </row>
    <row r="16" spans="4:36" ht="15" thickBot="1" x14ac:dyDescent="0.35">
      <c r="D16" s="69"/>
      <c r="E16" s="46"/>
      <c r="F16" s="46"/>
      <c r="G16" s="70"/>
      <c r="H16" s="104" t="s">
        <v>90</v>
      </c>
      <c r="I16" s="105"/>
      <c r="J16" s="105"/>
      <c r="K16" s="106"/>
      <c r="L16" s="69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70"/>
      <c r="X16" s="54"/>
      <c r="Y16" s="55"/>
      <c r="Z16" s="60"/>
      <c r="AA16" s="61"/>
      <c r="AB16" s="54"/>
      <c r="AC16" s="55"/>
      <c r="AD16" s="42"/>
      <c r="AE16" s="42"/>
      <c r="AF16" s="42"/>
      <c r="AG16" s="42"/>
      <c r="AH16" s="42"/>
      <c r="AI16" s="42"/>
      <c r="AJ16" s="42"/>
    </row>
    <row r="17" spans="4:36" ht="15" thickBot="1" x14ac:dyDescent="0.35">
      <c r="D17" s="69"/>
      <c r="E17" s="46"/>
      <c r="F17" s="46"/>
      <c r="G17" s="70"/>
      <c r="H17" s="107"/>
      <c r="I17" s="108"/>
      <c r="J17" s="108"/>
      <c r="K17" s="109"/>
      <c r="L17" s="69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70"/>
      <c r="X17" s="47"/>
      <c r="Y17" s="48"/>
      <c r="Z17" s="48"/>
      <c r="AA17" s="48"/>
      <c r="AB17" s="48"/>
      <c r="AC17" s="49"/>
      <c r="AD17" s="42"/>
      <c r="AE17" s="42"/>
      <c r="AF17" s="42"/>
      <c r="AG17" s="42"/>
      <c r="AH17" s="42"/>
      <c r="AI17" s="42"/>
      <c r="AJ17" s="42"/>
    </row>
    <row r="18" spans="4:36" x14ac:dyDescent="0.3">
      <c r="D18" s="69"/>
      <c r="E18" s="46"/>
      <c r="F18" s="46"/>
      <c r="G18" s="70"/>
      <c r="H18" s="125">
        <f ca="1">Sheet1!AY9</f>
        <v>29544.985544506726</v>
      </c>
      <c r="I18" s="119"/>
      <c r="J18" s="119"/>
      <c r="K18" s="120"/>
      <c r="L18" s="69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70"/>
      <c r="X18" s="69"/>
      <c r="Y18" s="46"/>
      <c r="Z18" s="46"/>
      <c r="AA18" s="46"/>
      <c r="AB18" s="46"/>
      <c r="AC18" s="70"/>
      <c r="AD18" s="42"/>
      <c r="AE18" s="42"/>
      <c r="AF18" s="42"/>
      <c r="AG18" s="42"/>
      <c r="AH18" s="42"/>
      <c r="AI18" s="42"/>
      <c r="AJ18" s="42"/>
    </row>
    <row r="19" spans="4:36" x14ac:dyDescent="0.3">
      <c r="D19" s="69"/>
      <c r="E19" s="46"/>
      <c r="F19" s="46"/>
      <c r="G19" s="70"/>
      <c r="H19" s="126"/>
      <c r="I19" s="121"/>
      <c r="J19" s="121"/>
      <c r="K19" s="122"/>
      <c r="L19" s="69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70"/>
      <c r="X19" s="69"/>
      <c r="Y19" s="46"/>
      <c r="Z19" s="46"/>
      <c r="AA19" s="46"/>
      <c r="AB19" s="46"/>
      <c r="AC19" s="70"/>
      <c r="AD19" s="42"/>
      <c r="AE19" s="42"/>
      <c r="AF19" s="42"/>
      <c r="AG19" s="42"/>
      <c r="AH19" s="42"/>
      <c r="AI19" s="42"/>
      <c r="AJ19" s="42"/>
    </row>
    <row r="20" spans="4:36" ht="15" thickBot="1" x14ac:dyDescent="0.35">
      <c r="D20" s="69"/>
      <c r="E20" s="46"/>
      <c r="F20" s="46"/>
      <c r="G20" s="70"/>
      <c r="H20" s="127"/>
      <c r="I20" s="123"/>
      <c r="J20" s="123"/>
      <c r="K20" s="124"/>
      <c r="L20" s="69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70"/>
      <c r="X20" s="69"/>
      <c r="Y20" s="46"/>
      <c r="Z20" s="46"/>
      <c r="AA20" s="46"/>
      <c r="AB20" s="46"/>
      <c r="AC20" s="70"/>
      <c r="AD20" s="42"/>
      <c r="AE20" s="42"/>
      <c r="AF20" s="42"/>
      <c r="AG20" s="42"/>
      <c r="AH20" s="42"/>
      <c r="AI20" s="42"/>
      <c r="AJ20" s="42"/>
    </row>
    <row r="21" spans="4:36" ht="15" thickBot="1" x14ac:dyDescent="0.35">
      <c r="D21" s="71"/>
      <c r="E21" s="72"/>
      <c r="F21" s="72"/>
      <c r="G21" s="72"/>
      <c r="H21" s="114" t="s">
        <v>91</v>
      </c>
      <c r="I21" s="115"/>
      <c r="J21" s="115"/>
      <c r="K21" s="116"/>
      <c r="L21" s="69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70"/>
      <c r="X21" s="69"/>
      <c r="Y21" s="46"/>
      <c r="Z21" s="46"/>
      <c r="AA21" s="46"/>
      <c r="AB21" s="46"/>
      <c r="AC21" s="70"/>
    </row>
    <row r="22" spans="4:36" ht="15" thickBot="1" x14ac:dyDescent="0.35">
      <c r="D22" s="47"/>
      <c r="E22" s="48"/>
      <c r="F22" s="48"/>
      <c r="G22" s="49"/>
      <c r="H22" s="117"/>
      <c r="I22" s="117"/>
      <c r="J22" s="117"/>
      <c r="K22" s="118"/>
      <c r="L22" s="69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70"/>
      <c r="X22" s="69"/>
      <c r="Y22" s="46"/>
      <c r="Z22" s="46"/>
      <c r="AA22" s="46"/>
      <c r="AB22" s="46"/>
      <c r="AC22" s="70"/>
    </row>
    <row r="23" spans="4:36" x14ac:dyDescent="0.3">
      <c r="D23" s="69"/>
      <c r="E23" s="46"/>
      <c r="F23" s="46"/>
      <c r="G23" s="70"/>
      <c r="H23" s="99">
        <f ca="1">Sheet1!BB9</f>
        <v>357</v>
      </c>
      <c r="I23" s="99"/>
      <c r="J23" s="99"/>
      <c r="K23" s="100"/>
      <c r="L23" s="69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0"/>
      <c r="X23" s="69"/>
      <c r="Y23" s="46"/>
      <c r="Z23" s="46"/>
      <c r="AA23" s="46"/>
      <c r="AB23" s="46"/>
      <c r="AC23" s="70"/>
    </row>
    <row r="24" spans="4:36" ht="15" thickBot="1" x14ac:dyDescent="0.35">
      <c r="D24" s="69"/>
      <c r="E24" s="46"/>
      <c r="F24" s="46"/>
      <c r="G24" s="70"/>
      <c r="H24" s="102"/>
      <c r="I24" s="102"/>
      <c r="J24" s="102"/>
      <c r="K24" s="103"/>
      <c r="L24" s="69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70"/>
      <c r="X24" s="69"/>
      <c r="Y24" s="46"/>
      <c r="Z24" s="46"/>
      <c r="AA24" s="46"/>
      <c r="AB24" s="46"/>
      <c r="AC24" s="70"/>
    </row>
    <row r="25" spans="4:36" x14ac:dyDescent="0.3">
      <c r="D25" s="69"/>
      <c r="E25" s="46"/>
      <c r="F25" s="46"/>
      <c r="G25" s="70"/>
      <c r="H25" s="115" t="s">
        <v>92</v>
      </c>
      <c r="I25" s="115"/>
      <c r="J25" s="115"/>
      <c r="K25" s="116"/>
      <c r="L25" s="69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70"/>
      <c r="X25" s="69"/>
      <c r="Y25" s="46"/>
      <c r="Z25" s="46"/>
      <c r="AA25" s="46"/>
      <c r="AB25" s="46"/>
      <c r="AC25" s="70"/>
    </row>
    <row r="26" spans="4:36" ht="15" thickBot="1" x14ac:dyDescent="0.35">
      <c r="D26" s="69"/>
      <c r="E26" s="46"/>
      <c r="F26" s="46"/>
      <c r="G26" s="70"/>
      <c r="H26" s="117"/>
      <c r="I26" s="117"/>
      <c r="J26" s="117"/>
      <c r="K26" s="118"/>
      <c r="L26" s="69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70"/>
      <c r="X26" s="69"/>
      <c r="Y26" s="46"/>
      <c r="Z26" s="46"/>
      <c r="AA26" s="46"/>
      <c r="AB26" s="46"/>
      <c r="AC26" s="70"/>
    </row>
    <row r="27" spans="4:36" x14ac:dyDescent="0.3">
      <c r="D27" s="69"/>
      <c r="E27" s="46"/>
      <c r="F27" s="46"/>
      <c r="G27" s="70"/>
      <c r="H27" s="99">
        <f ca="1">Sheet1!BE9</f>
        <v>122</v>
      </c>
      <c r="I27" s="99"/>
      <c r="J27" s="99"/>
      <c r="K27" s="100"/>
      <c r="L27" s="69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70"/>
      <c r="X27" s="69"/>
      <c r="Y27" s="46"/>
      <c r="Z27" s="46"/>
      <c r="AA27" s="46"/>
      <c r="AB27" s="46"/>
      <c r="AC27" s="70"/>
    </row>
    <row r="28" spans="4:36" ht="15" thickBot="1" x14ac:dyDescent="0.35">
      <c r="D28" s="69"/>
      <c r="E28" s="46"/>
      <c r="F28" s="46"/>
      <c r="G28" s="70"/>
      <c r="H28" s="102"/>
      <c r="I28" s="102"/>
      <c r="J28" s="102"/>
      <c r="K28" s="103"/>
      <c r="L28" s="69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70"/>
      <c r="X28" s="69"/>
      <c r="Y28" s="46"/>
      <c r="Z28" s="46"/>
      <c r="AA28" s="46"/>
      <c r="AB28" s="46"/>
      <c r="AC28" s="70"/>
    </row>
    <row r="29" spans="4:36" ht="24" thickBot="1" x14ac:dyDescent="0.5">
      <c r="D29" s="69"/>
      <c r="E29" s="46"/>
      <c r="F29" s="46"/>
      <c r="G29" s="70"/>
      <c r="H29" s="86" t="s">
        <v>95</v>
      </c>
      <c r="I29" s="86"/>
      <c r="J29" s="86"/>
      <c r="K29" s="87"/>
      <c r="L29" s="110" t="s">
        <v>78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2"/>
      <c r="X29" s="69"/>
      <c r="Y29" s="46"/>
      <c r="Z29" s="46"/>
      <c r="AA29" s="46"/>
      <c r="AB29" s="46"/>
      <c r="AC29" s="70"/>
    </row>
    <row r="30" spans="4:36" ht="24" customHeight="1" thickBot="1" x14ac:dyDescent="0.4">
      <c r="D30" s="69"/>
      <c r="E30" s="46"/>
      <c r="F30" s="46"/>
      <c r="G30" s="70"/>
      <c r="H30" s="88"/>
      <c r="I30" s="88"/>
      <c r="J30" s="88"/>
      <c r="K30" s="89"/>
      <c r="L30" s="74" t="s">
        <v>5</v>
      </c>
      <c r="M30" s="75"/>
      <c r="N30" s="74" t="s">
        <v>3</v>
      </c>
      <c r="O30" s="75"/>
      <c r="P30" s="74" t="s">
        <v>8</v>
      </c>
      <c r="Q30" s="75"/>
      <c r="R30" s="74" t="s">
        <v>6</v>
      </c>
      <c r="S30" s="75"/>
      <c r="T30" s="74" t="s">
        <v>4</v>
      </c>
      <c r="U30" s="75"/>
      <c r="V30" s="74" t="s">
        <v>7</v>
      </c>
      <c r="W30" s="75"/>
      <c r="X30" s="69"/>
      <c r="Y30" s="46"/>
      <c r="Z30" s="46"/>
      <c r="AA30" s="46"/>
      <c r="AB30" s="46"/>
      <c r="AC30" s="70"/>
    </row>
    <row r="31" spans="4:36" ht="24" customHeight="1" thickBot="1" x14ac:dyDescent="0.35">
      <c r="D31" s="69"/>
      <c r="E31" s="46"/>
      <c r="F31" s="46"/>
      <c r="G31" s="70"/>
      <c r="H31" s="145">
        <f ca="1">Sheet1!BZ429</f>
        <v>35.332326283987918</v>
      </c>
      <c r="I31" s="99"/>
      <c r="J31" s="99"/>
      <c r="K31" s="100"/>
      <c r="L31" s="76">
        <f ca="1">Sheet1!BQ429</f>
        <v>55149.018518518518</v>
      </c>
      <c r="M31" s="45"/>
      <c r="N31" s="76">
        <f ca="1">Sheet1!BR429</f>
        <v>59543.291139240508</v>
      </c>
      <c r="O31" s="45"/>
      <c r="P31" s="76">
        <f ca="1">Sheet1!BS429</f>
        <v>56748.205128205125</v>
      </c>
      <c r="Q31" s="45"/>
      <c r="R31" s="76">
        <f ca="1">Sheet1!BT429</f>
        <v>56946.424657534248</v>
      </c>
      <c r="S31" s="45"/>
      <c r="T31" s="76">
        <f ca="1">Sheet1!BU429</f>
        <v>57214.91358024691</v>
      </c>
      <c r="U31" s="45"/>
      <c r="V31" s="76">
        <f ca="1">Sheet1!BV429</f>
        <v>54336.870370370372</v>
      </c>
      <c r="W31" s="45"/>
      <c r="X31" s="69"/>
      <c r="Y31" s="46"/>
      <c r="Z31" s="46"/>
      <c r="AA31" s="46"/>
      <c r="AB31" s="46"/>
      <c r="AC31" s="70"/>
    </row>
    <row r="32" spans="4:36" ht="23.4" customHeight="1" thickBot="1" x14ac:dyDescent="0.35">
      <c r="D32" s="69"/>
      <c r="E32" s="46"/>
      <c r="F32" s="46"/>
      <c r="G32" s="70"/>
      <c r="H32" s="102"/>
      <c r="I32" s="102"/>
      <c r="J32" s="102"/>
      <c r="K32" s="103"/>
      <c r="L32" s="77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9"/>
      <c r="X32" s="69"/>
      <c r="Y32" s="46"/>
      <c r="Z32" s="46"/>
      <c r="AA32" s="46"/>
      <c r="AB32" s="46"/>
      <c r="AC32" s="70"/>
    </row>
    <row r="33" spans="4:29" ht="23.4" customHeight="1" x14ac:dyDescent="0.3">
      <c r="D33" s="69"/>
      <c r="E33" s="46"/>
      <c r="F33" s="46"/>
      <c r="G33" s="70"/>
      <c r="H33" s="98"/>
      <c r="I33" s="99"/>
      <c r="J33" s="99"/>
      <c r="K33" s="100"/>
      <c r="L33" s="80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2"/>
      <c r="X33" s="69"/>
      <c r="Y33" s="46"/>
      <c r="Z33" s="46"/>
      <c r="AA33" s="46"/>
      <c r="AB33" s="46"/>
      <c r="AC33" s="70"/>
    </row>
    <row r="34" spans="4:29" ht="23.4" customHeight="1" x14ac:dyDescent="0.3">
      <c r="D34" s="69"/>
      <c r="E34" s="46"/>
      <c r="F34" s="46"/>
      <c r="G34" s="70"/>
      <c r="H34" s="132"/>
      <c r="I34" s="133"/>
      <c r="J34" s="133"/>
      <c r="K34" s="134"/>
      <c r="L34" s="80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2"/>
      <c r="X34" s="69"/>
      <c r="Y34" s="46"/>
      <c r="Z34" s="46"/>
      <c r="AA34" s="46"/>
      <c r="AB34" s="46"/>
      <c r="AC34" s="70"/>
    </row>
    <row r="35" spans="4:29" ht="23.4" customHeight="1" x14ac:dyDescent="0.3">
      <c r="D35" s="69"/>
      <c r="E35" s="46"/>
      <c r="F35" s="46"/>
      <c r="G35" s="70"/>
      <c r="H35" s="132"/>
      <c r="I35" s="133"/>
      <c r="J35" s="133"/>
      <c r="K35" s="134"/>
      <c r="L35" s="80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2"/>
      <c r="X35" s="69"/>
      <c r="Y35" s="46"/>
      <c r="Z35" s="46"/>
      <c r="AA35" s="46"/>
      <c r="AB35" s="46"/>
      <c r="AC35" s="70"/>
    </row>
    <row r="36" spans="4:29" ht="23.4" customHeight="1" x14ac:dyDescent="0.3">
      <c r="D36" s="69"/>
      <c r="E36" s="46"/>
      <c r="F36" s="46"/>
      <c r="G36" s="70"/>
      <c r="H36" s="132"/>
      <c r="I36" s="133"/>
      <c r="J36" s="133"/>
      <c r="K36" s="134"/>
      <c r="L36" s="80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2"/>
      <c r="X36" s="69"/>
      <c r="Y36" s="46"/>
      <c r="Z36" s="46"/>
      <c r="AA36" s="46"/>
      <c r="AB36" s="46"/>
      <c r="AC36" s="70"/>
    </row>
    <row r="37" spans="4:29" ht="23.4" customHeight="1" x14ac:dyDescent="0.3">
      <c r="D37" s="69"/>
      <c r="E37" s="46"/>
      <c r="F37" s="46"/>
      <c r="G37" s="70"/>
      <c r="H37" s="132"/>
      <c r="I37" s="133"/>
      <c r="J37" s="133"/>
      <c r="K37" s="134"/>
      <c r="L37" s="80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2"/>
      <c r="X37" s="69"/>
      <c r="Y37" s="46"/>
      <c r="Z37" s="46"/>
      <c r="AA37" s="46"/>
      <c r="AB37" s="46"/>
      <c r="AC37" s="70"/>
    </row>
    <row r="38" spans="4:29" ht="23.4" customHeight="1" x14ac:dyDescent="0.3">
      <c r="D38" s="69"/>
      <c r="E38" s="46"/>
      <c r="F38" s="46"/>
      <c r="G38" s="70"/>
      <c r="H38" s="132"/>
      <c r="I38" s="133"/>
      <c r="J38" s="133"/>
      <c r="K38" s="134"/>
      <c r="L38" s="80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2"/>
      <c r="X38" s="69"/>
      <c r="Y38" s="46"/>
      <c r="Z38" s="46"/>
      <c r="AA38" s="46"/>
      <c r="AB38" s="46"/>
      <c r="AC38" s="70"/>
    </row>
    <row r="39" spans="4:29" ht="24" customHeight="1" thickBot="1" x14ac:dyDescent="0.35">
      <c r="D39" s="71"/>
      <c r="E39" s="72"/>
      <c r="F39" s="72"/>
      <c r="G39" s="73"/>
      <c r="H39" s="101"/>
      <c r="I39" s="102"/>
      <c r="J39" s="102"/>
      <c r="K39" s="103"/>
      <c r="L39" s="83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5"/>
      <c r="X39" s="71"/>
      <c r="Y39" s="72"/>
      <c r="Z39" s="72"/>
      <c r="AA39" s="72"/>
      <c r="AB39" s="72"/>
      <c r="AC39" s="73"/>
    </row>
    <row r="40" spans="4:29" ht="14.4" customHeight="1" x14ac:dyDescent="0.3">
      <c r="D40" s="104" t="s">
        <v>93</v>
      </c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31"/>
      <c r="Y40" s="141"/>
    </row>
    <row r="41" spans="4:29" ht="15" customHeight="1" thickBot="1" x14ac:dyDescent="0.35">
      <c r="D41" s="107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9"/>
    </row>
    <row r="42" spans="4:29" ht="15" thickBot="1" x14ac:dyDescent="0.35">
      <c r="D42" s="71" t="s">
        <v>18</v>
      </c>
      <c r="E42" s="73"/>
      <c r="F42" s="71" t="s">
        <v>19</v>
      </c>
      <c r="G42" s="73"/>
      <c r="H42" s="71" t="s">
        <v>21</v>
      </c>
      <c r="I42" s="73"/>
      <c r="J42" s="71" t="s">
        <v>22</v>
      </c>
      <c r="K42" s="73"/>
      <c r="L42" s="71" t="s">
        <v>23</v>
      </c>
      <c r="M42" s="73"/>
      <c r="N42" s="71" t="s">
        <v>20</v>
      </c>
      <c r="O42" s="73"/>
      <c r="P42" s="71" t="s">
        <v>24</v>
      </c>
      <c r="Q42" s="73"/>
      <c r="R42" s="71" t="s">
        <v>25</v>
      </c>
      <c r="S42" s="73"/>
      <c r="T42" s="71" t="s">
        <v>26</v>
      </c>
      <c r="U42" s="73"/>
      <c r="V42" s="71" t="s">
        <v>27</v>
      </c>
      <c r="W42" s="73"/>
      <c r="X42" s="43" t="s">
        <v>28</v>
      </c>
      <c r="Y42" s="45"/>
    </row>
    <row r="43" spans="4:29" x14ac:dyDescent="0.3">
      <c r="D43" s="90">
        <f ca="1">Sheet1!BF429</f>
        <v>58894.714285714283</v>
      </c>
      <c r="E43" s="91"/>
      <c r="F43" s="90">
        <f ca="1">Sheet1!BG429</f>
        <v>59484.83783783784</v>
      </c>
      <c r="G43" s="91"/>
      <c r="H43" s="90">
        <f ca="1">Sheet1!BH429</f>
        <v>55438.739130434784</v>
      </c>
      <c r="I43" s="91"/>
      <c r="J43" s="90">
        <f ca="1">Sheet1!BI429</f>
        <v>52087.633333333331</v>
      </c>
      <c r="K43" s="91"/>
      <c r="L43" s="90">
        <f ca="1">Sheet1!BJ429</f>
        <v>64130.5</v>
      </c>
      <c r="M43" s="91"/>
      <c r="N43" s="90">
        <f ca="1">Sheet1!BK429</f>
        <v>52693.296296296299</v>
      </c>
      <c r="O43" s="91"/>
      <c r="P43" s="90">
        <f ca="1">Sheet1!BL429</f>
        <v>59320.45945945946</v>
      </c>
      <c r="Q43" s="91"/>
      <c r="R43" s="90">
        <f ca="1">Sheet1!BM429</f>
        <v>55290.5</v>
      </c>
      <c r="S43" s="91"/>
      <c r="T43" s="90">
        <f ca="1">Sheet1!BN429</f>
        <v>50884.175000000003</v>
      </c>
      <c r="U43" s="91"/>
      <c r="V43" s="90">
        <f ca="1">Sheet1!BO429</f>
        <v>57383.025641025641</v>
      </c>
      <c r="W43" s="91"/>
      <c r="X43" s="90">
        <f ca="1">Sheet1!BP429</f>
        <v>57074.116279069771</v>
      </c>
      <c r="Y43" s="91"/>
    </row>
    <row r="44" spans="4:29" ht="15" thickBot="1" x14ac:dyDescent="0.35">
      <c r="D44" s="92"/>
      <c r="E44" s="93"/>
      <c r="F44" s="92"/>
      <c r="G44" s="93"/>
      <c r="H44" s="92"/>
      <c r="I44" s="93"/>
      <c r="J44" s="92"/>
      <c r="K44" s="93"/>
      <c r="L44" s="92"/>
      <c r="M44" s="93"/>
      <c r="N44" s="92"/>
      <c r="O44" s="93"/>
      <c r="P44" s="92"/>
      <c r="Q44" s="93"/>
      <c r="R44" s="92"/>
      <c r="S44" s="93"/>
      <c r="T44" s="92"/>
      <c r="U44" s="93"/>
      <c r="V44" s="92"/>
      <c r="W44" s="93"/>
      <c r="X44" s="92"/>
      <c r="Y44" s="93"/>
    </row>
    <row r="45" spans="4:29" x14ac:dyDescent="0.3"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9"/>
    </row>
    <row r="46" spans="4:29" x14ac:dyDescent="0.3">
      <c r="D46" s="69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70"/>
    </row>
    <row r="47" spans="4:29" x14ac:dyDescent="0.3">
      <c r="D47" s="69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70"/>
    </row>
    <row r="48" spans="4:29" x14ac:dyDescent="0.3">
      <c r="D48" s="69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70"/>
    </row>
    <row r="49" spans="4:25" x14ac:dyDescent="0.3">
      <c r="D49" s="69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70"/>
    </row>
    <row r="50" spans="4:25" x14ac:dyDescent="0.3">
      <c r="D50" s="6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70"/>
    </row>
    <row r="51" spans="4:25" x14ac:dyDescent="0.3">
      <c r="D51" s="6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70"/>
    </row>
    <row r="52" spans="4:25" x14ac:dyDescent="0.3">
      <c r="D52" s="69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70"/>
    </row>
    <row r="53" spans="4:25" x14ac:dyDescent="0.3">
      <c r="D53" s="69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70"/>
    </row>
    <row r="54" spans="4:25" x14ac:dyDescent="0.3">
      <c r="D54" s="69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70"/>
    </row>
    <row r="55" spans="4:25" x14ac:dyDescent="0.3">
      <c r="D55" s="6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70"/>
    </row>
    <row r="56" spans="4:25" x14ac:dyDescent="0.3">
      <c r="D56" s="69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70"/>
    </row>
    <row r="57" spans="4:25" x14ac:dyDescent="0.3">
      <c r="D57" s="69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70"/>
    </row>
    <row r="58" spans="4:25" x14ac:dyDescent="0.3">
      <c r="D58" s="69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70"/>
    </row>
    <row r="59" spans="4:25" x14ac:dyDescent="0.3">
      <c r="D59" s="69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70"/>
    </row>
    <row r="60" spans="4:25" x14ac:dyDescent="0.3">
      <c r="D60" s="69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70"/>
    </row>
    <row r="61" spans="4:25" x14ac:dyDescent="0.3">
      <c r="D61" s="69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70"/>
    </row>
    <row r="62" spans="4:25" x14ac:dyDescent="0.3">
      <c r="D62" s="69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70"/>
    </row>
    <row r="63" spans="4:25" ht="15" thickBot="1" x14ac:dyDescent="0.35">
      <c r="D63" s="71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3"/>
    </row>
  </sheetData>
  <mergeCells count="83">
    <mergeCell ref="X17:AC39"/>
    <mergeCell ref="D22:G39"/>
    <mergeCell ref="H33:K39"/>
    <mergeCell ref="D2:AC3"/>
    <mergeCell ref="X4:AC10"/>
    <mergeCell ref="D6:G7"/>
    <mergeCell ref="D8:E8"/>
    <mergeCell ref="F8:G8"/>
    <mergeCell ref="D9:E10"/>
    <mergeCell ref="F9:G10"/>
    <mergeCell ref="H6:K7"/>
    <mergeCell ref="H8:K10"/>
    <mergeCell ref="L8:M8"/>
    <mergeCell ref="N8:O8"/>
    <mergeCell ref="P8:Q8"/>
    <mergeCell ref="L9:M10"/>
    <mergeCell ref="N9:O10"/>
    <mergeCell ref="P9:Q10"/>
    <mergeCell ref="V8:W8"/>
    <mergeCell ref="R9:S10"/>
    <mergeCell ref="T9:U10"/>
    <mergeCell ref="V9:W10"/>
    <mergeCell ref="D11:G21"/>
    <mergeCell ref="R8:S8"/>
    <mergeCell ref="T8:U8"/>
    <mergeCell ref="H11:K12"/>
    <mergeCell ref="H25:K26"/>
    <mergeCell ref="H27:K28"/>
    <mergeCell ref="L11:W28"/>
    <mergeCell ref="H13:K15"/>
    <mergeCell ref="H16:K17"/>
    <mergeCell ref="H18:K20"/>
    <mergeCell ref="H21:K22"/>
    <mergeCell ref="H23:K24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R43:S44"/>
    <mergeCell ref="T43:U44"/>
    <mergeCell ref="V43:W44"/>
    <mergeCell ref="D4:W5"/>
    <mergeCell ref="L6:W7"/>
    <mergeCell ref="D40:Y41"/>
    <mergeCell ref="X42:Y42"/>
    <mergeCell ref="X43:Y44"/>
    <mergeCell ref="F43:G44"/>
    <mergeCell ref="L29:W29"/>
    <mergeCell ref="H31:K32"/>
    <mergeCell ref="D43:E44"/>
    <mergeCell ref="H43:I44"/>
    <mergeCell ref="J43:K44"/>
    <mergeCell ref="L43:M44"/>
    <mergeCell ref="N43:O44"/>
    <mergeCell ref="D45:Y63"/>
    <mergeCell ref="L30:M30"/>
    <mergeCell ref="L31:M31"/>
    <mergeCell ref="N30:O30"/>
    <mergeCell ref="N31:O31"/>
    <mergeCell ref="P30:Q30"/>
    <mergeCell ref="P31:Q31"/>
    <mergeCell ref="R30:S30"/>
    <mergeCell ref="R31:S31"/>
    <mergeCell ref="T30:U30"/>
    <mergeCell ref="T31:U31"/>
    <mergeCell ref="V30:W30"/>
    <mergeCell ref="V31:W31"/>
    <mergeCell ref="L32:W39"/>
    <mergeCell ref="H29:K30"/>
    <mergeCell ref="P43:Q44"/>
    <mergeCell ref="X14:Y16"/>
    <mergeCell ref="Z14:AA16"/>
    <mergeCell ref="AB14:AC16"/>
    <mergeCell ref="X11:AC11"/>
    <mergeCell ref="X12:Y13"/>
    <mergeCell ref="Z12:AA13"/>
    <mergeCell ref="AB12:A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D99-A013-444E-A79E-9EA2BBD7C612}">
  <dimension ref="A1"/>
  <sheetViews>
    <sheetView topLeftCell="A103" workbookViewId="0">
      <selection activeCell="N23" sqref="N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Gunashree P</dc:creator>
  <cp:lastModifiedBy>Gunashree P</cp:lastModifiedBy>
  <dcterms:created xsi:type="dcterms:W3CDTF">2022-07-01T05:59:06Z</dcterms:created>
  <dcterms:modified xsi:type="dcterms:W3CDTF">2022-07-04T11:44:23Z</dcterms:modified>
</cp:coreProperties>
</file>