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https://d.docs.live.net/6feab00a3385f653/EXE Team/DataHub/SharedM/"/>
    </mc:Choice>
  </mc:AlternateContent>
  <xr:revisionPtr revIDLastSave="0" documentId="13_ncr:1_{BB364391-A3AC-4E3E-8ADE-6C23462FFDA7}" xr6:coauthVersionLast="47" xr6:coauthVersionMax="47" xr10:uidLastSave="{00000000-0000-0000-0000-000000000000}"/>
  <bookViews>
    <workbookView xWindow="-120" yWindow="-120" windowWidth="29040" windowHeight="15720" tabRatio="496" activeTab="3" xr2:uid="{00000000-000D-0000-FFFF-FFFF00000000}"/>
  </bookViews>
  <sheets>
    <sheet name="QueryfromDEALMASTER" sheetId="1" r:id="rId1"/>
    <sheet name="Input_Database" sheetId="6" r:id="rId2"/>
    <sheet name="Slide Format_30" sheetId="2" r:id="rId3"/>
    <sheet name="Investor_data" sheetId="9" r:id="rId4"/>
    <sheet name="Investor" sheetId="8" r:id="rId5"/>
  </sheets>
  <definedNames>
    <definedName name="ExternalData_1" localSheetId="0" hidden="1">QueryfromDEALMASTER!$A$12:$S$137</definedName>
    <definedName name="ExternalData_2" localSheetId="4" hidden="1">Investor!$H$1:$I$13</definedName>
    <definedName name="Slicer_主题">#N/A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6" l="1"/>
  <c r="E2" i="6" s="1"/>
  <c r="C2" i="6" l="1"/>
  <c r="D2" i="6"/>
  <c r="F2" i="6"/>
  <c r="H6" i="2" l="1"/>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F91" i="8" l="1"/>
  <c r="F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2" i="8"/>
  <c r="F93" i="8"/>
  <c r="F94" i="8"/>
  <c r="F95" i="8"/>
  <c r="F96" i="8"/>
  <c r="F97" i="8"/>
  <c r="F98" i="8"/>
  <c r="F99" i="8"/>
  <c r="F100" i="8"/>
  <c r="F101" i="8"/>
  <c r="F102" i="8"/>
  <c r="F103" i="8"/>
  <c r="F104" i="8"/>
  <c r="F105" i="8"/>
  <c r="F106" i="8"/>
  <c r="F107" i="8"/>
  <c r="F108" i="8"/>
  <c r="F109" i="8"/>
  <c r="F110" i="8"/>
  <c r="K6" i="2" l="1"/>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J6" i="2" l="1"/>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B7" i="2" l="1"/>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F7" i="2" l="1"/>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6"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B6" i="2"/>
  <c r="B1"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4FC07D-6CFB-477A-9F01-41764DCEFF51}" keepAlive="1" name="Query - deal_master(1)" description="Connection to the 'deal_master' query in the workbook." type="5" refreshedVersion="6" background="1" saveData="1">
    <dbPr connection="Provider=Microsoft.Mashup.OleDb.1;Data Source=$Workbook$;Location=deal_master;Extended Properties=&quot;&quot;" command="SELECT * FROM [deal_master]"/>
  </connection>
  <connection id="2" xr16:uid="{018DD1EA-1699-439D-9AC2-17521A305129}" keepAlive="1" name="Query - ESG" description="Connection to the 'ESG' query in the workbook." type="5" refreshedVersion="6" background="1" saveData="1">
    <dbPr connection="Provider=Microsoft.Mashup.OleDb.1;Data Source=$Workbook$;Location=ESG;Extended Properties=&quot;&quot;" command="SELECT * FROM [ESG]"/>
  </connection>
  <connection id="3" xr16:uid="{2A52E9B3-9B68-4D01-9BCA-E314F6F6AAB3}" keepAlive="1" name="Query - ESG_for input" description="Connection to the 'ESG_for input' query in the workbook." type="5" refreshedVersion="6" background="1" saveData="1">
    <dbPr connection="Provider=Microsoft.Mashup.OleDb.1;Data Source=$Workbook$;Location=&quot;ESG_for input&quot;;Extended Properties=&quot;&quot;" command="SELECT * FROM [ESG_for input]"/>
  </connection>
  <connection id="4" xr16:uid="{315E7579-818E-4E83-B9FF-07C92D3F354D}" keepAlive="1" name="Query - Existing_Bond_Theme" description="Connection to the 'Existing_Bond_Theme' query in the workbook." type="5" refreshedVersion="6" background="1" saveData="1">
    <dbPr connection="Provider=Microsoft.Mashup.OleDb.1;Data Source=$Workbook$;Location=Existing_Bond_Theme;Extended Properties=&quot;&quot;" command="SELECT * FROM [Existing_Bond_Theme]"/>
  </connection>
  <connection id="5" xr16:uid="{4B74E2C5-94DB-4D1E-B543-59F996A01AE1}" keepAlive="1" name="Query - external reviews database" description="Connection to the 'external reviews database' query in the workbook." type="5" refreshedVersion="0" background="1">
    <dbPr connection="Provider=Microsoft.Mashup.OleDb.1;Data Source=$Workbook$;Location=&quot;external reviews database&quot;;Extended Properties=&quot;&quot;" command="SELECT * FROM [external reviews database]"/>
  </connection>
  <connection id="6" xr16:uid="{E656F330-33D9-4C78-B1EA-1597211B7A20}" keepAlive="1" name="Query - headers_ESG_list" description="Connection to the 'headers_ESG_list' query in the workbook." type="5" refreshedVersion="0" background="1">
    <dbPr connection="Provider=Microsoft.Mashup.OleDb.1;Data Source=$Workbook$;Location=headers_ESG_list;Extended Properties=&quot;&quot;" command="SELECT * FROM [headers_ESG_list]"/>
  </connection>
  <connection id="7" xr16:uid="{F6EF93C9-A6EF-410C-854B-3740A2FBBE5F}" keepAlive="1" name="Query - headers_ESG_list(1)" description="Connection to the 'headers_ESG_list' query in the workbook." type="5" refreshedVersion="6" background="1" saveData="1">
    <dbPr connection="Provider=Microsoft.Mashup.OleDb.1;Data Source=$Workbook$;Location=headers_ESG_list;Extended Properties=&quot;&quot;" command="SELECT * FROM [headers_ESG_list]"/>
  </connection>
  <connection id="8" xr16:uid="{E1A14521-A865-4739-B3F9-B4F7A1BDEB98}" keepAlive="1" name="Query - Investor_type" description="Connection to the 'Investor_type' query in the workbook." type="5" refreshedVersion="6" background="1" saveData="1">
    <dbPr connection="Provider=Microsoft.Mashup.OleDb.1;Data Source=$Workbook$;Location=Investor_type;Extended Properties=&quot;&quot;" command="SELECT * FROM [Investor_type]"/>
  </connection>
  <connection id="9" xr16:uid="{BC43D32B-FE53-469D-8C3A-18D8C7D392F5}" keepAlive="1" name="Query - mDMI" description="Connection to the 'mDMI' query in the workbook." type="5" refreshedVersion="6" background="1" saveData="1">
    <dbPr connection="Provider=Microsoft.Mashup.OleDb.1;Data Source=$Workbook$;Location=mDMI;Extended Properties=&quot;&quot;" command="SELECT * FROM [mDMI]"/>
  </connection>
</connections>
</file>

<file path=xl/sharedStrings.xml><?xml version="1.0" encoding="utf-8"?>
<sst xmlns="http://schemas.openxmlformats.org/spreadsheetml/2006/main" count="2600" uniqueCount="663">
  <si>
    <t>Index</t>
  </si>
  <si>
    <t>定价日</t>
  </si>
  <si>
    <t>信用主体(备证行)</t>
  </si>
  <si>
    <t>发行评级</t>
  </si>
  <si>
    <t>主题</t>
  </si>
  <si>
    <t>货币</t>
  </si>
  <si>
    <t>发行规模(亿)</t>
  </si>
  <si>
    <t>年期</t>
  </si>
  <si>
    <t>票息</t>
  </si>
  <si>
    <t>ISIN</t>
  </si>
  <si>
    <t>BOCOM_DEAL?</t>
  </si>
  <si>
    <t>ESG</t>
  </si>
  <si>
    <t>中航租赁</t>
  </si>
  <si>
    <t>--/--/--</t>
  </si>
  <si>
    <t>CNH</t>
  </si>
  <si>
    <t>3.75%</t>
  </si>
  <si>
    <t>--</t>
  </si>
  <si>
    <t>G238078</t>
  </si>
  <si>
    <t>港分</t>
  </si>
  <si>
    <t>Green</t>
  </si>
  <si>
    <t>A1/A/A</t>
  </si>
  <si>
    <t>2.93%</t>
  </si>
  <si>
    <t>HK0000917390</t>
  </si>
  <si>
    <t>Sustainable</t>
  </si>
  <si>
    <t>桂林经开(广西北部湾银行)</t>
  </si>
  <si>
    <t>4.8%</t>
  </si>
  <si>
    <t>G238047</t>
  </si>
  <si>
    <t>BISL</t>
  </si>
  <si>
    <t>昆明轨交</t>
  </si>
  <si>
    <t>Baa1/--/BBB+</t>
  </si>
  <si>
    <t>USD</t>
  </si>
  <si>
    <t>8.5%</t>
  </si>
  <si>
    <t>XS2558634791</t>
  </si>
  <si>
    <t>德阳发展</t>
  </si>
  <si>
    <t>--/--/BBB-</t>
  </si>
  <si>
    <t>7%</t>
  </si>
  <si>
    <t>XS2562889316</t>
  </si>
  <si>
    <t>7.9%</t>
  </si>
  <si>
    <t>XS2518971234</t>
  </si>
  <si>
    <t>济南轨交</t>
  </si>
  <si>
    <t>--/--/A-</t>
  </si>
  <si>
    <t>6.75%</t>
  </si>
  <si>
    <t>XS2525548231</t>
  </si>
  <si>
    <t>陕西榆神能源(西安银行)</t>
  </si>
  <si>
    <t>XS2544188894</t>
  </si>
  <si>
    <t>4.75%</t>
  </si>
  <si>
    <t>XS2555170740</t>
  </si>
  <si>
    <t>南京扬子国投</t>
  </si>
  <si>
    <t>5.95%</t>
  </si>
  <si>
    <t>XS2551147353</t>
  </si>
  <si>
    <t>深圳市政府</t>
  </si>
  <si>
    <t>2.83%</t>
  </si>
  <si>
    <t>HK0000881968</t>
  </si>
  <si>
    <t>2.65%</t>
  </si>
  <si>
    <t>HK0000881950</t>
  </si>
  <si>
    <t>上海临港</t>
  </si>
  <si>
    <t>--/BBB+/--</t>
  </si>
  <si>
    <t>EUR</t>
  </si>
  <si>
    <t>3%</t>
  </si>
  <si>
    <t>G228047</t>
  </si>
  <si>
    <t>2.98%</t>
  </si>
  <si>
    <t>G228046</t>
  </si>
  <si>
    <t>海南省政府</t>
  </si>
  <si>
    <t>2.85%</t>
  </si>
  <si>
    <t>HK0000877487</t>
  </si>
  <si>
    <t>HK0000877479</t>
  </si>
  <si>
    <t>2.42%</t>
  </si>
  <si>
    <t>HK0000877461</t>
  </si>
  <si>
    <t>江门新会</t>
  </si>
  <si>
    <t>4.6%</t>
  </si>
  <si>
    <t>G228039</t>
  </si>
  <si>
    <t>成都中法生态园(上海银行)</t>
  </si>
  <si>
    <t>6%</t>
  </si>
  <si>
    <t>XS2536805984</t>
  </si>
  <si>
    <t>澳分</t>
  </si>
  <si>
    <t>晶科科技(招商银行)</t>
  </si>
  <si>
    <t>XS2516932931</t>
  </si>
  <si>
    <t>--/--/BBB</t>
  </si>
  <si>
    <t>5%</t>
  </si>
  <si>
    <t>XS2480444970</t>
  </si>
  <si>
    <t>赣州城投</t>
  </si>
  <si>
    <t>XS2499580269</t>
  </si>
  <si>
    <t>潍坊城建</t>
  </si>
  <si>
    <t>Baa3/--/BBB-</t>
  </si>
  <si>
    <t>XS2486610541</t>
  </si>
  <si>
    <t>常德城投</t>
  </si>
  <si>
    <t>5.7%</t>
  </si>
  <si>
    <t>XS2496165080</t>
  </si>
  <si>
    <t>长发集团</t>
  </si>
  <si>
    <t>XS2506485296</t>
  </si>
  <si>
    <t>Baa2/--/BBB+</t>
  </si>
  <si>
    <t>XS2476853085</t>
  </si>
  <si>
    <t>卓越商管(招商永隆银行)</t>
  </si>
  <si>
    <t>A1/--/--</t>
  </si>
  <si>
    <t>4.3%</t>
  </si>
  <si>
    <t>XS2506382642</t>
  </si>
  <si>
    <t>广州开发区投资</t>
  </si>
  <si>
    <t>--/--/BBB+</t>
  </si>
  <si>
    <t>4.5%</t>
  </si>
  <si>
    <t>XS2495197159</t>
  </si>
  <si>
    <t>联想集团</t>
  </si>
  <si>
    <t>Baa2/BBB-/BBB</t>
  </si>
  <si>
    <t>6.536%</t>
  </si>
  <si>
    <t>USY5257YAM94</t>
  </si>
  <si>
    <t>漳州九龙江</t>
  </si>
  <si>
    <t>4.7%</t>
  </si>
  <si>
    <t>XS2497051289</t>
  </si>
  <si>
    <t>XS2495307865</t>
  </si>
  <si>
    <t>XS2470154779</t>
  </si>
  <si>
    <t>Baa2/--/--</t>
  </si>
  <si>
    <t>3.25%</t>
  </si>
  <si>
    <t>XS2495850179</t>
  </si>
  <si>
    <t>临沂投发</t>
  </si>
  <si>
    <t>XS2485146802</t>
  </si>
  <si>
    <t>4.9%</t>
  </si>
  <si>
    <t>XS2455963590</t>
  </si>
  <si>
    <t>连云港港口</t>
  </si>
  <si>
    <t>A3/--/A</t>
  </si>
  <si>
    <t>4.1%</t>
  </si>
  <si>
    <t>XS2480876254</t>
  </si>
  <si>
    <t>3.125%</t>
  </si>
  <si>
    <t>XS2484016642</t>
  </si>
  <si>
    <t>新城发展</t>
  </si>
  <si>
    <t>7.95%</t>
  </si>
  <si>
    <t>XS2488401535</t>
  </si>
  <si>
    <t>漳州交通</t>
  </si>
  <si>
    <t>--/--/BB+</t>
  </si>
  <si>
    <t>4.98%</t>
  </si>
  <si>
    <t>XS2485520261</t>
  </si>
  <si>
    <t>无锡金源产投(宁波银行)</t>
  </si>
  <si>
    <t>2.4%</t>
  </si>
  <si>
    <t>XS2478677599</t>
  </si>
  <si>
    <t>2.95%</t>
  </si>
  <si>
    <t>XS2446005907</t>
  </si>
  <si>
    <t>SOFR+75</t>
  </si>
  <si>
    <t>XS2484328021</t>
  </si>
  <si>
    <t>重庆合川城投</t>
  </si>
  <si>
    <t>3.2%</t>
  </si>
  <si>
    <t>HK0000853959</t>
  </si>
  <si>
    <t>1.625%</t>
  </si>
  <si>
    <t>XS2446008083</t>
  </si>
  <si>
    <t>HKD</t>
  </si>
  <si>
    <t>HK0000824497</t>
  </si>
  <si>
    <t>新奥能源</t>
  </si>
  <si>
    <t>Baa1/BBB+/BBB+</t>
  </si>
  <si>
    <t>4.625%</t>
  </si>
  <si>
    <t>USG3066DAA75</t>
  </si>
  <si>
    <t>XS2447552089</t>
  </si>
  <si>
    <t>XS2479371028</t>
  </si>
  <si>
    <t>3.4%</t>
  </si>
  <si>
    <t>HK0000849247</t>
  </si>
  <si>
    <t>SOFR+78</t>
  </si>
  <si>
    <t>XS2471135926</t>
  </si>
  <si>
    <t>XS2470956322</t>
  </si>
  <si>
    <t>1.5%</t>
  </si>
  <si>
    <t>XS2471305867</t>
  </si>
  <si>
    <t>远洋集团(浙商银行)</t>
  </si>
  <si>
    <t>Baa3/--/--</t>
  </si>
  <si>
    <t>3.8%</t>
  </si>
  <si>
    <t>XS2432500309</t>
  </si>
  <si>
    <t>云南能投</t>
  </si>
  <si>
    <t>5.3%</t>
  </si>
  <si>
    <t>XS2445143329</t>
  </si>
  <si>
    <t>SLB</t>
  </si>
  <si>
    <t>佛山高明建投(浙商银行)</t>
  </si>
  <si>
    <t>3.5%</t>
  </si>
  <si>
    <t>XS2458278731</t>
  </si>
  <si>
    <t>浙江长兴金控(宁波银行)</t>
  </si>
  <si>
    <t>3.7%</t>
  </si>
  <si>
    <t>XS2463353461</t>
  </si>
  <si>
    <t>扬州经开</t>
  </si>
  <si>
    <t>Ba1/BB+/--</t>
  </si>
  <si>
    <t>4%</t>
  </si>
  <si>
    <t>XS2462880035</t>
  </si>
  <si>
    <t>A1/A+/A+</t>
  </si>
  <si>
    <t>XS2435161539</t>
  </si>
  <si>
    <t>广州知识城</t>
  </si>
  <si>
    <t>XS2461747250</t>
  </si>
  <si>
    <t>XS2457454432</t>
  </si>
  <si>
    <t>甘肃公航旅</t>
  </si>
  <si>
    <t>株洲城发</t>
  </si>
  <si>
    <t>XS2450206516</t>
  </si>
  <si>
    <t>杭州水务</t>
  </si>
  <si>
    <t>Baa1/--/--</t>
  </si>
  <si>
    <t>2.9%</t>
  </si>
  <si>
    <t>XS2432576382</t>
  </si>
  <si>
    <t>上汽通用汽车金融</t>
  </si>
  <si>
    <t>HK0000824638</t>
  </si>
  <si>
    <t>河南铁投</t>
  </si>
  <si>
    <t>A2/--/--</t>
  </si>
  <si>
    <t>3.214%</t>
  </si>
  <si>
    <t>XS2450203174</t>
  </si>
  <si>
    <t>--/--/A</t>
  </si>
  <si>
    <t>XS2452199545</t>
  </si>
  <si>
    <t>2%</t>
  </si>
  <si>
    <t>XS2451854991</t>
  </si>
  <si>
    <t>青岛胶州湾</t>
  </si>
  <si>
    <t>XS2435483909</t>
  </si>
  <si>
    <t>湖北联投</t>
  </si>
  <si>
    <t>3.1%</t>
  </si>
  <si>
    <t>XS2418788308</t>
  </si>
  <si>
    <t>中伟股份(长沙银行)</t>
  </si>
  <si>
    <t>4.55%</t>
  </si>
  <si>
    <t>XS2446770880</t>
  </si>
  <si>
    <t>衢州国资</t>
  </si>
  <si>
    <t>XS2449761076</t>
  </si>
  <si>
    <t>A3/--/--</t>
  </si>
  <si>
    <t>XS2447949475</t>
  </si>
  <si>
    <t>农业银行</t>
  </si>
  <si>
    <t>XS2436799238</t>
  </si>
  <si>
    <t>美的集团</t>
  </si>
  <si>
    <t>--/A/A</t>
  </si>
  <si>
    <t>2.88%</t>
  </si>
  <si>
    <t>XS2432130453</t>
  </si>
  <si>
    <t>MOP</t>
  </si>
  <si>
    <t>1.15%</t>
  </si>
  <si>
    <t>MO0000000014</t>
  </si>
  <si>
    <t>Aa3/--/--</t>
  </si>
  <si>
    <t>1.33%</t>
  </si>
  <si>
    <t>HK0000814258</t>
  </si>
  <si>
    <t>A1/--/A</t>
  </si>
  <si>
    <t>1.875%</t>
  </si>
  <si>
    <t>XS2432628522</t>
  </si>
  <si>
    <t>XS2432530983</t>
  </si>
  <si>
    <t>Ba3/--/B+</t>
  </si>
  <si>
    <t>2.7%</t>
  </si>
  <si>
    <t>XS2354271251</t>
  </si>
  <si>
    <t>绿城中国(浙商银行)</t>
  </si>
  <si>
    <t>--/BBB-/--</t>
  </si>
  <si>
    <t>2.3%</t>
  </si>
  <si>
    <t>XS2434935875</t>
  </si>
  <si>
    <t>衢州衢通发展</t>
  </si>
  <si>
    <t>2.5%</t>
  </si>
  <si>
    <t>XS2434390865</t>
  </si>
  <si>
    <t>2.2%</t>
  </si>
  <si>
    <t>XS2406547765</t>
  </si>
  <si>
    <t>4.85%</t>
  </si>
  <si>
    <t>XS2320779213</t>
  </si>
  <si>
    <t>广州开发区控股</t>
  </si>
  <si>
    <t>XS2405718466</t>
  </si>
  <si>
    <t>北京燃气</t>
  </si>
  <si>
    <t>XS2425360968</t>
  </si>
  <si>
    <t>XS2425755985</t>
  </si>
  <si>
    <t>远洋集团</t>
  </si>
  <si>
    <t>2.8%</t>
  </si>
  <si>
    <t>HK0000744695</t>
  </si>
  <si>
    <t>年期（年）</t>
  </si>
  <si>
    <t>外部评审方式</t>
  </si>
  <si>
    <t>EY</t>
  </si>
  <si>
    <t>绿色债券</t>
  </si>
  <si>
    <t>发行前认证+第二方意见</t>
  </si>
  <si>
    <t>第二方意见</t>
  </si>
  <si>
    <t>Sustainable Fitch</t>
  </si>
  <si>
    <t>S&amp;P</t>
  </si>
  <si>
    <t>Sustainalytics</t>
  </si>
  <si>
    <t>发行前认证</t>
  </si>
  <si>
    <t>HKQAA</t>
  </si>
  <si>
    <t>CECEPEC</t>
  </si>
  <si>
    <t>可持续挂钩债券</t>
  </si>
  <si>
    <t>外部评审机构</t>
  </si>
  <si>
    <t>发行后认证</t>
  </si>
  <si>
    <t>外部评审机构_CN</t>
  </si>
  <si>
    <t>外部评审机构_EN_Short</t>
  </si>
  <si>
    <t>外部评审机构_EN_Full</t>
  </si>
  <si>
    <t>标普</t>
  </si>
  <si>
    <t>Moody's</t>
  </si>
  <si>
    <t>穆迪</t>
  </si>
  <si>
    <t>惠誉常青</t>
  </si>
  <si>
    <t>香港品质保证</t>
  </si>
  <si>
    <t>中国节能皓信环境顾问集团</t>
  </si>
  <si>
    <t>安永</t>
  </si>
  <si>
    <t>PWC</t>
  </si>
  <si>
    <t>普华永道</t>
  </si>
  <si>
    <t>KPMG</t>
  </si>
  <si>
    <t>毕马威</t>
  </si>
  <si>
    <t>Climate Bonds Initiative</t>
  </si>
  <si>
    <t>CBI</t>
  </si>
  <si>
    <t>178 161 106</t>
  </si>
  <si>
    <t>34 110 75</t>
  </si>
  <si>
    <t>亿美元</t>
  </si>
  <si>
    <t>亿元</t>
  </si>
  <si>
    <t>G2380104</t>
  </si>
  <si>
    <t>济南能源</t>
  </si>
  <si>
    <t>XS2607211864</t>
  </si>
  <si>
    <t>XS2597408512</t>
  </si>
  <si>
    <t>中诚信绿金科技（北京）有限公司</t>
  </si>
  <si>
    <t>China Chengxin Green Finance Technology (Beijing) Co., Ltd.</t>
  </si>
  <si>
    <t>Hardcoded</t>
  </si>
  <si>
    <t>Formula</t>
  </si>
  <si>
    <t>Colour table</t>
  </si>
  <si>
    <t>上市</t>
  </si>
  <si>
    <t>3</t>
  </si>
  <si>
    <t>2</t>
  </si>
  <si>
    <t>BISL,港分</t>
  </si>
  <si>
    <t>3.98%</t>
  </si>
  <si>
    <t>5</t>
  </si>
  <si>
    <t>1</t>
  </si>
  <si>
    <t>G238096</t>
  </si>
  <si>
    <t>10</t>
  </si>
  <si>
    <t>2.9</t>
  </si>
  <si>
    <t>1.5</t>
  </si>
  <si>
    <t>三地上市</t>
  </si>
  <si>
    <t>3.5</t>
  </si>
  <si>
    <t>2.8</t>
  </si>
  <si>
    <t>四地上市</t>
  </si>
  <si>
    <t>港分,澳分</t>
  </si>
  <si>
    <t>JPY</t>
  </si>
  <si>
    <t>1.8%</t>
  </si>
  <si>
    <t>可持续债券</t>
  </si>
  <si>
    <t>Today is</t>
  </si>
  <si>
    <t>XS2617086553</t>
  </si>
  <si>
    <t>53 128 112</t>
  </si>
  <si>
    <t>发行前认证+验证</t>
  </si>
  <si>
    <t/>
  </si>
  <si>
    <t>中诚信绿金科技</t>
  </si>
  <si>
    <t>验证/保证</t>
  </si>
  <si>
    <t>验证和保证（Verification&amp;Assurance）</t>
  </si>
  <si>
    <t>泛欧</t>
  </si>
  <si>
    <t>BOCOM？</t>
  </si>
  <si>
    <t>香港</t>
  </si>
  <si>
    <t>新加坡</t>
  </si>
  <si>
    <t>美国</t>
  </si>
  <si>
    <t>法国</t>
  </si>
  <si>
    <t>意大利</t>
  </si>
  <si>
    <t>美国离岸</t>
  </si>
  <si>
    <t>北欧</t>
  </si>
  <si>
    <t>荷兰</t>
  </si>
  <si>
    <t>德国</t>
  </si>
  <si>
    <t>瑞士</t>
  </si>
  <si>
    <t>AIA HK*</t>
  </si>
  <si>
    <t>Aberdeen</t>
  </si>
  <si>
    <t>Amundi*</t>
  </si>
  <si>
    <t>Eurizon Capital*</t>
  </si>
  <si>
    <t>Columbia Threadneedle*</t>
  </si>
  <si>
    <t>Danske*</t>
  </si>
  <si>
    <t>Aegon</t>
  </si>
  <si>
    <t>Allianz*</t>
  </si>
  <si>
    <t>BIS</t>
  </si>
  <si>
    <t>Allianz</t>
  </si>
  <si>
    <t>AIG</t>
  </si>
  <si>
    <t>Aviva*</t>
  </si>
  <si>
    <t>Generali*</t>
  </si>
  <si>
    <t>Loomis Sayles</t>
  </si>
  <si>
    <t>Nordea AM</t>
  </si>
  <si>
    <t>ASR Nederland</t>
  </si>
  <si>
    <t>Deka</t>
  </si>
  <si>
    <t>CS- AM, PB</t>
  </si>
  <si>
    <t>AXA IM*</t>
  </si>
  <si>
    <t>Bank of Singapore</t>
  </si>
  <si>
    <t>Alliance Bernstein*</t>
  </si>
  <si>
    <t>Manulife*</t>
  </si>
  <si>
    <t>Norges Bank</t>
  </si>
  <si>
    <t>FMO</t>
  </si>
  <si>
    <t>DWS</t>
  </si>
  <si>
    <t>Swiss Life</t>
  </si>
  <si>
    <t>BFAM</t>
  </si>
  <si>
    <t>Blackrock SG*</t>
  </si>
  <si>
    <t>BNP AM</t>
  </si>
  <si>
    <t>MS IM*</t>
  </si>
  <si>
    <t>NNIP*</t>
  </si>
  <si>
    <t>LBBW</t>
  </si>
  <si>
    <t>UBS GAM</t>
  </si>
  <si>
    <t>Dah Sing Bank</t>
  </si>
  <si>
    <t>Eastspring</t>
  </si>
  <si>
    <t>La Banque Postale</t>
  </si>
  <si>
    <t>Fidelity*</t>
  </si>
  <si>
    <t>PGGM</t>
  </si>
  <si>
    <t>MEAG</t>
  </si>
  <si>
    <t>Pictet AM*</t>
  </si>
  <si>
    <t>Fullerton</t>
  </si>
  <si>
    <t>BlackRock*</t>
  </si>
  <si>
    <t>Natixis AM</t>
  </si>
  <si>
    <t>Invesco*</t>
  </si>
  <si>
    <t>Robeco</t>
  </si>
  <si>
    <t>Unioin invest</t>
  </si>
  <si>
    <t>Zurich Insurance</t>
  </si>
  <si>
    <t>First State</t>
  </si>
  <si>
    <t>GIC*</t>
  </si>
  <si>
    <t>Bluebay*</t>
  </si>
  <si>
    <t>Neuberger Berman</t>
  </si>
  <si>
    <t>Kempen</t>
  </si>
  <si>
    <t>Helaba Invest</t>
  </si>
  <si>
    <t>Gavekal</t>
  </si>
  <si>
    <t>GS AM</t>
  </si>
  <si>
    <t>HSBC GAM*</t>
  </si>
  <si>
    <t>Lion Global</t>
  </si>
  <si>
    <t>PGIM</t>
  </si>
  <si>
    <t>Income Partners</t>
  </si>
  <si>
    <t>GLG</t>
  </si>
  <si>
    <t>PIMCO*</t>
  </si>
  <si>
    <t>Invesco</t>
  </si>
  <si>
    <t>Nikko AM</t>
  </si>
  <si>
    <t>GS AM*</t>
  </si>
  <si>
    <t>Pinebridge*</t>
  </si>
  <si>
    <t>JFAM*</t>
  </si>
  <si>
    <t>NTUC Income</t>
  </si>
  <si>
    <t>Insight AM*</t>
  </si>
  <si>
    <t>Schroders*</t>
  </si>
  <si>
    <t>T. Rowe Price*</t>
  </si>
  <si>
    <t>JPM IM</t>
  </si>
  <si>
    <t>Wellington*</t>
  </si>
  <si>
    <t>Nine Masts</t>
  </si>
  <si>
    <t>Seatown</t>
  </si>
  <si>
    <t>Legal &amp; General</t>
  </si>
  <si>
    <t>Western AM</t>
  </si>
  <si>
    <t>Tokio Marine</t>
  </si>
  <si>
    <t>UOB AM</t>
  </si>
  <si>
    <t>MS IM</t>
  </si>
  <si>
    <t>Prudence</t>
  </si>
  <si>
    <t>Western AM*</t>
  </si>
  <si>
    <t>Muzinich</t>
  </si>
  <si>
    <t>T Rowe Price*</t>
  </si>
  <si>
    <t>M&amp;G</t>
  </si>
  <si>
    <t>Vanguard*</t>
  </si>
  <si>
    <t>Out?</t>
  </si>
  <si>
    <t>Out</t>
  </si>
  <si>
    <t>Chinese_name</t>
  </si>
  <si>
    <t>施罗德</t>
  </si>
  <si>
    <t>景顺</t>
  </si>
  <si>
    <t>东京海上</t>
  </si>
  <si>
    <t>大华银行资管</t>
  </si>
  <si>
    <t>高盛资管</t>
  </si>
  <si>
    <t>利安资管</t>
  </si>
  <si>
    <t>日兴资管</t>
  </si>
  <si>
    <t>Region_from BAML</t>
  </si>
  <si>
    <t>English_name_from BAML</t>
  </si>
  <si>
    <t>太平洋资管</t>
  </si>
  <si>
    <t>富敦</t>
  </si>
  <si>
    <t>瀚亚</t>
  </si>
  <si>
    <t>新加坡银行</t>
  </si>
  <si>
    <t>安本</t>
  </si>
  <si>
    <t>新加坡政府投资</t>
  </si>
  <si>
    <t>东方汇理</t>
  </si>
  <si>
    <t>安联</t>
  </si>
  <si>
    <t>安盛投资香港</t>
  </si>
  <si>
    <t>普俫仕</t>
  </si>
  <si>
    <t>友邦香港</t>
  </si>
  <si>
    <t>方圆基金</t>
  </si>
  <si>
    <t>富达</t>
  </si>
  <si>
    <t>宏利</t>
  </si>
  <si>
    <t>汇丰</t>
  </si>
  <si>
    <t>弘收投资</t>
  </si>
  <si>
    <t>百达</t>
  </si>
  <si>
    <t>柏瑞投资</t>
  </si>
  <si>
    <t>摩根士丹利</t>
  </si>
  <si>
    <t>Danske</t>
  </si>
  <si>
    <t>Eurizon Capital</t>
  </si>
  <si>
    <t>Generali</t>
  </si>
  <si>
    <t>Schroders</t>
  </si>
  <si>
    <t>NNIP</t>
  </si>
  <si>
    <t>PIMCO</t>
  </si>
  <si>
    <t>GIC</t>
  </si>
  <si>
    <t>Amundi</t>
  </si>
  <si>
    <t>Aviva</t>
  </si>
  <si>
    <t>AXA IM</t>
  </si>
  <si>
    <t>Pictet AM</t>
  </si>
  <si>
    <t>Vanguard</t>
  </si>
  <si>
    <t>Columbia Threadneedle</t>
  </si>
  <si>
    <t>Fidelity</t>
  </si>
  <si>
    <t>Insight AM</t>
  </si>
  <si>
    <t>BlackRock</t>
  </si>
  <si>
    <t>Wellington</t>
  </si>
  <si>
    <t>Alliance Bernstein</t>
  </si>
  <si>
    <t>Bluebay</t>
  </si>
  <si>
    <t>T. Rowe Price</t>
  </si>
  <si>
    <t>Manulife</t>
  </si>
  <si>
    <t>Pinebridge</t>
  </si>
  <si>
    <t>T Rowe Price</t>
  </si>
  <si>
    <t>AIA HK</t>
  </si>
  <si>
    <t>JFAM</t>
  </si>
  <si>
    <t>HSBC GAM</t>
  </si>
  <si>
    <t>Investor_type</t>
  </si>
  <si>
    <t>Investor_type_EN</t>
  </si>
  <si>
    <t>私行</t>
  </si>
  <si>
    <t>PB</t>
  </si>
  <si>
    <t>银行</t>
  </si>
  <si>
    <t>Banks</t>
  </si>
  <si>
    <t>资管/基金</t>
  </si>
  <si>
    <t>AM/FM</t>
  </si>
  <si>
    <t>券商</t>
  </si>
  <si>
    <t>Sec</t>
  </si>
  <si>
    <t>企业</t>
  </si>
  <si>
    <t>Corp</t>
  </si>
  <si>
    <t>金融机构</t>
  </si>
  <si>
    <t>FI</t>
  </si>
  <si>
    <t>交易账户</t>
  </si>
  <si>
    <t>Prop</t>
  </si>
  <si>
    <t>对冲基金</t>
  </si>
  <si>
    <t>HF</t>
  </si>
  <si>
    <t>养老基金</t>
  </si>
  <si>
    <t>保险</t>
  </si>
  <si>
    <t>Ins</t>
  </si>
  <si>
    <t>央行</t>
  </si>
  <si>
    <t>CB</t>
  </si>
  <si>
    <t>主权基金</t>
  </si>
  <si>
    <t>SWF</t>
  </si>
  <si>
    <t>类型_CN</t>
  </si>
  <si>
    <t>类型_EN</t>
  </si>
  <si>
    <t>西方资产管理</t>
  </si>
  <si>
    <t>摩根大通资管</t>
  </si>
  <si>
    <t>Blackrock</t>
  </si>
  <si>
    <t>可持续发展债券</t>
  </si>
  <si>
    <t>验证</t>
  </si>
  <si>
    <t>HKQAA+EY</t>
  </si>
  <si>
    <t>联合赤道环境评价</t>
  </si>
  <si>
    <t>中财绿融</t>
  </si>
  <si>
    <t>商道融绿</t>
  </si>
  <si>
    <t>贝莱德</t>
  </si>
  <si>
    <t>发行规模（亿）</t>
  </si>
  <si>
    <t>HK0000929262</t>
  </si>
  <si>
    <t>XS2623522930</t>
  </si>
  <si>
    <t>连云港赣榆建设(江苏银行)</t>
  </si>
  <si>
    <t>中银香港</t>
  </si>
  <si>
    <t>湖州城投</t>
  </si>
  <si>
    <t>5.68%</t>
  </si>
  <si>
    <t>XS2628583671</t>
  </si>
  <si>
    <t>SOFR+65</t>
  </si>
  <si>
    <t>XS2633220293</t>
  </si>
  <si>
    <t>中航国际</t>
  </si>
  <si>
    <t>XS2632485897</t>
  </si>
  <si>
    <t>义乌国资</t>
  </si>
  <si>
    <t>Baa3/--/BBB</t>
  </si>
  <si>
    <t>XS2623993974</t>
  </si>
  <si>
    <t>建设银行悉尼分行</t>
  </si>
  <si>
    <t>建设银行伦敦分行</t>
  </si>
  <si>
    <t>中国银行香港分行</t>
  </si>
  <si>
    <t>中国银行巴黎分行</t>
  </si>
  <si>
    <t>连云港港口*</t>
  </si>
  <si>
    <t>长发集团*</t>
  </si>
  <si>
    <t>重庆合川城投*</t>
  </si>
  <si>
    <t>浦发银行伦敦分行</t>
  </si>
  <si>
    <t>甘肃公航旅*</t>
  </si>
  <si>
    <t>中国银行法兰克福分行</t>
  </si>
  <si>
    <t>工商银行迪拜分行</t>
  </si>
  <si>
    <t>工商银行香港分行</t>
  </si>
  <si>
    <t>工商银行新加坡分行</t>
  </si>
  <si>
    <t>工商银行伦敦分行</t>
  </si>
  <si>
    <t>兴业银行香港分行</t>
  </si>
  <si>
    <t>中国银行澳门分行</t>
  </si>
  <si>
    <t>中国银行卢森堡分行</t>
  </si>
  <si>
    <t>中国银行新加坡分行</t>
  </si>
  <si>
    <t>中国银行悉尼分行</t>
  </si>
  <si>
    <t>招商银行悉尼分行</t>
  </si>
  <si>
    <t>农业银行香港分行</t>
  </si>
  <si>
    <t>农业银行澳门分行</t>
  </si>
  <si>
    <t>中国银行匈牙利分行</t>
  </si>
  <si>
    <t>中国银行约翰内斯堡分行</t>
  </si>
  <si>
    <t>远洋集团*</t>
  </si>
  <si>
    <t>中国水务*</t>
  </si>
  <si>
    <t>农业银行纽约分行</t>
  </si>
  <si>
    <t>Sustainable Fitch+Moody's</t>
  </si>
  <si>
    <t>HKQAA+Moody's</t>
  </si>
  <si>
    <t>上饶投控</t>
  </si>
  <si>
    <t>交银金租</t>
  </si>
  <si>
    <t>G228068</t>
  </si>
  <si>
    <t>桂林经开</t>
  </si>
  <si>
    <t>6.8%</t>
  </si>
  <si>
    <t>XS2556891260</t>
  </si>
  <si>
    <t>2.25%</t>
  </si>
  <si>
    <t>XS2436799584</t>
  </si>
  <si>
    <t>信用主体（备证行）</t>
  </si>
  <si>
    <t>中国银行纽约分行</t>
  </si>
  <si>
    <t>招商银行伦敦分行</t>
  </si>
  <si>
    <t>绿色浮息债</t>
  </si>
  <si>
    <t>绿色点心债</t>
  </si>
  <si>
    <t>可持续点心债</t>
  </si>
  <si>
    <t>国网国际</t>
  </si>
  <si>
    <t>绿色澳交所债券</t>
  </si>
  <si>
    <t>板块</t>
  </si>
  <si>
    <t>无锡太湖新城(邮储银行)</t>
  </si>
  <si>
    <t>3.6%</t>
  </si>
  <si>
    <t>XS2648499007</t>
  </si>
  <si>
    <t>地方平台类</t>
  </si>
  <si>
    <t>澳交所</t>
  </si>
  <si>
    <t>港交所</t>
  </si>
  <si>
    <t>金融机构类</t>
  </si>
  <si>
    <t>伦交所</t>
  </si>
  <si>
    <t>港交所;伦交所</t>
  </si>
  <si>
    <t>产业类</t>
  </si>
  <si>
    <t>澳交所;港交所</t>
  </si>
  <si>
    <t>澳交所;新交所</t>
  </si>
  <si>
    <t>新交所</t>
  </si>
  <si>
    <t>G238059</t>
  </si>
  <si>
    <t>佛山高明建投</t>
  </si>
  <si>
    <t>G238009</t>
  </si>
  <si>
    <t>BISL,港分Global Advisor*</t>
  </si>
  <si>
    <t>主权/政府</t>
  </si>
  <si>
    <t>港交所;澳交所</t>
  </si>
  <si>
    <t>XS2523255060</t>
  </si>
  <si>
    <t>卢交所;澳交所</t>
  </si>
  <si>
    <t>房地产类</t>
  </si>
  <si>
    <t>福建漳龙</t>
  </si>
  <si>
    <t>山东高速</t>
  </si>
  <si>
    <t>港交所;卢交所</t>
  </si>
  <si>
    <t>港交所;瑞士</t>
  </si>
  <si>
    <t>筹款用途</t>
  </si>
  <si>
    <t>按照公司的可持续金融框架，用于再融资现有的海外债务</t>
  </si>
  <si>
    <t>根据国家发展和改革委员会（NDRC）的证书和可持续金融框架，对海外负债进行再融资</t>
  </si>
  <si>
    <t>全面或部分融资和再融资符合条件的绿色项目的客户贷款，以及银行自身的运营活动</t>
  </si>
  <si>
    <t>用于全面或部分融资和再融资符合条件的绿色项目的客户贷款，以及银行自身的运营活动</t>
  </si>
  <si>
    <t>投资于绿色项目，并根据绿色融资框架为绿色项目补充营运资本</t>
  </si>
  <si>
    <t>为绿色金融框架下的合格项目提供融资或再融资</t>
  </si>
  <si>
    <t>根据集团的可持续融资框架，用于偿还集团的现有负债并为新的或现有的符合条件的项目融资或再融资</t>
  </si>
  <si>
    <t>发行债券的所得款项净额将拨作公司绿色融资框架所界定的合资格绿色项目的融资或再融资，并将用作资格绿色项目的营运资金</t>
  </si>
  <si>
    <t>为项目融资补充营运资本</t>
  </si>
  <si>
    <t>根据可持续金融框架补充营运资金和项目建设</t>
  </si>
  <si>
    <t>根据可持续融资框架，为合格的绿色和/或社会项目/资产提供融资和/或再融资</t>
  </si>
  <si>
    <t>根据可持续金融框架补充发行人的营运资金和项目建设</t>
  </si>
  <si>
    <t>根据集团的可持续性融资框架，对集团现有债务进行再融资，并对新的或现有的合格项目进行融资或再融资</t>
  </si>
  <si>
    <t>根据绿色金融框架用于一般企业目的</t>
  </si>
  <si>
    <t>为中国银行可持续发展系列债券管理声明中定义的生物多样性相关合格绿色项目提供融资和/或再融资</t>
  </si>
  <si>
    <t>根据发行人的可持续融资框架对发行人现有的离岸债务进行再融资</t>
  </si>
  <si>
    <t>根据绿色和蓝色融资框架，发行3年期债券的净收益将用于资助符合条件的绿色项目</t>
  </si>
  <si>
    <t>根据绿色和蓝色融资框架，发行5年期债券的净收益将用于资助符合条件的蓝色项目</t>
  </si>
  <si>
    <t>发行3年期和5年期债券的净收益将用于对该框架下被归类为绿色和社会合格类别的项目进行融资</t>
  </si>
  <si>
    <t>发行2年期债券的净收益将对合格蓝色项目进行融资，项目根据绿色、社会、蓝色和可持续发展融资框架("框架")归类</t>
  </si>
  <si>
    <t>为本集团的合格项目(包括合格绿色项目及合格社会项目)提供资金，并根据可持续融资框架补充营运资金</t>
  </si>
  <si>
    <t>为符合条件的绿色项目（如绿色金融框架中的定义）提供资金</t>
  </si>
  <si>
    <t>根据担保人的绿色融资框架，发行债券的净收益的同等金额将用于为合格资产进行融资和/或再融资</t>
  </si>
  <si>
    <t>根据绿色金融框架和NDRC证书，为符合条件的绿色项目融资并补充营运资金</t>
  </si>
  <si>
    <t>根据可持续发展融资框架对某些现有债务和符合条件的项目进行再融资</t>
  </si>
  <si>
    <t>根据绿色和可持续融资框架，对公司现有的离岸债务进行再融资</t>
  </si>
  <si>
    <t>HK0000778479</t>
  </si>
  <si>
    <t>HK0000778487</t>
  </si>
  <si>
    <t>2.75%</t>
  </si>
  <si>
    <t>HK0000777810</t>
  </si>
  <si>
    <t>XS2332559553</t>
  </si>
  <si>
    <t>港交所;法兰克福;中欧</t>
  </si>
  <si>
    <t>3.15%</t>
  </si>
  <si>
    <t>XS2231589511</t>
  </si>
  <si>
    <t>珠海大横琴</t>
  </si>
  <si>
    <t>HK0000545670</t>
  </si>
  <si>
    <t>XS2061682188</t>
  </si>
  <si>
    <t>HK0000525334</t>
  </si>
  <si>
    <t>A1/A/--</t>
  </si>
  <si>
    <t>3.3%</t>
  </si>
  <si>
    <t>XS1982691237</t>
  </si>
  <si>
    <t>4.35%</t>
  </si>
  <si>
    <t>XS1878123139</t>
  </si>
  <si>
    <t>首创集团</t>
  </si>
  <si>
    <t>5.2%</t>
  </si>
  <si>
    <t>XS1792566652</t>
  </si>
  <si>
    <t>XS1720540308</t>
  </si>
  <si>
    <t>XS1437844100</t>
  </si>
  <si>
    <t>4.15%</t>
  </si>
  <si>
    <t>HK0000270386</t>
  </si>
  <si>
    <t>珠海农商行</t>
  </si>
  <si>
    <t>绿色澳交所点心债</t>
  </si>
  <si>
    <t>MO0000000238</t>
  </si>
  <si>
    <t>预期净收益将用于资助符合条件的项目</t>
  </si>
  <si>
    <t>云南能投(邮储银行)</t>
  </si>
  <si>
    <t>5.75%</t>
  </si>
  <si>
    <t>XS2659087139</t>
  </si>
  <si>
    <t>用于偿还与可持续融资框架下定义的符合条件的绿色项目的融资和/或再融资有关的一年内到期的中长期外债</t>
  </si>
  <si>
    <t>根据发行人的绿色金融框架，募集所得款项将用于资助符合资格的绿色项目，并用于相关的运营资金目的，但受国家发展和改革委员会（NDRC）证书限制</t>
  </si>
  <si>
    <t>为了为中国银行有限公司可持续系列债券管理声明中定义的符合条件的绿色项目提供融资和/或再融资</t>
  </si>
  <si>
    <t>为融资和/或再融资可持续水资源或海洋开发相关的符合中国招商银行绿色、社会和可持续债券框架中指定的资格标准的可持续绿色项目</t>
  </si>
  <si>
    <t>按照发行人的绿色金融框架，用于资助符合条件的绿色项目，并在发行人的国家发展和改革委员会证书的限制范围内用于相关营运资本需求</t>
  </si>
  <si>
    <t>为位于海南自贸港的中国银行股份有限公司可持续发展系列债券管理声明中界定的符合条件的可持续发展项目提供融资和/或再融资</t>
  </si>
  <si>
    <t>根据可持续金融框架为该集团的合格项目提供资金或再融资</t>
  </si>
  <si>
    <t>根据NDRC证书和发行人绿色金融框架下的要求进行再融资</t>
  </si>
  <si>
    <t>为集团的某些基础设施建设项目提供资金，包括为发行人绿色融资框架中反映的合格绿色项目提供资金，并补充其营运资金</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</si>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</sst>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quot;年&quot;m&quot;月&quot;d&quot;日&quot;;@"/>
    <numFmt numFmtId="165" formatCode="yyyy/m/d;@"/>
  </numFmts>
  <fonts count="20" x14ac:knownFonts="1">
    <font>
      <sz val="11"/>
      <color theme="1"/>
      <name val="Calibri"/>
      <family val="2"/>
      <scheme val="minor"/>
    </font>
    <font>
      <sz val="11"/>
      <color theme="1"/>
      <name val="Arial"/>
      <family val="2"/>
    </font>
    <font>
      <sz val="11"/>
      <color theme="1"/>
      <name val="Arial"/>
      <family val="2"/>
    </font>
    <font>
      <sz val="11"/>
      <color theme="1"/>
      <name val="Arial"/>
      <family val="2"/>
    </font>
    <font>
      <b/>
      <sz val="11"/>
      <color theme="0"/>
      <name val="Calibri"/>
      <family val="2"/>
      <scheme val="minor"/>
    </font>
    <font>
      <sz val="12"/>
      <color rgb="FF000000"/>
      <name val="Arial"/>
      <family val="2"/>
    </font>
    <font>
      <sz val="12"/>
      <color rgb="FF000000"/>
      <name val="KaiTi"/>
      <family val="3"/>
    </font>
    <font>
      <b/>
      <sz val="11"/>
      <color theme="0"/>
      <name val="Arial"/>
      <family val="2"/>
    </font>
    <font>
      <sz val="11"/>
      <color rgb="FF0000FF"/>
      <name val="Arial"/>
      <family val="2"/>
    </font>
    <font>
      <b/>
      <sz val="12"/>
      <color rgb="FFFFFFFF"/>
      <name val="Arial"/>
      <family val="2"/>
    </font>
    <font>
      <b/>
      <sz val="12"/>
      <color rgb="FFFFFFFF"/>
      <name val="KaiTi"/>
      <family val="3"/>
    </font>
    <font>
      <sz val="11"/>
      <color theme="0"/>
      <name val="Calibri"/>
      <family val="2"/>
      <scheme val="minor"/>
    </font>
    <font>
      <sz val="12"/>
      <color rgb="FFB2A16A"/>
      <name val="KaiTi"/>
      <family val="3"/>
    </font>
    <font>
      <sz val="11"/>
      <color theme="1"/>
      <name val="KaiTi"/>
      <family val="3"/>
    </font>
    <font>
      <sz val="11"/>
      <color theme="1"/>
      <name val="Calibri"/>
      <family val="2"/>
    </font>
    <font>
      <sz val="11"/>
      <color theme="1"/>
      <name val="Microsoft JhengHei UI"/>
      <family val="2"/>
    </font>
    <font>
      <b/>
      <sz val="11"/>
      <color theme="1"/>
      <name val="Microsoft JhengHei UI"/>
      <family val="2"/>
    </font>
    <font>
      <b/>
      <sz val="11"/>
      <color rgb="FFFFFFFF"/>
      <name val="DengXian"/>
    </font>
    <font>
      <b/>
      <sz val="11"/>
      <color theme="0"/>
      <name val="KaiTi"/>
      <family val="3"/>
    </font>
    <font>
      <sz val="11"/>
      <color rgb="FF0000FF"/>
      <name val="Calibri"/>
      <family val="2"/>
      <scheme val="minor"/>
    </font>
  </fonts>
  <fills count="7">
    <fill>
      <patternFill patternType="none"/>
    </fill>
    <fill>
      <patternFill patternType="gray125"/>
    </fill>
    <fill>
      <patternFill patternType="solid">
        <fgColor rgb="FF358070"/>
        <bgColor indexed="64"/>
      </patternFill>
    </fill>
    <fill>
      <patternFill patternType="solid">
        <fgColor theme="9" tint="0.79998168889431442"/>
        <bgColor indexed="64"/>
      </patternFill>
    </fill>
    <fill>
      <patternFill patternType="solid">
        <fgColor rgb="FFB2A169"/>
        <bgColor indexed="64"/>
      </patternFill>
    </fill>
    <fill>
      <patternFill patternType="solid">
        <fgColor rgb="FF226E4B"/>
        <bgColor indexed="64"/>
      </patternFill>
    </fill>
    <fill>
      <patternFill patternType="solid">
        <fgColor rgb="FF1F3864"/>
        <bgColor indexed="64"/>
      </patternFill>
    </fill>
  </fills>
  <borders count="13">
    <border>
      <left/>
      <right/>
      <top/>
      <bottom/>
      <diagonal/>
    </border>
    <border>
      <left/>
      <right/>
      <top/>
      <bottom style="dotted">
        <color rgb="FF7F7F7F"/>
      </bottom>
      <diagonal/>
    </border>
    <border>
      <left/>
      <right/>
      <top style="dotted">
        <color rgb="FF7F7F7F"/>
      </top>
      <bottom style="dotted">
        <color rgb="FF7F7F7F"/>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bottom style="thin">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39">
    <xf numFmtId="0" fontId="0" fillId="0" borderId="0" xfId="0"/>
    <xf numFmtId="0" fontId="5" fillId="0" borderId="1" xfId="0" applyFont="1" applyBorder="1" applyAlignment="1">
      <alignment horizontal="center" vertical="center" wrapText="1" readingOrder="1"/>
    </xf>
    <xf numFmtId="0" fontId="6" fillId="0" borderId="1" xfId="0" applyFont="1" applyBorder="1" applyAlignment="1">
      <alignment horizontal="center" vertical="center" wrapText="1" readingOrder="1"/>
    </xf>
    <xf numFmtId="0" fontId="7" fillId="2" borderId="0" xfId="0" applyFont="1" applyFill="1"/>
    <xf numFmtId="0" fontId="0" fillId="3" borderId="0" xfId="0" applyFill="1"/>
    <xf numFmtId="0" fontId="0" fillId="0" borderId="0" xfId="0" quotePrefix="1"/>
    <xf numFmtId="0" fontId="4" fillId="4" borderId="0" xfId="0" applyFont="1" applyFill="1" applyAlignment="1">
      <alignment horizontal="center"/>
    </xf>
    <xf numFmtId="0" fontId="4" fillId="5" borderId="0" xfId="0" applyFont="1" applyFill="1" applyAlignment="1">
      <alignment horizontal="center"/>
    </xf>
    <xf numFmtId="14" fontId="3" fillId="0" borderId="5" xfId="0" applyNumberFormat="1"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1" fontId="3" fillId="0" borderId="4" xfId="0" applyNumberFormat="1" applyFont="1" applyBorder="1" applyAlignment="1">
      <alignment horizontal="center" vertical="center"/>
    </xf>
    <xf numFmtId="1" fontId="5" fillId="0" borderId="1" xfId="0" applyNumberFormat="1" applyFont="1" applyBorder="1" applyAlignment="1">
      <alignment horizontal="center" vertical="center" wrapText="1" readingOrder="1"/>
    </xf>
    <xf numFmtId="0" fontId="8" fillId="0" borderId="0" xfId="0" applyFont="1" applyAlignment="1">
      <alignment horizontal="center"/>
    </xf>
    <xf numFmtId="0" fontId="9" fillId="2" borderId="0" xfId="0" applyFont="1" applyFill="1" applyAlignment="1">
      <alignment horizontal="center" vertical="center" wrapText="1" readingOrder="1"/>
    </xf>
    <xf numFmtId="0" fontId="10" fillId="2" borderId="0" xfId="0" applyFont="1" applyFill="1" applyAlignment="1">
      <alignment horizontal="center" vertical="center" wrapText="1" readingOrder="1"/>
    </xf>
    <xf numFmtId="0" fontId="2" fillId="0" borderId="0" xfId="0" applyFont="1" applyAlignment="1">
      <alignment horizontal="center"/>
    </xf>
    <xf numFmtId="14" fontId="0" fillId="0" borderId="0" xfId="0" applyNumberFormat="1"/>
    <xf numFmtId="0" fontId="12" fillId="0" borderId="2" xfId="0" applyFont="1" applyBorder="1" applyAlignment="1">
      <alignment horizontal="center" vertical="center" wrapText="1" readingOrder="1"/>
    </xf>
    <xf numFmtId="164" fontId="13" fillId="0" borderId="3" xfId="0" applyNumberFormat="1" applyFont="1" applyBorder="1" applyAlignment="1">
      <alignment horizontal="center" vertical="center"/>
    </xf>
    <xf numFmtId="0" fontId="1" fillId="0" borderId="6" xfId="0" applyFont="1" applyBorder="1" applyAlignment="1">
      <alignment horizontal="center" vertical="center"/>
    </xf>
    <xf numFmtId="0" fontId="11" fillId="2" borderId="0" xfId="0" applyFont="1" applyFill="1" applyAlignment="1">
      <alignment horizontal="center"/>
    </xf>
    <xf numFmtId="0" fontId="0" fillId="3" borderId="0" xfId="0" applyFill="1" applyAlignment="1">
      <alignment vertical="center"/>
    </xf>
    <xf numFmtId="0" fontId="7" fillId="2" borderId="0" xfId="0" applyFont="1" applyFill="1" applyAlignment="1">
      <alignment vertical="center"/>
    </xf>
    <xf numFmtId="0" fontId="0" fillId="0" borderId="0" xfId="0" applyAlignment="1">
      <alignment vertical="center"/>
    </xf>
    <xf numFmtId="164" fontId="13" fillId="0" borderId="0" xfId="0" applyNumberFormat="1" applyFont="1" applyAlignment="1">
      <alignment horizontal="center"/>
    </xf>
    <xf numFmtId="0" fontId="5" fillId="0" borderId="0" xfId="0" applyFont="1" applyAlignment="1">
      <alignment horizontal="center" vertical="center" wrapText="1" readingOrder="1"/>
    </xf>
    <xf numFmtId="0" fontId="0" fillId="0" borderId="9" xfId="0" applyBorder="1" applyAlignment="1">
      <alignment vertical="center" wrapText="1"/>
    </xf>
    <xf numFmtId="0" fontId="15" fillId="0" borderId="9" xfId="0" applyFont="1" applyBorder="1" applyAlignment="1">
      <alignment vertical="center" wrapText="1"/>
    </xf>
    <xf numFmtId="0" fontId="14" fillId="0" borderId="9" xfId="0" applyFont="1" applyBorder="1" applyAlignment="1">
      <alignment vertical="center" wrapText="1"/>
    </xf>
    <xf numFmtId="0" fontId="16" fillId="0" borderId="9" xfId="0" applyFont="1" applyBorder="1" applyAlignment="1">
      <alignment vertical="center" wrapText="1"/>
    </xf>
    <xf numFmtId="0" fontId="0" fillId="0" borderId="0" xfId="0" applyAlignment="1">
      <alignment horizontal="center"/>
    </xf>
    <xf numFmtId="0" fontId="15" fillId="0" borderId="12" xfId="0" applyFont="1" applyBorder="1" applyAlignment="1">
      <alignment vertical="center" wrapText="1"/>
    </xf>
    <xf numFmtId="0" fontId="17" fillId="6" borderId="10" xfId="0" applyFont="1" applyFill="1" applyBorder="1" applyAlignment="1">
      <alignment vertical="center" wrapText="1"/>
    </xf>
    <xf numFmtId="0" fontId="17" fillId="6" borderId="11" xfId="0" applyFont="1" applyFill="1" applyBorder="1" applyAlignment="1">
      <alignment vertical="center" wrapText="1"/>
    </xf>
    <xf numFmtId="165" fontId="5" fillId="0" borderId="2" xfId="0" applyNumberFormat="1" applyFont="1" applyBorder="1" applyAlignment="1">
      <alignment horizontal="center" vertical="center" wrapText="1" readingOrder="1"/>
    </xf>
    <xf numFmtId="0" fontId="18" fillId="2" borderId="0" xfId="0" applyFont="1" applyFill="1" applyAlignment="1">
      <alignment horizontal="center" vertical="center"/>
    </xf>
    <xf numFmtId="0" fontId="7" fillId="2" borderId="0" xfId="0" applyFont="1" applyFill="1" applyAlignment="1">
      <alignment horizontal="center" vertical="center"/>
    </xf>
    <xf numFmtId="14" fontId="19" fillId="0" borderId="0" xfId="0" applyNumberFormat="1" applyFont="1"/>
  </cellXfs>
  <cellStyles count="1">
    <cellStyle name="Normal" xfId="0" builtinId="0"/>
  </cellStyles>
  <dxfs count="61">
    <dxf>
      <font>
        <color rgb="FF226E4B"/>
      </font>
    </dxf>
    <dxf>
      <font>
        <color rgb="FFB2A169"/>
      </font>
    </dxf>
    <dxf>
      <font>
        <color rgb="FFB2A169"/>
      </font>
    </dxf>
    <dxf>
      <font>
        <color rgb="FFB2A169"/>
      </font>
    </dxf>
    <dxf>
      <fill>
        <patternFill>
          <bgColor rgb="FFE9F5F1"/>
        </patternFill>
      </fil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theme="1"/>
        <name val="Arial"/>
        <family val="2"/>
        <scheme val="none"/>
      </font>
      <alignment horizontal="center"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0"/>
        <name val="Arial"/>
        <family val="2"/>
        <scheme val="none"/>
      </font>
      <fill>
        <patternFill patternType="solid">
          <fgColor indexed="64"/>
          <bgColor rgb="FF358070"/>
        </patternFill>
      </fill>
      <alignment horizontal="general" vertical="center" textRotation="0" wrapText="0" indent="0" justifyLastLine="0" shrinkToFit="0" readingOrder="0"/>
    </dxf>
    <dxf>
      <font>
        <b/>
        <i val="0"/>
        <strike val="0"/>
        <condense val="0"/>
        <extend val="0"/>
        <outline val="0"/>
        <shadow val="0"/>
        <u val="none"/>
        <vertAlign val="baseline"/>
        <sz val="11"/>
        <color theme="0"/>
        <name val="Arial"/>
        <family val="2"/>
        <scheme val="none"/>
      </font>
      <fill>
        <patternFill patternType="solid">
          <fgColor indexed="64"/>
          <bgColor rgb="FF358070"/>
        </patternFill>
      </fill>
    </dxf>
    <dxf>
      <font>
        <b val="0"/>
        <i val="0"/>
        <strike val="0"/>
        <condense val="0"/>
        <extend val="0"/>
        <outline val="0"/>
        <shadow val="0"/>
        <u val="none"/>
        <vertAlign val="baseline"/>
        <sz val="12"/>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1"/>
    </dxf>
    <dxf>
      <font>
        <b val="0"/>
        <i val="0"/>
        <strike val="0"/>
        <condense val="0"/>
        <extend val="0"/>
        <outline val="0"/>
        <shadow val="0"/>
        <u val="none"/>
        <vertAlign val="baseline"/>
        <sz val="12"/>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1"/>
      <border diagonalUp="0" diagonalDown="0" outline="0">
        <left/>
        <right/>
        <top/>
        <bottom style="dotted">
          <color rgb="FF7F7F7F"/>
        </bottom>
      </border>
    </dxf>
    <dxf>
      <font>
        <b val="0"/>
        <i val="0"/>
        <strike val="0"/>
        <condense val="0"/>
        <extend val="0"/>
        <outline val="0"/>
        <shadow val="0"/>
        <u val="none"/>
        <vertAlign val="baseline"/>
        <sz val="12"/>
        <color rgb="FF000000"/>
        <name val="KaiTi"/>
        <family val="3"/>
        <scheme val="none"/>
      </font>
      <numFmt numFmtId="0" formatCode="General"/>
      <fill>
        <patternFill patternType="none">
          <fgColor indexed="64"/>
          <bgColor indexed="65"/>
        </patternFill>
      </fill>
      <alignment horizontal="center" vertical="center" textRotation="0" wrapText="1" indent="0" justifyLastLine="0" shrinkToFit="0" readingOrder="1"/>
      <border diagonalUp="0" diagonalDown="0" outline="0">
        <left/>
        <right/>
        <top/>
        <bottom style="dotted">
          <color rgb="FF7F7F7F"/>
        </bottom>
      </border>
    </dxf>
    <dxf>
      <font>
        <b val="0"/>
        <i val="0"/>
        <strike val="0"/>
        <condense val="0"/>
        <extend val="0"/>
        <outline val="0"/>
        <shadow val="0"/>
        <u val="none"/>
        <vertAlign val="baseline"/>
        <sz val="12"/>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1"/>
      <border diagonalUp="0" diagonalDown="0" outline="0">
        <left/>
        <right/>
        <top/>
        <bottom style="dotted">
          <color rgb="FF7F7F7F"/>
        </bottom>
      </border>
    </dxf>
    <dxf>
      <font>
        <b val="0"/>
        <i val="0"/>
        <strike val="0"/>
        <condense val="0"/>
        <extend val="0"/>
        <outline val="0"/>
        <shadow val="0"/>
        <u val="none"/>
        <vertAlign val="baseline"/>
        <sz val="12"/>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1"/>
      <border diagonalUp="0" diagonalDown="0">
        <left/>
        <right/>
        <top/>
        <bottom style="dotted">
          <color rgb="FF7F7F7F"/>
        </bottom>
        <vertical/>
        <horizontal/>
      </border>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1"/>
      <border diagonalUp="0" diagonalDown="0">
        <left/>
        <right/>
        <top/>
        <bottom style="dotted">
          <color rgb="FF7F7F7F"/>
        </bottom>
        <vertical/>
        <horizontal/>
      </border>
    </dxf>
    <dxf>
      <font>
        <b val="0"/>
        <i val="0"/>
        <strike val="0"/>
        <condense val="0"/>
        <extend val="0"/>
        <outline val="0"/>
        <shadow val="0"/>
        <u val="none"/>
        <vertAlign val="baseline"/>
        <sz val="12"/>
        <color rgb="FFB2A16A"/>
        <name val="KaiTi"/>
        <family val="3"/>
        <scheme val="none"/>
      </font>
      <numFmt numFmtId="0" formatCode="General"/>
      <fill>
        <patternFill patternType="none">
          <fgColor indexed="64"/>
          <bgColor indexed="65"/>
        </patternFill>
      </fill>
      <alignment horizontal="center" vertical="center" textRotation="0" wrapText="1" indent="0" justifyLastLine="0" shrinkToFit="0" readingOrder="1"/>
      <border diagonalUp="0" diagonalDown="0">
        <left/>
        <right/>
        <top style="dotted">
          <color rgb="FF7F7F7F"/>
        </top>
        <bottom style="dotted">
          <color rgb="FF7F7F7F"/>
        </bottom>
        <vertical/>
        <horizontal/>
      </border>
    </dxf>
    <dxf>
      <font>
        <b val="0"/>
        <i val="0"/>
        <strike val="0"/>
        <condense val="0"/>
        <extend val="0"/>
        <outline val="0"/>
        <shadow val="0"/>
        <u val="none"/>
        <vertAlign val="baseline"/>
        <sz val="12"/>
        <color rgb="FF000000"/>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1"/>
      <border diagonalUp="0" diagonalDown="0">
        <left/>
        <right/>
        <top/>
        <bottom style="dotted">
          <color rgb="FF7F7F7F"/>
        </bottom>
        <vertical/>
        <horizontal/>
      </border>
    </dxf>
    <dxf>
      <font>
        <b val="0"/>
        <i val="0"/>
        <strike val="0"/>
        <condense val="0"/>
        <extend val="0"/>
        <outline val="0"/>
        <shadow val="0"/>
        <u val="none"/>
        <vertAlign val="baseline"/>
        <sz val="12"/>
        <color rgb="FF000000"/>
        <name val="KaiTi"/>
        <scheme val="none"/>
      </font>
      <numFmt numFmtId="0" formatCode="General"/>
      <fill>
        <patternFill patternType="none">
          <fgColor indexed="64"/>
          <bgColor indexed="65"/>
        </patternFill>
      </fill>
      <alignment horizontal="center" vertical="center" textRotation="0" wrapText="1" indent="0" justifyLastLine="0" shrinkToFit="0" readingOrder="1"/>
      <border diagonalUp="0" diagonalDown="0" outline="0">
        <left/>
        <right/>
        <top/>
        <bottom style="dotted">
          <color rgb="FF7F7F7F"/>
        </bottom>
      </border>
    </dxf>
    <dxf>
      <font>
        <b val="0"/>
        <i val="0"/>
        <strike val="0"/>
        <condense val="0"/>
        <extend val="0"/>
        <outline val="0"/>
        <shadow val="0"/>
        <u val="none"/>
        <vertAlign val="baseline"/>
        <sz val="12"/>
        <color rgb="FF000000"/>
        <name val="Arial"/>
        <family val="2"/>
        <scheme val="none"/>
      </font>
      <numFmt numFmtId="165" formatCode="yyyy/m/d;@"/>
      <fill>
        <patternFill patternType="none">
          <fgColor indexed="64"/>
          <bgColor indexed="65"/>
        </patternFill>
      </fill>
      <alignment horizontal="center" vertical="center" textRotation="0" wrapText="1" indent="0" justifyLastLine="0" shrinkToFit="0" readingOrder="1"/>
      <border diagonalUp="0" diagonalDown="0" outline="0">
        <left/>
        <right/>
        <top style="dotted">
          <color rgb="FF7F7F7F"/>
        </top>
        <bottom style="dotted">
          <color rgb="FF7F7F7F"/>
        </bottom>
      </border>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center" vertical="center" textRotation="0" wrapText="1" indent="0" justifyLastLine="0" shrinkToFit="0" readingOrder="1"/>
      <border diagonalUp="0" diagonalDown="0" outline="0">
        <left/>
        <right/>
        <top/>
        <bottom style="dotted">
          <color rgb="FF7F7F7F"/>
        </bottom>
      </border>
    </dxf>
    <dxf>
      <border outline="0">
        <bottom style="thin">
          <color rgb="FF7F7F7F"/>
        </bottom>
      </border>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1"/>
    </dxf>
    <dxf>
      <font>
        <b/>
        <i val="0"/>
        <strike val="0"/>
        <condense val="0"/>
        <extend val="0"/>
        <outline val="0"/>
        <shadow val="0"/>
        <u val="none"/>
        <vertAlign val="baseline"/>
        <sz val="12"/>
        <color rgb="FFFFFFFF"/>
        <name val="Arial"/>
        <family val="2"/>
        <scheme val="none"/>
      </font>
      <fill>
        <patternFill patternType="solid">
          <fgColor indexed="64"/>
          <bgColor rgb="FF358070"/>
        </patternFill>
      </fill>
      <alignment horizontal="center" vertical="center" textRotation="0" wrapText="1" indent="0" justifyLastLine="0" shrinkToFit="0" readingOrder="1"/>
    </dxf>
    <dxf>
      <font>
        <strike val="0"/>
        <outline val="0"/>
        <shadow val="0"/>
        <u val="none"/>
        <vertAlign val="baseline"/>
        <sz val="11"/>
        <color rgb="FF0000FF"/>
        <name val="Calibri"/>
        <family val="2"/>
        <scheme val="minor"/>
      </font>
      <numFmt numFmtId="19" formatCode="m/d/yyyy"/>
    </dxf>
    <dxf>
      <font>
        <strike val="0"/>
        <outline val="0"/>
        <shadow val="0"/>
        <u val="none"/>
        <vertAlign val="baseline"/>
        <sz val="11"/>
        <color rgb="FF0000FF"/>
        <name val="Calibri"/>
        <family val="2"/>
        <scheme val="minor"/>
      </font>
      <numFmt numFmtId="19" formatCode="m/d/yyyy"/>
    </dxf>
    <dxf>
      <numFmt numFmtId="19" formatCode="m/d/yyyy"/>
    </dxf>
    <dxf>
      <numFmt numFmtId="19" formatCode="m/d/yyyy"/>
    </dxf>
    <dxf>
      <numFmt numFmtId="19" formatCode="m/d/yyyy"/>
    </dxf>
    <dxf>
      <font>
        <name val="KaiTi"/>
        <family val="3"/>
        <scheme val="none"/>
      </font>
      <numFmt numFmtId="164" formatCode="yyyy&quot;年&quot;m&quot;月&quot;d&quot;日&quot;;@"/>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dxf>
    <dxf>
      <numFmt numFmtId="0" formatCode="Genera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19" formatCode="m/d/yyyy"/>
      <fill>
        <patternFill patternType="none">
          <fgColor indexed="64"/>
          <bgColor indexed="65"/>
        </patternFill>
      </fill>
    </dxf>
    <dxf>
      <fill>
        <patternFill patternType="none">
          <fgColor indexed="64"/>
          <bgColor indexed="65"/>
        </patternFill>
      </fill>
    </dxf>
    <dxf>
      <fill>
        <patternFill>
          <bgColor theme="9" tint="0.79998168889431442"/>
        </patternFill>
      </fill>
    </dxf>
    <dxf>
      <fill>
        <patternFill patternType="none">
          <bgColor auto="1"/>
        </patternFill>
      </fill>
    </dxf>
    <dxf>
      <font>
        <color theme="0"/>
      </font>
    </dxf>
    <dxf>
      <fill>
        <patternFill>
          <bgColor rgb="FF358070"/>
        </patternFill>
      </fill>
    </dxf>
  </dxfs>
  <tableStyles count="1" defaultTableStyle="TableStyleMedium2" defaultPivotStyle="PivotStyleLight16">
    <tableStyle name="Table Style 1" pivot="0" count="4" xr9:uid="{F95708D8-C1AC-455C-A756-37640D4A9AD1}">
      <tableStyleElement type="wholeTable" dxfId="60"/>
      <tableStyleElement type="headerRow" dxfId="59"/>
      <tableStyleElement type="firstRowStripe" dxfId="58"/>
      <tableStyleElement type="secondRowStripe" dxfId="57"/>
    </tableStyle>
  </tableStyles>
  <colors>
    <mruColors>
      <color rgb="FF0000FF"/>
      <color rgb="FFE9F5F1"/>
      <color rgb="FFEDEDED"/>
      <color rgb="FFB2A169"/>
      <color rgb="FF358070"/>
      <color rgb="FF226E4B"/>
      <color rgb="FFE2E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222732</xdr:colOff>
      <xdr:row>10</xdr:row>
      <xdr:rowOff>123825</xdr:rowOff>
    </xdr:to>
    <mc:AlternateContent xmlns:mc="http://schemas.openxmlformats.org/markup-compatibility/2006" xmlns:sle15="http://schemas.microsoft.com/office/drawing/2012/slicer">
      <mc:Choice Requires="sle15">
        <xdr:graphicFrame macro="">
          <xdr:nvGraphicFramePr>
            <xdr:cNvPr id="3" name="主题">
              <a:extLst>
                <a:ext uri="{FF2B5EF4-FFF2-40B4-BE49-F238E27FC236}">
                  <a16:creationId xmlns:a16="http://schemas.microsoft.com/office/drawing/2014/main" id="{5AC7E6D8-CF86-4621-AF4E-210B3B34A82C}"/>
                </a:ext>
              </a:extLst>
            </xdr:cNvPr>
            <xdr:cNvGraphicFramePr/>
          </xdr:nvGraphicFramePr>
          <xdr:xfrm>
            <a:off x="0" y="0"/>
            <a:ext cx="0" cy="0"/>
          </xdr:xfrm>
          <a:graphic>
            <a:graphicData uri="http://schemas.microsoft.com/office/drawing/2010/slicer">
              <sle:slicer xmlns:sle="http://schemas.microsoft.com/office/drawing/2010/slicer" name="主题"/>
            </a:graphicData>
          </a:graphic>
        </xdr:graphicFrame>
      </mc:Choice>
      <mc:Fallback xmlns="">
        <xdr:sp macro="" textlink="">
          <xdr:nvSpPr>
            <xdr:cNvPr id="0" name=""/>
            <xdr:cNvSpPr>
              <a:spLocks noTextEdit="1"/>
            </xdr:cNvSpPr>
          </xdr:nvSpPr>
          <xdr:spPr>
            <a:xfrm>
              <a:off x="0" y="0"/>
              <a:ext cx="1828800" cy="20288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1020906</xdr:colOff>
      <xdr:row>61</xdr:row>
      <xdr:rowOff>127343</xdr:rowOff>
    </xdr:from>
    <xdr:to>
      <xdr:col>20</xdr:col>
      <xdr:colOff>1683636</xdr:colOff>
      <xdr:row>135</xdr:row>
      <xdr:rowOff>40631</xdr:rowOff>
    </xdr:to>
    <xdr:pic>
      <xdr:nvPicPr>
        <xdr:cNvPr id="2" name="Picture 1">
          <a:extLst>
            <a:ext uri="{FF2B5EF4-FFF2-40B4-BE49-F238E27FC236}">
              <a16:creationId xmlns:a16="http://schemas.microsoft.com/office/drawing/2014/main" id="{CDFC1B46-89F1-4E7E-9256-E5182A24495A}"/>
            </a:ext>
          </a:extLst>
        </xdr:cNvPr>
        <xdr:cNvPicPr>
          <a:picLocks noChangeAspect="1"/>
        </xdr:cNvPicPr>
      </xdr:nvPicPr>
      <xdr:blipFill>
        <a:blip xmlns:r="http://schemas.openxmlformats.org/officeDocument/2006/relationships" r:embed="rId1"/>
        <a:stretch>
          <a:fillRect/>
        </a:stretch>
      </xdr:blipFill>
      <xdr:spPr>
        <a:xfrm>
          <a:off x="9593406" y="11938343"/>
          <a:ext cx="15106095" cy="8512278"/>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B9564F13-97DF-45AA-B613-585396ED1FF5}" autoFormatId="16" applyNumberFormats="0" applyBorderFormats="0" applyFontFormats="0" applyPatternFormats="0" applyAlignmentFormats="0" applyWidthHeightFormats="0">
  <queryTableRefresh nextId="34">
    <queryTableFields count="19">
      <queryTableField id="1" name="Index" tableColumnId="1"/>
      <queryTableField id="2" name="定价日" tableColumnId="2"/>
      <queryTableField id="3" name="信用主体(备证行)" tableColumnId="3"/>
      <queryTableField id="4" name="发行评级" tableColumnId="4"/>
      <queryTableField id="5" name="主题" tableColumnId="5"/>
      <queryTableField id="6" name="货币" tableColumnId="6"/>
      <queryTableField id="7" name="发行规模(亿)" tableColumnId="7"/>
      <queryTableField id="8" name="年期" tableColumnId="8"/>
      <queryTableField id="9" name="票息" tableColumnId="9"/>
      <queryTableField id="10" name="BOCOM_DEAL?" tableColumnId="10"/>
      <queryTableField id="11" name="ESG" tableColumnId="11"/>
      <queryTableField id="12" name="ISIN" tableColumnId="12"/>
      <queryTableField id="30" name="板块" tableColumnId="16"/>
      <queryTableField id="32" name="筹款用途" tableColumnId="17"/>
      <queryTableField id="13" name="亿美元" tableColumnId="13"/>
      <queryTableField id="14" name="亿元" tableColumnId="14"/>
      <queryTableField id="15" name="上市" tableColumnId="15"/>
      <queryTableField id="22" name="外部评审方式" tableColumnId="18"/>
      <queryTableField id="23" name="外部评审机构" tableColumnId="1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8" xr16:uid="{8BDC3A4F-86B6-4B73-9780-26762520A3A5}" autoFormatId="16" applyNumberFormats="0" applyBorderFormats="0" applyFontFormats="0" applyPatternFormats="0" applyAlignmentFormats="0" applyWidthHeightFormats="0">
  <queryTableRefresh nextId="3">
    <queryTableFields count="2">
      <queryTableField id="1" name="Investor_type" tableColumnId="1"/>
      <queryTableField id="2" name="Investor_type_EN"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主题" xr10:uid="{69691737-782C-4395-99F2-314795013E44}" sourceName="主题">
  <extLst>
    <x:ext xmlns:x15="http://schemas.microsoft.com/office/spreadsheetml/2010/11/main" uri="{2F2917AC-EB37-4324-AD4E-5DD8C200BD13}">
      <x15:tableSlicerCache tableId="8"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主题" xr10:uid="{812A89A0-2A78-4E3D-BD43-F24C771B67BE}" cache="Slicer_主题" caption="主题"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7F1F7DC-32A9-4DE9-9D80-1171776E544E}" name="ESG" displayName="ESG" ref="A12:S137" tableType="queryTable" totalsRowShown="0">
  <autoFilter ref="A12:S137" xr:uid="{6A4C1531-6151-4E0D-A05E-9B7525956293}"/>
  <tableColumns count="19">
    <tableColumn id="1" xr3:uid="{690067C3-331C-4295-8EC6-421F2979A065}" uniqueName="1" name="Index" queryTableFieldId="1" dataDxfId="56"/>
    <tableColumn id="2" xr3:uid="{ADEF6C5C-08D2-439B-98F7-8F7D57953FC8}" uniqueName="2" name="定价日" queryTableFieldId="2" dataDxfId="55"/>
    <tableColumn id="3" xr3:uid="{D2FB2737-C4CD-4903-BE64-EF1181D12674}" uniqueName="3" name="信用主体(备证行)" queryTableFieldId="3" dataDxfId="54"/>
    <tableColumn id="4" xr3:uid="{9C264260-956B-4505-933B-D0C30374F543}" uniqueName="4" name="发行评级" queryTableFieldId="4" dataDxfId="53"/>
    <tableColumn id="5" xr3:uid="{01AD3178-63DA-4F13-9FB6-2061ACFA4723}" uniqueName="5" name="主题" queryTableFieldId="5" dataDxfId="52"/>
    <tableColumn id="6" xr3:uid="{A2232309-82DD-444F-A40B-1ACC7740E91C}" uniqueName="6" name="货币" queryTableFieldId="6" dataDxfId="51"/>
    <tableColumn id="7" xr3:uid="{080A08DB-A398-44A8-A3D9-065774907B42}" uniqueName="7" name="发行规模(亿)" queryTableFieldId="7" dataDxfId="50"/>
    <tableColumn id="8" xr3:uid="{9CE250AC-93D1-43F8-8D9E-2A5A38466A7B}" uniqueName="8" name="年期" queryTableFieldId="8" dataDxfId="49"/>
    <tableColumn id="9" xr3:uid="{DF962E77-9E47-484B-8D98-77615269E075}" uniqueName="9" name="票息" queryTableFieldId="9" dataDxfId="48"/>
    <tableColumn id="10" xr3:uid="{3B06E3B8-17C8-476B-A673-09C3637443CA}" uniqueName="10" name="BOCOM_DEAL?" queryTableFieldId="10" dataDxfId="47"/>
    <tableColumn id="11" xr3:uid="{B94D3211-EFCC-40C0-BFB2-7FF8967E18D2}" uniqueName="11" name="ESG" queryTableFieldId="11" dataDxfId="46"/>
    <tableColumn id="12" xr3:uid="{EA5C888B-0765-419C-BEE9-8C9F2845E363}" uniqueName="12" name="ISIN" queryTableFieldId="12" dataDxfId="45"/>
    <tableColumn id="16" xr3:uid="{FDF07D56-F7EC-4F74-931E-BF587528A645}" uniqueName="16" name="板块" queryTableFieldId="30" dataDxfId="44"/>
    <tableColumn id="17" xr3:uid="{8D2DB0FF-4A82-4688-BAF7-C3C360369421}" uniqueName="17" name="筹款用途" queryTableFieldId="32" dataDxfId="43"/>
    <tableColumn id="13" xr3:uid="{0BF0DE01-717C-4993-B7F7-6968195E60E7}" uniqueName="13" name="亿美元" queryTableFieldId="13" dataDxfId="42"/>
    <tableColumn id="14" xr3:uid="{631F438A-9FAC-45D2-8118-C5E40EDF1665}" uniqueName="14" name="亿元" queryTableFieldId="14" dataDxfId="41"/>
    <tableColumn id="15" xr3:uid="{AB4DE36D-EBD7-4ED9-8ECF-543F418F5C2A}" uniqueName="15" name="上市" queryTableFieldId="15" dataDxfId="40"/>
    <tableColumn id="18" xr3:uid="{4FA6503D-F79D-4BF5-9F49-E40B6FF55FDA}" uniqueName="18" name="外部评审方式" queryTableFieldId="22" dataDxfId="39"/>
    <tableColumn id="19" xr3:uid="{952945CD-F30D-4CFF-B064-7022A91B4739}" uniqueName="19" name="外部评审机构" queryTableFieldId="23" dataDxfId="3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CB89240-8145-464A-80E5-6807616F2914}" name="External_review" displayName="External_review" ref="B5:H77" totalsRowShown="0">
  <autoFilter ref="B5:H77" xr:uid="{4D40CDAF-9B01-4867-988B-52A8EC0AC364}"/>
  <tableColumns count="7">
    <tableColumn id="1" xr3:uid="{A0577118-A925-4798-A699-50FA835CCC92}" name="Index" dataDxfId="37"/>
    <tableColumn id="2" xr3:uid="{E9E81A33-F699-4587-9857-E5C02DBAACC1}" name="定价日" dataDxfId="36"/>
    <tableColumn id="3" xr3:uid="{FBF9D95F-10ED-45F3-A1D3-8443C93946F0}" name="信用主体(备证行)" dataDxfId="35"/>
    <tableColumn id="4" xr3:uid="{D1FCA2FD-40DF-42FC-99E3-EE4A53C269FF}" name="主题" dataDxfId="34"/>
    <tableColumn id="5" xr3:uid="{2EBF2E8A-FABD-4EA3-8F08-7F8F8D4B7B37}" name="ISIN" dataDxfId="33"/>
    <tableColumn id="6" xr3:uid="{8D70BE39-6058-4C7F-A437-524949A82838}" name="外部评审方式" dataDxfId="32"/>
    <tableColumn id="7" xr3:uid="{C23823D0-B771-4F1C-99F4-E7FD4BBA8051}" name="外部评审机构" dataDxfId="31"/>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B5117E-6052-4C3C-80AB-BA31C0CC7E9E}" name="Deallist" displayName="Deallist" ref="A5:K35" totalsRowShown="0" headerRowDxfId="30" dataDxfId="29" tableBorderDxfId="28">
  <tableColumns count="11">
    <tableColumn id="9" xr3:uid="{CAE93E6F-6B5C-4D53-8121-C326D4C514F1}" name="Index" dataDxfId="27"/>
    <tableColumn id="1" xr3:uid="{63C06F2F-C035-45C9-9580-F4C59CCDA8E3}" name="定价日" dataDxfId="26">
      <calculatedColumnFormula>INDEX(ESG[定价日],Deallist[[#This Row],[Index]])</calculatedColumnFormula>
    </tableColumn>
    <tableColumn id="2" xr3:uid="{522BF87A-5A45-4EAC-B047-2AB6F4A1EDA2}" name="信用主体（备证行）" dataDxfId="25">
      <calculatedColumnFormula>INDEX(ESG[信用主体(备证行)],Deallist[[#This Row],[Index]])</calculatedColumnFormula>
    </tableColumn>
    <tableColumn id="3" xr3:uid="{186C339B-0CE8-4A10-9222-CA15FBD1D113}" name="年期（年）" dataDxfId="24">
      <calculatedColumnFormula>INDEX(ESG[年期],Deallist[[#This Row],[Index]])</calculatedColumnFormula>
    </tableColumn>
    <tableColumn id="4" xr3:uid="{CAA9B6DB-F9C0-4596-A7B9-2A83FEAF0169}" name="主题" dataDxfId="23">
      <calculatedColumnFormula>INDEX(ESG[主题],Deallist[[#This Row],[Index]])</calculatedColumnFormula>
    </tableColumn>
    <tableColumn id="5" xr3:uid="{E1F3376F-1288-467A-A5CB-A5A9880356FA}" name="货币" dataDxfId="22">
      <calculatedColumnFormula>INDEX(ESG[货币],Deallist[[#This Row],[Index]])</calculatedColumnFormula>
    </tableColumn>
    <tableColumn id="6" xr3:uid="{D5926FD4-1D8C-48CB-93E7-C83968DBE5E9}" name="发行规模（亿）" dataDxfId="21">
      <calculatedColumnFormula>INDEX(ESG[发行规模(亿)],Deallist[[#This Row],[Index]])</calculatedColumnFormula>
    </tableColumn>
    <tableColumn id="11" xr3:uid="{7BB66FAC-6DC6-41F7-9D33-8AB7300BAE4B}" name="票息" dataDxfId="20">
      <calculatedColumnFormula>INDEX(ESG[票息],Deallist[[#This Row],[Index]])</calculatedColumnFormula>
    </tableColumn>
    <tableColumn id="12" xr3:uid="{F6BBF08E-5388-4D5F-965E-65CBFB3CD9F7}" name="外部评审方式" dataDxfId="19">
      <calculatedColumnFormula>INDEX(#REF!,Deallist[[#This Row],[Index]])</calculatedColumnFormula>
    </tableColumn>
    <tableColumn id="13" xr3:uid="{031D31D7-DA82-4D2C-B8DE-2252962AD14F}" name="外部评审机构" dataDxfId="18">
      <calculatedColumnFormula>INDEX(ESG[外部评审机构],Deallist[[#This Row],[Index]])</calculatedColumnFormula>
    </tableColumn>
    <tableColumn id="7" xr3:uid="{7A5EF472-621E-4EAD-A579-A09FE8B80F6F}" name="BOCOM？" dataDxfId="17">
      <calculatedColumnFormula>INDEX(ESG[BOCOM_DEAL?],Deallist[[#This Row],[Index]])</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2E6016-F14A-4285-B6E4-35EC770A5288}" name="External_review_agency" displayName="External_review_agency" ref="M15:O29" totalsRowShown="0" headerRowDxfId="16">
  <autoFilter ref="M15:O29" xr:uid="{DAF0E5DF-604B-4E9D-9F62-83E6398398D4}"/>
  <tableColumns count="3">
    <tableColumn id="1" xr3:uid="{4C529F76-D7EA-432E-A78E-961F0936E6D0}" name="外部评审机构_EN_Full"/>
    <tableColumn id="2" xr3:uid="{3094D29D-65F1-443E-9EAD-DAD9A214A5A5}" name="外部评审机构_EN_Short"/>
    <tableColumn id="3" xr3:uid="{46CB971A-86A7-47DF-B91B-6F46EC2161CA}" name="外部评审机构_CN"/>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659E128-A819-43C3-92FE-539A7FD0BE47}" name="External_review_type" displayName="External_review_type" ref="N5:N11" totalsRowShown="0" headerRowDxfId="15" dataDxfId="14">
  <autoFilter ref="N5:N11" xr:uid="{F013684F-DA0F-4169-9FDA-B8A1EFA620DC}"/>
  <tableColumns count="1">
    <tableColumn id="1" xr3:uid="{A97B729F-DA2A-4824-A201-55C333138199}" name="外部评审方式" dataDxfId="1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F337164-5ACC-44F7-A266-B2FE6CDA80D1}" name="Color" displayName="Color" ref="M5:M8" totalsRowShown="0" headerRowDxfId="12">
  <autoFilter ref="M5:M8" xr:uid="{0D45FC77-288C-426E-A407-3C258AF91DF4}"/>
  <tableColumns count="1">
    <tableColumn id="1" xr3:uid="{0CE53970-04A3-4BFB-AA68-463CE277212A}" name="Colour table"/>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8E80206-9E77-49C6-BEC3-D9A9E301864D}" name="Investor_ESG" displayName="Investor_ESG" ref="A1:F110" totalsRowShown="0">
  <autoFilter ref="A1:F110" xr:uid="{6B07C12E-5F83-49E8-B5C7-885A7106EEDF}">
    <filterColumn colId="0">
      <filters>
        <filter val="新加坡"/>
        <filter val="香港"/>
      </filters>
    </filterColumn>
    <filterColumn colId="2">
      <filters>
        <filter val="--"/>
      </filters>
    </filterColumn>
  </autoFilter>
  <tableColumns count="6">
    <tableColumn id="6" xr3:uid="{E4027C62-C5AA-49E3-BF25-D7E9CB147298}" name="Region_from BAML" dataDxfId="11"/>
    <tableColumn id="7" xr3:uid="{5A22A6C6-27E2-41C3-8BFB-8DB1B7129E27}" name="English_name_from BAML" dataDxfId="10"/>
    <tableColumn id="3" xr3:uid="{83D6A3B0-42FD-4A96-B33A-9F419EC50411}" name="Out?" dataDxfId="9"/>
    <tableColumn id="4" xr3:uid="{9BEEFC96-16CF-47EB-9885-2FA5ED587A77}" name="Chinese_name" dataDxfId="8"/>
    <tableColumn id="5" xr3:uid="{9CC85F0E-E76A-4E32-BA8E-73E38F8B689B}" name="类型_CN" dataDxfId="7"/>
    <tableColumn id="8" xr3:uid="{9A97B73E-B354-43C4-ACDA-3AF3C2E947CD}" name="类型_EN" dataDxfId="6">
      <calculatedColumnFormula>IFERROR(VLOOKUP(Investor_ESG[[#This Row],[类型_CN]],Investor_type[],2,FALSE),"")</calculatedColumnFormula>
    </tableColumn>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C7EEBA4-18C7-45DD-8B16-905B9C91FEC0}" name="Investor_type" displayName="Investor_type" ref="H1:I13" tableType="queryTable" totalsRowShown="0">
  <autoFilter ref="H1:I13" xr:uid="{76FC3CE3-AE4F-4CB1-9055-07FCB2655352}"/>
  <tableColumns count="2">
    <tableColumn id="1" xr3:uid="{21D75ED1-D377-4F11-8B81-58599E6B0FC5}" uniqueName="1" name="Investor_type" queryTableFieldId="1" dataDxfId="5"/>
    <tableColumn id="2" xr3:uid="{4E3A87FC-872A-4027-96EA-35F7DCA97E92}" uniqueName="2" name="Investor_type_EN"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2:S137"/>
  <sheetViews>
    <sheetView zoomScale="70" zoomScaleNormal="70" workbookViewId="0">
      <selection activeCell="K19" sqref="K19"/>
    </sheetView>
  </sheetViews>
  <sheetFormatPr defaultRowHeight="15" x14ac:dyDescent="0.25"/>
  <cols>
    <col min="1" max="1" width="11.140625" bestFit="1" customWidth="1"/>
    <col min="2" max="2" width="12" bestFit="1" customWidth="1"/>
    <col min="3" max="3" width="26.5703125" bestFit="1" customWidth="1"/>
    <col min="4" max="4" width="18.5703125" bestFit="1" customWidth="1"/>
    <col min="5" max="5" width="18.42578125" bestFit="1" customWidth="1"/>
    <col min="6" max="6" width="8.85546875" bestFit="1" customWidth="1"/>
    <col min="7" max="7" width="16.7109375" bestFit="1" customWidth="1"/>
    <col min="8" max="8" width="8.85546875" bestFit="1" customWidth="1"/>
    <col min="9" max="9" width="10.7109375" bestFit="1" customWidth="1"/>
    <col min="10" max="10" width="25.28515625" bestFit="1" customWidth="1"/>
    <col min="11" max="11" width="12.5703125" bestFit="1" customWidth="1"/>
    <col min="12" max="12" width="17.7109375" bestFit="1" customWidth="1"/>
    <col min="13" max="13" width="11.7109375" bestFit="1" customWidth="1"/>
    <col min="14" max="14" width="81.140625" bestFit="1" customWidth="1"/>
    <col min="15" max="15" width="11" bestFit="1" customWidth="1"/>
    <col min="16" max="16" width="8.85546875" bestFit="1" customWidth="1"/>
    <col min="17" max="17" width="21.85546875" bestFit="1" customWidth="1"/>
    <col min="18" max="18" width="23.85546875" bestFit="1" customWidth="1"/>
    <col min="19" max="19" width="27.28515625" bestFit="1" customWidth="1"/>
    <col min="20" max="22" width="35.28515625" bestFit="1" customWidth="1"/>
    <col min="23" max="23" width="33.5703125" bestFit="1" customWidth="1"/>
    <col min="24" max="25" width="41" bestFit="1" customWidth="1"/>
    <col min="27" max="27" width="16.28515625" bestFit="1" customWidth="1"/>
    <col min="28" max="28" width="20.85546875" bestFit="1" customWidth="1"/>
    <col min="29" max="29" width="25" bestFit="1" customWidth="1"/>
  </cols>
  <sheetData>
    <row r="12" spans="1:19" x14ac:dyDescent="0.25">
      <c r="A12" t="s">
        <v>0</v>
      </c>
      <c r="B12" t="s">
        <v>1</v>
      </c>
      <c r="C12" t="s">
        <v>2</v>
      </c>
      <c r="D12" t="s">
        <v>3</v>
      </c>
      <c r="E12" t="s">
        <v>4</v>
      </c>
      <c r="F12" t="s">
        <v>5</v>
      </c>
      <c r="G12" t="s">
        <v>6</v>
      </c>
      <c r="H12" t="s">
        <v>7</v>
      </c>
      <c r="I12" t="s">
        <v>8</v>
      </c>
      <c r="J12" t="s">
        <v>10</v>
      </c>
      <c r="K12" t="s">
        <v>11</v>
      </c>
      <c r="L12" t="s">
        <v>9</v>
      </c>
      <c r="M12" t="s">
        <v>568</v>
      </c>
      <c r="N12" t="s">
        <v>595</v>
      </c>
      <c r="O12" t="s">
        <v>279</v>
      </c>
      <c r="P12" t="s">
        <v>280</v>
      </c>
      <c r="Q12" t="s">
        <v>290</v>
      </c>
      <c r="R12" t="s">
        <v>247</v>
      </c>
      <c r="S12" t="s">
        <v>259</v>
      </c>
    </row>
    <row r="13" spans="1:19" x14ac:dyDescent="0.25">
      <c r="A13">
        <v>1</v>
      </c>
      <c r="B13" s="17">
        <v>45153</v>
      </c>
      <c r="C13" t="s">
        <v>646</v>
      </c>
      <c r="D13" t="s">
        <v>13</v>
      </c>
      <c r="E13" t="s">
        <v>647</v>
      </c>
      <c r="F13" t="s">
        <v>14</v>
      </c>
      <c r="G13">
        <v>5</v>
      </c>
      <c r="H13" t="s">
        <v>291</v>
      </c>
      <c r="I13" t="s">
        <v>165</v>
      </c>
      <c r="J13" t="s">
        <v>16</v>
      </c>
      <c r="K13" t="s">
        <v>19</v>
      </c>
      <c r="L13" t="s">
        <v>648</v>
      </c>
      <c r="M13" t="s">
        <v>575</v>
      </c>
      <c r="N13" t="s">
        <v>649</v>
      </c>
      <c r="O13">
        <v>0.68500000000000005</v>
      </c>
      <c r="P13">
        <v>5</v>
      </c>
      <c r="Q13" t="s">
        <v>573</v>
      </c>
      <c r="R13" t="s">
        <v>251</v>
      </c>
      <c r="S13" t="s">
        <v>314</v>
      </c>
    </row>
    <row r="14" spans="1:19" x14ac:dyDescent="0.25">
      <c r="A14">
        <v>2</v>
      </c>
      <c r="B14" s="17">
        <v>45145</v>
      </c>
      <c r="C14" t="s">
        <v>650</v>
      </c>
      <c r="D14" t="s">
        <v>13</v>
      </c>
      <c r="E14" t="s">
        <v>249</v>
      </c>
      <c r="F14" t="s">
        <v>30</v>
      </c>
      <c r="G14">
        <v>0.7</v>
      </c>
      <c r="H14" t="s">
        <v>291</v>
      </c>
      <c r="I14" t="s">
        <v>651</v>
      </c>
      <c r="J14" t="s">
        <v>16</v>
      </c>
      <c r="K14" t="s">
        <v>19</v>
      </c>
      <c r="L14" t="s">
        <v>652</v>
      </c>
      <c r="M14" t="s">
        <v>578</v>
      </c>
      <c r="N14" t="s">
        <v>653</v>
      </c>
      <c r="O14">
        <v>0.7</v>
      </c>
      <c r="P14">
        <v>5.0419999999999998</v>
      </c>
      <c r="Q14" t="s">
        <v>574</v>
      </c>
      <c r="R14" t="s">
        <v>255</v>
      </c>
      <c r="S14" t="s">
        <v>256</v>
      </c>
    </row>
    <row r="15" spans="1:19" x14ac:dyDescent="0.25">
      <c r="A15">
        <v>3</v>
      </c>
      <c r="B15" s="17">
        <v>45119</v>
      </c>
      <c r="C15" t="s">
        <v>569</v>
      </c>
      <c r="D15" t="s">
        <v>13</v>
      </c>
      <c r="E15" t="s">
        <v>564</v>
      </c>
      <c r="F15" t="s">
        <v>14</v>
      </c>
      <c r="G15">
        <v>12.5</v>
      </c>
      <c r="H15" t="s">
        <v>291</v>
      </c>
      <c r="I15" t="s">
        <v>570</v>
      </c>
      <c r="J15" t="s">
        <v>27</v>
      </c>
      <c r="K15" t="s">
        <v>19</v>
      </c>
      <c r="L15" t="s">
        <v>571</v>
      </c>
      <c r="M15" t="s">
        <v>572</v>
      </c>
      <c r="N15" t="s">
        <v>654</v>
      </c>
      <c r="O15">
        <v>1.75</v>
      </c>
      <c r="P15">
        <v>12.5</v>
      </c>
      <c r="Q15" t="s">
        <v>573</v>
      </c>
      <c r="R15" t="s">
        <v>251</v>
      </c>
      <c r="S15" t="s">
        <v>265</v>
      </c>
    </row>
    <row r="16" spans="1:19" x14ac:dyDescent="0.25">
      <c r="A16">
        <v>4</v>
      </c>
      <c r="B16" s="17">
        <v>45097</v>
      </c>
      <c r="C16" t="s">
        <v>520</v>
      </c>
      <c r="D16" t="s">
        <v>521</v>
      </c>
      <c r="E16" t="s">
        <v>308</v>
      </c>
      <c r="F16" t="s">
        <v>30</v>
      </c>
      <c r="G16">
        <v>4</v>
      </c>
      <c r="H16" t="s">
        <v>291</v>
      </c>
      <c r="I16" t="s">
        <v>86</v>
      </c>
      <c r="J16" t="s">
        <v>27</v>
      </c>
      <c r="K16" t="s">
        <v>23</v>
      </c>
      <c r="L16" t="s">
        <v>522</v>
      </c>
      <c r="M16" t="s">
        <v>572</v>
      </c>
      <c r="N16" t="s">
        <v>596</v>
      </c>
      <c r="O16">
        <v>4</v>
      </c>
      <c r="P16">
        <v>28.75</v>
      </c>
      <c r="Q16" t="s">
        <v>574</v>
      </c>
      <c r="R16" t="s">
        <v>251</v>
      </c>
      <c r="S16" t="s">
        <v>550</v>
      </c>
    </row>
    <row r="17" spans="1:19" x14ac:dyDescent="0.25">
      <c r="A17">
        <v>5</v>
      </c>
      <c r="B17" s="17">
        <v>45092</v>
      </c>
      <c r="C17" t="s">
        <v>561</v>
      </c>
      <c r="D17" t="s">
        <v>220</v>
      </c>
      <c r="E17" t="s">
        <v>249</v>
      </c>
      <c r="F17" t="s">
        <v>30</v>
      </c>
      <c r="G17">
        <v>5</v>
      </c>
      <c r="H17" t="s">
        <v>291</v>
      </c>
      <c r="I17" t="s">
        <v>145</v>
      </c>
      <c r="J17" t="s">
        <v>18</v>
      </c>
      <c r="K17" t="s">
        <v>19</v>
      </c>
      <c r="L17" t="s">
        <v>519</v>
      </c>
      <c r="M17" t="s">
        <v>575</v>
      </c>
      <c r="N17" t="s">
        <v>655</v>
      </c>
      <c r="O17">
        <v>5</v>
      </c>
      <c r="P17">
        <v>35.799999999999997</v>
      </c>
      <c r="Q17" t="s">
        <v>574</v>
      </c>
      <c r="R17" t="s">
        <v>502</v>
      </c>
      <c r="S17" t="s">
        <v>248</v>
      </c>
    </row>
    <row r="18" spans="1:19" x14ac:dyDescent="0.25">
      <c r="A18">
        <v>6</v>
      </c>
      <c r="B18" s="17">
        <v>45083</v>
      </c>
      <c r="C18" t="s">
        <v>562</v>
      </c>
      <c r="D18" t="s">
        <v>189</v>
      </c>
      <c r="E18" t="s">
        <v>563</v>
      </c>
      <c r="F18" t="s">
        <v>30</v>
      </c>
      <c r="G18">
        <v>4</v>
      </c>
      <c r="H18" t="s">
        <v>291</v>
      </c>
      <c r="I18" t="s">
        <v>516</v>
      </c>
      <c r="J18" t="s">
        <v>18</v>
      </c>
      <c r="K18" t="s">
        <v>19</v>
      </c>
      <c r="L18" t="s">
        <v>517</v>
      </c>
      <c r="M18" t="s">
        <v>575</v>
      </c>
      <c r="N18" t="s">
        <v>656</v>
      </c>
      <c r="O18">
        <v>4</v>
      </c>
      <c r="P18">
        <v>28.46</v>
      </c>
      <c r="Q18" t="s">
        <v>576</v>
      </c>
      <c r="R18" t="s">
        <v>502</v>
      </c>
      <c r="S18" t="s">
        <v>248</v>
      </c>
    </row>
    <row r="19" spans="1:19" x14ac:dyDescent="0.25">
      <c r="A19">
        <v>7</v>
      </c>
      <c r="B19" s="17">
        <v>45076</v>
      </c>
      <c r="C19" t="s">
        <v>513</v>
      </c>
      <c r="D19" t="s">
        <v>77</v>
      </c>
      <c r="E19" t="s">
        <v>308</v>
      </c>
      <c r="F19" t="s">
        <v>30</v>
      </c>
      <c r="G19">
        <v>3</v>
      </c>
      <c r="H19" t="s">
        <v>291</v>
      </c>
      <c r="I19" t="s">
        <v>514</v>
      </c>
      <c r="J19" t="s">
        <v>18</v>
      </c>
      <c r="K19" t="s">
        <v>23</v>
      </c>
      <c r="L19" t="s">
        <v>515</v>
      </c>
      <c r="M19" t="s">
        <v>572</v>
      </c>
      <c r="N19" t="s">
        <v>597</v>
      </c>
      <c r="O19">
        <v>3</v>
      </c>
      <c r="P19">
        <v>21.26</v>
      </c>
      <c r="Q19" t="s">
        <v>574</v>
      </c>
      <c r="R19" t="s">
        <v>251</v>
      </c>
      <c r="S19" t="s">
        <v>252</v>
      </c>
    </row>
    <row r="20" spans="1:19" x14ac:dyDescent="0.25">
      <c r="A20">
        <v>9</v>
      </c>
      <c r="B20" s="17">
        <v>45069</v>
      </c>
      <c r="C20" t="s">
        <v>524</v>
      </c>
      <c r="D20" t="s">
        <v>93</v>
      </c>
      <c r="E20" t="s">
        <v>564</v>
      </c>
      <c r="F20" t="s">
        <v>14</v>
      </c>
      <c r="G20">
        <v>20</v>
      </c>
      <c r="H20" t="s">
        <v>292</v>
      </c>
      <c r="I20" t="s">
        <v>244</v>
      </c>
      <c r="J20" t="s">
        <v>293</v>
      </c>
      <c r="K20" t="s">
        <v>19</v>
      </c>
      <c r="L20" t="s">
        <v>509</v>
      </c>
      <c r="M20" t="s">
        <v>575</v>
      </c>
      <c r="N20" t="s">
        <v>598</v>
      </c>
      <c r="O20">
        <v>2.84</v>
      </c>
      <c r="P20">
        <v>20</v>
      </c>
      <c r="Q20" t="s">
        <v>577</v>
      </c>
      <c r="R20" t="s">
        <v>312</v>
      </c>
      <c r="S20" t="s">
        <v>503</v>
      </c>
    </row>
    <row r="21" spans="1:19" x14ac:dyDescent="0.25">
      <c r="A21">
        <v>8</v>
      </c>
      <c r="B21" s="17">
        <v>45069</v>
      </c>
      <c r="C21" t="s">
        <v>523</v>
      </c>
      <c r="D21" t="s">
        <v>93</v>
      </c>
      <c r="E21" t="s">
        <v>249</v>
      </c>
      <c r="F21" t="s">
        <v>30</v>
      </c>
      <c r="G21">
        <v>5</v>
      </c>
      <c r="H21" t="s">
        <v>291</v>
      </c>
      <c r="I21" t="s">
        <v>98</v>
      </c>
      <c r="J21" t="s">
        <v>293</v>
      </c>
      <c r="K21" t="s">
        <v>19</v>
      </c>
      <c r="L21" t="s">
        <v>510</v>
      </c>
      <c r="M21" t="s">
        <v>575</v>
      </c>
      <c r="N21" t="s">
        <v>599</v>
      </c>
      <c r="O21">
        <v>5</v>
      </c>
      <c r="P21">
        <v>35.25</v>
      </c>
      <c r="Q21" t="s">
        <v>301</v>
      </c>
      <c r="R21" t="s">
        <v>312</v>
      </c>
      <c r="S21" t="s">
        <v>503</v>
      </c>
    </row>
    <row r="22" spans="1:19" x14ac:dyDescent="0.25">
      <c r="A22">
        <v>10</v>
      </c>
      <c r="B22" s="17">
        <v>45042</v>
      </c>
      <c r="C22" t="s">
        <v>511</v>
      </c>
      <c r="D22" t="s">
        <v>13</v>
      </c>
      <c r="E22" t="s">
        <v>249</v>
      </c>
      <c r="F22" t="s">
        <v>306</v>
      </c>
      <c r="G22">
        <v>58</v>
      </c>
      <c r="H22" t="s">
        <v>291</v>
      </c>
      <c r="I22" t="s">
        <v>307</v>
      </c>
      <c r="J22" t="s">
        <v>16</v>
      </c>
      <c r="K22" t="s">
        <v>19</v>
      </c>
      <c r="L22" t="s">
        <v>310</v>
      </c>
      <c r="M22" t="s">
        <v>572</v>
      </c>
      <c r="N22" t="s">
        <v>600</v>
      </c>
      <c r="O22">
        <v>0.41</v>
      </c>
      <c r="P22">
        <v>2.96</v>
      </c>
      <c r="Q22" t="s">
        <v>573</v>
      </c>
      <c r="R22" t="s">
        <v>251</v>
      </c>
      <c r="S22" t="s">
        <v>314</v>
      </c>
    </row>
    <row r="23" spans="1:19" x14ac:dyDescent="0.25">
      <c r="A23">
        <v>11</v>
      </c>
      <c r="B23" s="17">
        <v>45033</v>
      </c>
      <c r="C23" t="s">
        <v>68</v>
      </c>
      <c r="D23" t="s">
        <v>13</v>
      </c>
      <c r="E23" t="s">
        <v>249</v>
      </c>
      <c r="F23" t="s">
        <v>14</v>
      </c>
      <c r="G23">
        <v>6.85</v>
      </c>
      <c r="H23" t="s">
        <v>291</v>
      </c>
      <c r="I23" t="s">
        <v>236</v>
      </c>
      <c r="J23" t="s">
        <v>16</v>
      </c>
      <c r="K23" t="s">
        <v>19</v>
      </c>
      <c r="L23" t="s">
        <v>281</v>
      </c>
      <c r="M23" t="s">
        <v>572</v>
      </c>
      <c r="N23" t="s">
        <v>657</v>
      </c>
      <c r="O23">
        <v>0.99</v>
      </c>
      <c r="P23">
        <v>6.85</v>
      </c>
      <c r="Q23" t="s">
        <v>573</v>
      </c>
      <c r="R23" t="s">
        <v>251</v>
      </c>
      <c r="S23" t="s">
        <v>257</v>
      </c>
    </row>
    <row r="24" spans="1:19" x14ac:dyDescent="0.25">
      <c r="A24">
        <v>12</v>
      </c>
      <c r="B24" s="17">
        <v>45030</v>
      </c>
      <c r="C24" t="s">
        <v>282</v>
      </c>
      <c r="D24" t="s">
        <v>13</v>
      </c>
      <c r="E24" t="s">
        <v>249</v>
      </c>
      <c r="F24" t="s">
        <v>30</v>
      </c>
      <c r="G24">
        <v>2.1</v>
      </c>
      <c r="H24" t="s">
        <v>296</v>
      </c>
      <c r="I24" t="s">
        <v>72</v>
      </c>
      <c r="J24" t="s">
        <v>16</v>
      </c>
      <c r="K24" t="s">
        <v>19</v>
      </c>
      <c r="L24" t="s">
        <v>283</v>
      </c>
      <c r="M24" t="s">
        <v>578</v>
      </c>
      <c r="N24" t="s">
        <v>601</v>
      </c>
      <c r="O24">
        <v>2.1</v>
      </c>
      <c r="P24">
        <v>14.42</v>
      </c>
      <c r="Q24" t="s">
        <v>579</v>
      </c>
      <c r="R24" t="s">
        <v>251</v>
      </c>
      <c r="S24" t="s">
        <v>257</v>
      </c>
    </row>
    <row r="25" spans="1:19" x14ac:dyDescent="0.25">
      <c r="A25">
        <v>13</v>
      </c>
      <c r="B25" s="17">
        <v>45028</v>
      </c>
      <c r="C25" t="s">
        <v>552</v>
      </c>
      <c r="D25" t="s">
        <v>34</v>
      </c>
      <c r="E25" t="s">
        <v>308</v>
      </c>
      <c r="F25" t="s">
        <v>30</v>
      </c>
      <c r="G25">
        <v>1.2</v>
      </c>
      <c r="H25" t="s">
        <v>291</v>
      </c>
      <c r="I25" t="s">
        <v>37</v>
      </c>
      <c r="J25" t="s">
        <v>27</v>
      </c>
      <c r="K25" t="s">
        <v>23</v>
      </c>
      <c r="L25" t="s">
        <v>284</v>
      </c>
      <c r="M25" t="s">
        <v>572</v>
      </c>
      <c r="N25" t="s">
        <v>602</v>
      </c>
      <c r="O25">
        <v>1.2</v>
      </c>
      <c r="P25">
        <v>8.25</v>
      </c>
      <c r="Q25" t="s">
        <v>573</v>
      </c>
      <c r="R25" t="s">
        <v>251</v>
      </c>
      <c r="S25" t="s">
        <v>253</v>
      </c>
    </row>
    <row r="26" spans="1:19" x14ac:dyDescent="0.25">
      <c r="A26">
        <v>14</v>
      </c>
      <c r="B26" s="17">
        <v>45016</v>
      </c>
      <c r="C26" t="s">
        <v>238</v>
      </c>
      <c r="D26" t="s">
        <v>13</v>
      </c>
      <c r="E26" t="s">
        <v>249</v>
      </c>
      <c r="F26" t="s">
        <v>14</v>
      </c>
      <c r="G26">
        <v>13.7</v>
      </c>
      <c r="H26" t="s">
        <v>291</v>
      </c>
      <c r="I26" t="s">
        <v>294</v>
      </c>
      <c r="J26" t="s">
        <v>27</v>
      </c>
      <c r="K26" t="s">
        <v>19</v>
      </c>
      <c r="L26" t="s">
        <v>297</v>
      </c>
      <c r="M26" t="s">
        <v>572</v>
      </c>
      <c r="N26" t="s">
        <v>603</v>
      </c>
      <c r="O26">
        <v>2</v>
      </c>
      <c r="P26">
        <v>13.7</v>
      </c>
      <c r="Q26" t="s">
        <v>580</v>
      </c>
      <c r="R26" t="s">
        <v>255</v>
      </c>
      <c r="S26" t="s">
        <v>256</v>
      </c>
    </row>
    <row r="27" spans="1:19" x14ac:dyDescent="0.25">
      <c r="A27">
        <v>15</v>
      </c>
      <c r="B27" s="17">
        <v>45013</v>
      </c>
      <c r="C27" t="s">
        <v>12</v>
      </c>
      <c r="D27" t="s">
        <v>13</v>
      </c>
      <c r="E27" t="s">
        <v>249</v>
      </c>
      <c r="F27" t="s">
        <v>14</v>
      </c>
      <c r="G27">
        <v>11</v>
      </c>
      <c r="H27" t="s">
        <v>291</v>
      </c>
      <c r="I27" t="s">
        <v>15</v>
      </c>
      <c r="J27" t="s">
        <v>18</v>
      </c>
      <c r="K27" t="s">
        <v>19</v>
      </c>
      <c r="L27" t="s">
        <v>17</v>
      </c>
      <c r="M27" t="s">
        <v>575</v>
      </c>
      <c r="O27">
        <v>1.6</v>
      </c>
      <c r="P27">
        <v>11</v>
      </c>
      <c r="Q27" t="s">
        <v>581</v>
      </c>
      <c r="R27" t="s">
        <v>251</v>
      </c>
      <c r="S27" t="s">
        <v>265</v>
      </c>
    </row>
    <row r="28" spans="1:19" x14ac:dyDescent="0.25">
      <c r="A28">
        <v>16</v>
      </c>
      <c r="B28" s="17">
        <v>45005</v>
      </c>
      <c r="C28" t="s">
        <v>525</v>
      </c>
      <c r="D28" t="s">
        <v>20</v>
      </c>
      <c r="E28" t="s">
        <v>565</v>
      </c>
      <c r="F28" t="s">
        <v>14</v>
      </c>
      <c r="G28">
        <v>10</v>
      </c>
      <c r="H28" t="s">
        <v>292</v>
      </c>
      <c r="I28" t="s">
        <v>21</v>
      </c>
      <c r="J28" t="s">
        <v>18</v>
      </c>
      <c r="K28" t="s">
        <v>23</v>
      </c>
      <c r="L28" t="s">
        <v>22</v>
      </c>
      <c r="M28" t="s">
        <v>575</v>
      </c>
      <c r="N28" t="s">
        <v>658</v>
      </c>
      <c r="O28">
        <v>1.45</v>
      </c>
      <c r="P28">
        <v>10</v>
      </c>
      <c r="Q28" t="s">
        <v>574</v>
      </c>
      <c r="R28" t="s">
        <v>502</v>
      </c>
      <c r="S28" t="s">
        <v>248</v>
      </c>
    </row>
    <row r="29" spans="1:19" x14ac:dyDescent="0.25">
      <c r="A29">
        <v>17</v>
      </c>
      <c r="B29" s="17">
        <v>45002</v>
      </c>
      <c r="C29" t="s">
        <v>24</v>
      </c>
      <c r="D29" t="s">
        <v>13</v>
      </c>
      <c r="E29" t="s">
        <v>501</v>
      </c>
      <c r="F29" t="s">
        <v>14</v>
      </c>
      <c r="G29">
        <v>1</v>
      </c>
      <c r="H29" t="s">
        <v>291</v>
      </c>
      <c r="I29" t="s">
        <v>25</v>
      </c>
      <c r="J29" t="s">
        <v>27</v>
      </c>
      <c r="K29" t="s">
        <v>23</v>
      </c>
      <c r="L29" t="s">
        <v>26</v>
      </c>
      <c r="M29" t="s">
        <v>572</v>
      </c>
      <c r="N29" t="s">
        <v>604</v>
      </c>
      <c r="O29">
        <v>0.14000000000000001</v>
      </c>
      <c r="P29">
        <v>1</v>
      </c>
      <c r="Q29" t="s">
        <v>573</v>
      </c>
      <c r="R29" t="s">
        <v>251</v>
      </c>
      <c r="S29" t="s">
        <v>253</v>
      </c>
    </row>
    <row r="30" spans="1:19" x14ac:dyDescent="0.25">
      <c r="A30">
        <v>18</v>
      </c>
      <c r="B30" s="17">
        <v>45000</v>
      </c>
      <c r="C30" t="s">
        <v>33</v>
      </c>
      <c r="D30" t="s">
        <v>13</v>
      </c>
      <c r="E30" t="s">
        <v>501</v>
      </c>
      <c r="F30" t="s">
        <v>14</v>
      </c>
      <c r="G30">
        <v>5.5</v>
      </c>
      <c r="H30" t="s">
        <v>291</v>
      </c>
      <c r="I30" t="s">
        <v>25</v>
      </c>
      <c r="J30" t="s">
        <v>16</v>
      </c>
      <c r="K30" t="s">
        <v>23</v>
      </c>
      <c r="L30" t="s">
        <v>582</v>
      </c>
      <c r="M30" t="s">
        <v>572</v>
      </c>
      <c r="N30" t="s">
        <v>605</v>
      </c>
      <c r="O30">
        <v>0.8</v>
      </c>
      <c r="P30">
        <v>5.5</v>
      </c>
      <c r="Q30" t="s">
        <v>573</v>
      </c>
      <c r="R30" t="s">
        <v>251</v>
      </c>
      <c r="S30" t="s">
        <v>252</v>
      </c>
    </row>
    <row r="31" spans="1:19" x14ac:dyDescent="0.25">
      <c r="A31">
        <v>19</v>
      </c>
      <c r="B31" s="17">
        <v>44936</v>
      </c>
      <c r="C31" t="s">
        <v>583</v>
      </c>
      <c r="D31" t="s">
        <v>13</v>
      </c>
      <c r="E31" t="s">
        <v>501</v>
      </c>
      <c r="F31" t="s">
        <v>14</v>
      </c>
      <c r="G31">
        <v>6</v>
      </c>
      <c r="H31" t="s">
        <v>291</v>
      </c>
      <c r="I31" t="s">
        <v>98</v>
      </c>
      <c r="J31" t="s">
        <v>16</v>
      </c>
      <c r="K31" t="s">
        <v>23</v>
      </c>
      <c r="L31" t="s">
        <v>584</v>
      </c>
      <c r="M31" t="s">
        <v>572</v>
      </c>
      <c r="N31" t="s">
        <v>659</v>
      </c>
      <c r="O31">
        <v>0.89</v>
      </c>
      <c r="P31">
        <v>6</v>
      </c>
      <c r="Q31" t="s">
        <v>573</v>
      </c>
      <c r="R31" t="s">
        <v>251</v>
      </c>
      <c r="S31" t="s">
        <v>257</v>
      </c>
    </row>
    <row r="32" spans="1:19" x14ac:dyDescent="0.25">
      <c r="A32">
        <v>20</v>
      </c>
      <c r="B32" s="17">
        <v>44903</v>
      </c>
      <c r="C32" t="s">
        <v>553</v>
      </c>
      <c r="D32" t="s">
        <v>206</v>
      </c>
      <c r="E32" t="s">
        <v>501</v>
      </c>
      <c r="F32" t="s">
        <v>14</v>
      </c>
      <c r="G32">
        <v>24</v>
      </c>
      <c r="H32" t="s">
        <v>291</v>
      </c>
      <c r="I32" t="s">
        <v>184</v>
      </c>
      <c r="J32" t="s">
        <v>585</v>
      </c>
      <c r="K32" t="s">
        <v>23</v>
      </c>
      <c r="L32" t="s">
        <v>554</v>
      </c>
      <c r="M32" t="s">
        <v>575</v>
      </c>
      <c r="N32" t="s">
        <v>606</v>
      </c>
      <c r="O32">
        <v>3.43</v>
      </c>
      <c r="P32">
        <v>24</v>
      </c>
      <c r="Q32" t="s">
        <v>580</v>
      </c>
      <c r="R32" t="s">
        <v>251</v>
      </c>
      <c r="S32" t="s">
        <v>265</v>
      </c>
    </row>
    <row r="33" spans="1:19" x14ac:dyDescent="0.25">
      <c r="A33">
        <v>22</v>
      </c>
      <c r="B33" s="17">
        <v>44896</v>
      </c>
      <c r="C33" t="s">
        <v>28</v>
      </c>
      <c r="D33" t="s">
        <v>29</v>
      </c>
      <c r="E33" t="s">
        <v>249</v>
      </c>
      <c r="F33" t="s">
        <v>30</v>
      </c>
      <c r="G33">
        <v>2.5299999999999998</v>
      </c>
      <c r="H33" t="s">
        <v>291</v>
      </c>
      <c r="I33" t="s">
        <v>31</v>
      </c>
      <c r="J33" t="s">
        <v>16</v>
      </c>
      <c r="K33" t="s">
        <v>19</v>
      </c>
      <c r="L33" t="s">
        <v>32</v>
      </c>
      <c r="M33" t="s">
        <v>572</v>
      </c>
      <c r="N33" t="s">
        <v>660</v>
      </c>
      <c r="O33">
        <v>2.5299999999999998</v>
      </c>
      <c r="P33">
        <v>17.84</v>
      </c>
      <c r="Q33" t="s">
        <v>574</v>
      </c>
      <c r="R33" t="s">
        <v>251</v>
      </c>
      <c r="S33" t="s">
        <v>252</v>
      </c>
    </row>
    <row r="34" spans="1:19" x14ac:dyDescent="0.25">
      <c r="A34">
        <v>21</v>
      </c>
      <c r="B34" s="17">
        <v>44896</v>
      </c>
      <c r="C34" t="s">
        <v>33</v>
      </c>
      <c r="D34" t="s">
        <v>34</v>
      </c>
      <c r="E34" t="s">
        <v>308</v>
      </c>
      <c r="F34" t="s">
        <v>30</v>
      </c>
      <c r="G34">
        <v>3.5</v>
      </c>
      <c r="H34" t="s">
        <v>291</v>
      </c>
      <c r="I34" t="s">
        <v>35</v>
      </c>
      <c r="J34" t="s">
        <v>16</v>
      </c>
      <c r="K34" t="s">
        <v>23</v>
      </c>
      <c r="L34" t="s">
        <v>36</v>
      </c>
      <c r="M34" t="s">
        <v>572</v>
      </c>
      <c r="O34">
        <v>3.5</v>
      </c>
      <c r="P34">
        <v>24.69</v>
      </c>
      <c r="Q34" t="s">
        <v>574</v>
      </c>
      <c r="R34" t="s">
        <v>250</v>
      </c>
      <c r="S34" t="s">
        <v>551</v>
      </c>
    </row>
    <row r="35" spans="1:19" x14ac:dyDescent="0.25">
      <c r="A35">
        <v>23</v>
      </c>
      <c r="B35" s="17">
        <v>44890</v>
      </c>
      <c r="C35" t="s">
        <v>555</v>
      </c>
      <c r="D35" t="s">
        <v>13</v>
      </c>
      <c r="E35" t="s">
        <v>308</v>
      </c>
      <c r="F35" t="s">
        <v>30</v>
      </c>
      <c r="G35">
        <v>0.4</v>
      </c>
      <c r="H35" t="s">
        <v>291</v>
      </c>
      <c r="I35" t="s">
        <v>556</v>
      </c>
      <c r="J35" t="s">
        <v>16</v>
      </c>
      <c r="K35" t="s">
        <v>23</v>
      </c>
      <c r="L35" t="s">
        <v>557</v>
      </c>
      <c r="M35" t="s">
        <v>572</v>
      </c>
      <c r="N35" t="s">
        <v>607</v>
      </c>
      <c r="O35">
        <v>0.4</v>
      </c>
      <c r="P35">
        <v>2.87</v>
      </c>
      <c r="Q35" t="s">
        <v>574</v>
      </c>
      <c r="R35" t="s">
        <v>251</v>
      </c>
      <c r="S35" t="s">
        <v>253</v>
      </c>
    </row>
    <row r="36" spans="1:19" x14ac:dyDescent="0.25">
      <c r="A36">
        <v>24</v>
      </c>
      <c r="B36" s="17">
        <v>44887</v>
      </c>
      <c r="C36" t="s">
        <v>552</v>
      </c>
      <c r="D36" t="s">
        <v>34</v>
      </c>
      <c r="E36" t="s">
        <v>308</v>
      </c>
      <c r="F36" t="s">
        <v>30</v>
      </c>
      <c r="G36">
        <v>1.2</v>
      </c>
      <c r="H36" t="s">
        <v>291</v>
      </c>
      <c r="I36" t="s">
        <v>37</v>
      </c>
      <c r="J36" t="s">
        <v>16</v>
      </c>
      <c r="K36" t="s">
        <v>23</v>
      </c>
      <c r="L36" t="s">
        <v>38</v>
      </c>
      <c r="M36" t="s">
        <v>572</v>
      </c>
      <c r="N36" t="s">
        <v>608</v>
      </c>
      <c r="O36">
        <v>1.2</v>
      </c>
      <c r="P36">
        <v>8.57</v>
      </c>
      <c r="Q36" t="s">
        <v>574</v>
      </c>
      <c r="R36" t="s">
        <v>251</v>
      </c>
      <c r="S36" t="s">
        <v>253</v>
      </c>
    </row>
    <row r="37" spans="1:19" x14ac:dyDescent="0.25">
      <c r="A37">
        <v>25</v>
      </c>
      <c r="B37" s="17">
        <v>44886</v>
      </c>
      <c r="C37" t="s">
        <v>39</v>
      </c>
      <c r="D37" t="s">
        <v>40</v>
      </c>
      <c r="E37" t="s">
        <v>249</v>
      </c>
      <c r="F37" t="s">
        <v>30</v>
      </c>
      <c r="G37">
        <v>2</v>
      </c>
      <c r="H37" t="s">
        <v>296</v>
      </c>
      <c r="I37" t="s">
        <v>41</v>
      </c>
      <c r="J37" t="s">
        <v>18</v>
      </c>
      <c r="K37" t="s">
        <v>19</v>
      </c>
      <c r="L37" t="s">
        <v>42</v>
      </c>
      <c r="M37" t="s">
        <v>572</v>
      </c>
      <c r="N37" t="s">
        <v>609</v>
      </c>
      <c r="O37">
        <v>2</v>
      </c>
      <c r="P37">
        <v>14.33</v>
      </c>
      <c r="Q37" t="s">
        <v>574</v>
      </c>
      <c r="R37" t="s">
        <v>251</v>
      </c>
      <c r="S37" t="s">
        <v>253</v>
      </c>
    </row>
    <row r="38" spans="1:19" x14ac:dyDescent="0.25">
      <c r="A38">
        <v>26</v>
      </c>
      <c r="B38" s="17">
        <v>44882</v>
      </c>
      <c r="C38" t="s">
        <v>43</v>
      </c>
      <c r="D38" t="s">
        <v>13</v>
      </c>
      <c r="E38" t="s">
        <v>249</v>
      </c>
      <c r="F38" t="s">
        <v>30</v>
      </c>
      <c r="G38">
        <v>0.85</v>
      </c>
      <c r="H38" t="s">
        <v>291</v>
      </c>
      <c r="I38" t="s">
        <v>35</v>
      </c>
      <c r="J38" t="s">
        <v>16</v>
      </c>
      <c r="K38" t="s">
        <v>19</v>
      </c>
      <c r="L38" t="s">
        <v>44</v>
      </c>
      <c r="M38" t="s">
        <v>572</v>
      </c>
      <c r="N38" t="s">
        <v>661</v>
      </c>
      <c r="O38">
        <v>0.85</v>
      </c>
      <c r="P38">
        <v>6.08</v>
      </c>
      <c r="Q38" t="s">
        <v>574</v>
      </c>
      <c r="R38" t="s">
        <v>255</v>
      </c>
      <c r="S38" t="s">
        <v>256</v>
      </c>
    </row>
    <row r="39" spans="1:19" x14ac:dyDescent="0.25">
      <c r="A39">
        <v>27</v>
      </c>
      <c r="B39" s="17">
        <v>44881</v>
      </c>
      <c r="C39" t="s">
        <v>526</v>
      </c>
      <c r="D39" t="s">
        <v>20</v>
      </c>
      <c r="E39" t="s">
        <v>249</v>
      </c>
      <c r="F39" t="s">
        <v>30</v>
      </c>
      <c r="G39">
        <v>4</v>
      </c>
      <c r="H39" t="s">
        <v>291</v>
      </c>
      <c r="I39" t="s">
        <v>45</v>
      </c>
      <c r="J39" t="s">
        <v>18</v>
      </c>
      <c r="K39" t="s">
        <v>19</v>
      </c>
      <c r="L39" t="s">
        <v>46</v>
      </c>
      <c r="M39" t="s">
        <v>575</v>
      </c>
      <c r="N39" t="s">
        <v>610</v>
      </c>
      <c r="O39">
        <v>4</v>
      </c>
      <c r="P39">
        <v>28.39</v>
      </c>
      <c r="Q39" t="s">
        <v>317</v>
      </c>
      <c r="R39" t="s">
        <v>502</v>
      </c>
      <c r="S39" t="s">
        <v>248</v>
      </c>
    </row>
    <row r="40" spans="1:19" x14ac:dyDescent="0.25">
      <c r="A40">
        <v>28</v>
      </c>
      <c r="B40" s="17">
        <v>44879</v>
      </c>
      <c r="C40" t="s">
        <v>47</v>
      </c>
      <c r="D40" t="s">
        <v>40</v>
      </c>
      <c r="E40" t="s">
        <v>308</v>
      </c>
      <c r="F40" t="s">
        <v>30</v>
      </c>
      <c r="G40">
        <v>3</v>
      </c>
      <c r="H40" t="s">
        <v>291</v>
      </c>
      <c r="I40" t="s">
        <v>48</v>
      </c>
      <c r="J40" t="s">
        <v>16</v>
      </c>
      <c r="K40" t="s">
        <v>23</v>
      </c>
      <c r="L40" t="s">
        <v>49</v>
      </c>
      <c r="M40" t="s">
        <v>572</v>
      </c>
      <c r="N40" t="s">
        <v>611</v>
      </c>
      <c r="O40">
        <v>3</v>
      </c>
      <c r="P40">
        <v>21.21</v>
      </c>
      <c r="Q40" t="s">
        <v>574</v>
      </c>
      <c r="R40" t="s">
        <v>251</v>
      </c>
      <c r="S40" t="s">
        <v>254</v>
      </c>
    </row>
    <row r="41" spans="1:19" x14ac:dyDescent="0.25">
      <c r="A41">
        <v>30</v>
      </c>
      <c r="B41" s="17">
        <v>44865</v>
      </c>
      <c r="C41" t="s">
        <v>50</v>
      </c>
      <c r="D41" t="s">
        <v>13</v>
      </c>
      <c r="E41" t="s">
        <v>564</v>
      </c>
      <c r="F41" t="s">
        <v>14</v>
      </c>
      <c r="G41">
        <v>11</v>
      </c>
      <c r="H41" t="s">
        <v>295</v>
      </c>
      <c r="I41" t="s">
        <v>51</v>
      </c>
      <c r="J41" t="s">
        <v>18</v>
      </c>
      <c r="K41" t="s">
        <v>19</v>
      </c>
      <c r="L41" t="s">
        <v>52</v>
      </c>
      <c r="M41" t="s">
        <v>586</v>
      </c>
      <c r="N41" t="s">
        <v>613</v>
      </c>
      <c r="O41">
        <v>1.51</v>
      </c>
      <c r="P41">
        <v>11</v>
      </c>
      <c r="Q41" t="s">
        <v>574</v>
      </c>
      <c r="R41" t="s">
        <v>255</v>
      </c>
      <c r="S41" t="s">
        <v>256</v>
      </c>
    </row>
    <row r="42" spans="1:19" x14ac:dyDescent="0.25">
      <c r="A42">
        <v>29</v>
      </c>
      <c r="B42" s="17">
        <v>44865</v>
      </c>
      <c r="C42" t="s">
        <v>50</v>
      </c>
      <c r="D42" t="s">
        <v>13</v>
      </c>
      <c r="E42" t="s">
        <v>564</v>
      </c>
      <c r="F42" t="s">
        <v>14</v>
      </c>
      <c r="G42">
        <v>15</v>
      </c>
      <c r="H42" t="s">
        <v>291</v>
      </c>
      <c r="I42" t="s">
        <v>53</v>
      </c>
      <c r="J42" t="s">
        <v>18</v>
      </c>
      <c r="K42" t="s">
        <v>19</v>
      </c>
      <c r="L42" t="s">
        <v>54</v>
      </c>
      <c r="M42" t="s">
        <v>586</v>
      </c>
      <c r="N42" t="s">
        <v>612</v>
      </c>
      <c r="O42">
        <v>2.06</v>
      </c>
      <c r="P42">
        <v>15</v>
      </c>
      <c r="Q42" t="s">
        <v>574</v>
      </c>
      <c r="R42" t="s">
        <v>255</v>
      </c>
      <c r="S42" t="s">
        <v>256</v>
      </c>
    </row>
    <row r="43" spans="1:19" x14ac:dyDescent="0.25">
      <c r="A43">
        <v>32</v>
      </c>
      <c r="B43" s="17">
        <v>44861</v>
      </c>
      <c r="C43" t="s">
        <v>55</v>
      </c>
      <c r="D43" t="s">
        <v>56</v>
      </c>
      <c r="E43" t="s">
        <v>249</v>
      </c>
      <c r="F43" t="s">
        <v>57</v>
      </c>
      <c r="G43">
        <v>0.5</v>
      </c>
      <c r="H43" t="s">
        <v>296</v>
      </c>
      <c r="I43" t="s">
        <v>58</v>
      </c>
      <c r="J43" t="s">
        <v>18</v>
      </c>
      <c r="K43" t="s">
        <v>19</v>
      </c>
      <c r="L43" t="s">
        <v>59</v>
      </c>
      <c r="M43" t="s">
        <v>572</v>
      </c>
      <c r="O43">
        <v>0.5</v>
      </c>
      <c r="P43">
        <v>3.61</v>
      </c>
      <c r="Q43" t="s">
        <v>580</v>
      </c>
      <c r="R43" t="s">
        <v>251</v>
      </c>
      <c r="S43" t="s">
        <v>253</v>
      </c>
    </row>
    <row r="44" spans="1:19" x14ac:dyDescent="0.25">
      <c r="A44">
        <v>31</v>
      </c>
      <c r="B44" s="17">
        <v>44861</v>
      </c>
      <c r="C44" t="s">
        <v>55</v>
      </c>
      <c r="D44" t="s">
        <v>56</v>
      </c>
      <c r="E44" t="s">
        <v>249</v>
      </c>
      <c r="F44" t="s">
        <v>14</v>
      </c>
      <c r="G44">
        <v>10</v>
      </c>
      <c r="H44" t="s">
        <v>291</v>
      </c>
      <c r="I44" t="s">
        <v>60</v>
      </c>
      <c r="J44" t="s">
        <v>18</v>
      </c>
      <c r="K44" t="s">
        <v>19</v>
      </c>
      <c r="L44" t="s">
        <v>61</v>
      </c>
      <c r="M44" t="s">
        <v>572</v>
      </c>
      <c r="O44">
        <v>1.39</v>
      </c>
      <c r="P44">
        <v>10</v>
      </c>
      <c r="Q44" t="s">
        <v>580</v>
      </c>
      <c r="R44" t="s">
        <v>251</v>
      </c>
      <c r="S44" t="s">
        <v>253</v>
      </c>
    </row>
    <row r="45" spans="1:19" x14ac:dyDescent="0.25">
      <c r="A45">
        <v>35</v>
      </c>
      <c r="B45" s="17">
        <v>44860</v>
      </c>
      <c r="C45" t="s">
        <v>62</v>
      </c>
      <c r="D45" t="s">
        <v>13</v>
      </c>
      <c r="E45" t="s">
        <v>565</v>
      </c>
      <c r="F45" t="s">
        <v>14</v>
      </c>
      <c r="G45">
        <v>12</v>
      </c>
      <c r="H45" t="s">
        <v>295</v>
      </c>
      <c r="I45" t="s">
        <v>63</v>
      </c>
      <c r="J45" t="s">
        <v>18</v>
      </c>
      <c r="K45" t="s">
        <v>23</v>
      </c>
      <c r="L45" t="s">
        <v>64</v>
      </c>
      <c r="M45" t="s">
        <v>586</v>
      </c>
      <c r="N45" t="s">
        <v>614</v>
      </c>
      <c r="O45">
        <v>1.67</v>
      </c>
      <c r="P45">
        <v>12</v>
      </c>
      <c r="Q45" t="s">
        <v>574</v>
      </c>
      <c r="R45" t="s">
        <v>255</v>
      </c>
      <c r="S45" t="s">
        <v>662</v>
      </c>
    </row>
    <row r="46" spans="1:19" x14ac:dyDescent="0.25">
      <c r="A46">
        <v>34</v>
      </c>
      <c r="B46" s="17">
        <v>44860</v>
      </c>
      <c r="C46" t="s">
        <v>62</v>
      </c>
      <c r="D46" t="s">
        <v>13</v>
      </c>
      <c r="E46" t="s">
        <v>564</v>
      </c>
      <c r="F46" t="s">
        <v>14</v>
      </c>
      <c r="G46">
        <v>12</v>
      </c>
      <c r="H46" t="s">
        <v>292</v>
      </c>
      <c r="I46" t="s">
        <v>66</v>
      </c>
      <c r="J46" t="s">
        <v>18</v>
      </c>
      <c r="K46" t="s">
        <v>19</v>
      </c>
      <c r="L46" t="s">
        <v>67</v>
      </c>
      <c r="M46" t="s">
        <v>586</v>
      </c>
      <c r="N46" t="s">
        <v>615</v>
      </c>
      <c r="O46">
        <v>1.67</v>
      </c>
      <c r="P46">
        <v>12</v>
      </c>
      <c r="Q46" t="s">
        <v>574</v>
      </c>
      <c r="R46" t="s">
        <v>255</v>
      </c>
      <c r="S46" t="s">
        <v>256</v>
      </c>
    </row>
    <row r="47" spans="1:19" x14ac:dyDescent="0.25">
      <c r="A47">
        <v>33</v>
      </c>
      <c r="B47" s="17">
        <v>44860</v>
      </c>
      <c r="C47" t="s">
        <v>62</v>
      </c>
      <c r="D47" t="s">
        <v>13</v>
      </c>
      <c r="E47" t="s">
        <v>565</v>
      </c>
      <c r="F47" t="s">
        <v>14</v>
      </c>
      <c r="G47">
        <v>26</v>
      </c>
      <c r="H47" t="s">
        <v>291</v>
      </c>
      <c r="I47" t="s">
        <v>53</v>
      </c>
      <c r="J47" t="s">
        <v>18</v>
      </c>
      <c r="K47" t="s">
        <v>23</v>
      </c>
      <c r="L47" t="s">
        <v>65</v>
      </c>
      <c r="M47" t="s">
        <v>586</v>
      </c>
      <c r="N47" t="s">
        <v>614</v>
      </c>
      <c r="O47">
        <v>3.61</v>
      </c>
      <c r="P47">
        <v>26</v>
      </c>
      <c r="Q47" t="s">
        <v>574</v>
      </c>
      <c r="R47" t="s">
        <v>255</v>
      </c>
      <c r="S47" t="s">
        <v>256</v>
      </c>
    </row>
    <row r="48" spans="1:19" x14ac:dyDescent="0.25">
      <c r="A48">
        <v>36</v>
      </c>
      <c r="B48" s="17">
        <v>44855</v>
      </c>
      <c r="C48" t="s">
        <v>68</v>
      </c>
      <c r="D48" t="s">
        <v>13</v>
      </c>
      <c r="E48" t="s">
        <v>249</v>
      </c>
      <c r="F48" t="s">
        <v>14</v>
      </c>
      <c r="G48">
        <v>7</v>
      </c>
      <c r="H48" t="s">
        <v>291</v>
      </c>
      <c r="I48" t="s">
        <v>69</v>
      </c>
      <c r="J48" t="s">
        <v>16</v>
      </c>
      <c r="K48" t="s">
        <v>19</v>
      </c>
      <c r="L48" t="s">
        <v>70</v>
      </c>
      <c r="M48" t="s">
        <v>572</v>
      </c>
      <c r="O48">
        <v>0.97</v>
      </c>
      <c r="P48">
        <v>7</v>
      </c>
      <c r="Q48" t="s">
        <v>573</v>
      </c>
      <c r="R48" t="s">
        <v>251</v>
      </c>
      <c r="S48" t="s">
        <v>257</v>
      </c>
    </row>
    <row r="49" spans="1:19" x14ac:dyDescent="0.25">
      <c r="A49">
        <v>37</v>
      </c>
      <c r="B49" s="17">
        <v>44852</v>
      </c>
      <c r="C49" t="s">
        <v>71</v>
      </c>
      <c r="D49" t="s">
        <v>13</v>
      </c>
      <c r="E49" t="s">
        <v>308</v>
      </c>
      <c r="F49" t="s">
        <v>30</v>
      </c>
      <c r="G49">
        <v>2</v>
      </c>
      <c r="H49" t="s">
        <v>291</v>
      </c>
      <c r="I49" t="s">
        <v>72</v>
      </c>
      <c r="J49" t="s">
        <v>74</v>
      </c>
      <c r="K49" t="s">
        <v>23</v>
      </c>
      <c r="L49" t="s">
        <v>73</v>
      </c>
      <c r="M49" t="s">
        <v>572</v>
      </c>
      <c r="N49" t="s">
        <v>616</v>
      </c>
      <c r="O49">
        <v>2</v>
      </c>
      <c r="P49">
        <v>14.4</v>
      </c>
      <c r="Q49" t="s">
        <v>587</v>
      </c>
      <c r="R49" t="s">
        <v>255</v>
      </c>
      <c r="S49" t="s">
        <v>256</v>
      </c>
    </row>
    <row r="50" spans="1:19" x14ac:dyDescent="0.25">
      <c r="A50">
        <v>38</v>
      </c>
      <c r="B50" s="17">
        <v>44819</v>
      </c>
      <c r="C50" t="s">
        <v>75</v>
      </c>
      <c r="D50" t="s">
        <v>13</v>
      </c>
      <c r="E50" t="s">
        <v>249</v>
      </c>
      <c r="F50" t="s">
        <v>30</v>
      </c>
      <c r="G50">
        <v>1</v>
      </c>
      <c r="H50" t="s">
        <v>291</v>
      </c>
      <c r="I50" t="s">
        <v>25</v>
      </c>
      <c r="J50" t="s">
        <v>16</v>
      </c>
      <c r="K50" t="s">
        <v>19</v>
      </c>
      <c r="L50" t="s">
        <v>76</v>
      </c>
      <c r="M50" t="s">
        <v>578</v>
      </c>
      <c r="N50" t="s">
        <v>617</v>
      </c>
      <c r="O50">
        <v>1</v>
      </c>
      <c r="P50">
        <v>7</v>
      </c>
      <c r="Q50" t="s">
        <v>574</v>
      </c>
      <c r="R50" t="s">
        <v>315</v>
      </c>
      <c r="S50" t="s">
        <v>248</v>
      </c>
    </row>
    <row r="51" spans="1:19" x14ac:dyDescent="0.25">
      <c r="A51">
        <v>39</v>
      </c>
      <c r="B51" s="17">
        <v>44813</v>
      </c>
      <c r="C51" t="s">
        <v>527</v>
      </c>
      <c r="D51" t="s">
        <v>77</v>
      </c>
      <c r="E51" t="s">
        <v>249</v>
      </c>
      <c r="F51" t="s">
        <v>30</v>
      </c>
      <c r="G51">
        <v>0.6</v>
      </c>
      <c r="H51" t="s">
        <v>291</v>
      </c>
      <c r="I51" t="s">
        <v>78</v>
      </c>
      <c r="J51" t="s">
        <v>16</v>
      </c>
      <c r="K51" t="s">
        <v>19</v>
      </c>
      <c r="L51" t="s">
        <v>79</v>
      </c>
      <c r="M51" t="s">
        <v>572</v>
      </c>
      <c r="O51">
        <v>0.6</v>
      </c>
      <c r="P51">
        <v>4.0199999999999996</v>
      </c>
      <c r="Q51" t="s">
        <v>574</v>
      </c>
      <c r="R51" t="s">
        <v>251</v>
      </c>
      <c r="S51" t="s">
        <v>253</v>
      </c>
    </row>
    <row r="52" spans="1:19" x14ac:dyDescent="0.25">
      <c r="A52">
        <v>40</v>
      </c>
      <c r="B52" s="17">
        <v>44810</v>
      </c>
      <c r="C52" t="s">
        <v>80</v>
      </c>
      <c r="D52" t="s">
        <v>34</v>
      </c>
      <c r="E52" t="s">
        <v>308</v>
      </c>
      <c r="F52" t="s">
        <v>30</v>
      </c>
      <c r="G52">
        <v>2.5</v>
      </c>
      <c r="H52" t="s">
        <v>291</v>
      </c>
      <c r="I52" t="s">
        <v>72</v>
      </c>
      <c r="J52" t="s">
        <v>16</v>
      </c>
      <c r="K52" t="s">
        <v>23</v>
      </c>
      <c r="L52" t="s">
        <v>81</v>
      </c>
      <c r="M52" t="s">
        <v>572</v>
      </c>
      <c r="O52">
        <v>2.5</v>
      </c>
      <c r="P52">
        <v>17.39</v>
      </c>
      <c r="Q52" t="s">
        <v>574</v>
      </c>
      <c r="R52" t="s">
        <v>251</v>
      </c>
      <c r="S52" t="s">
        <v>257</v>
      </c>
    </row>
    <row r="53" spans="1:19" x14ac:dyDescent="0.25">
      <c r="A53">
        <v>41</v>
      </c>
      <c r="B53" s="17">
        <v>44804</v>
      </c>
      <c r="C53" t="s">
        <v>201</v>
      </c>
      <c r="D53" t="s">
        <v>13</v>
      </c>
      <c r="E53" t="s">
        <v>249</v>
      </c>
      <c r="F53" t="s">
        <v>30</v>
      </c>
      <c r="G53">
        <v>1.4</v>
      </c>
      <c r="H53" t="s">
        <v>291</v>
      </c>
      <c r="I53" t="s">
        <v>86</v>
      </c>
      <c r="J53" t="s">
        <v>27</v>
      </c>
      <c r="K53" t="s">
        <v>19</v>
      </c>
      <c r="L53" t="s">
        <v>588</v>
      </c>
      <c r="M53" t="s">
        <v>578</v>
      </c>
      <c r="N53" t="s">
        <v>618</v>
      </c>
      <c r="O53">
        <v>1.4</v>
      </c>
      <c r="P53">
        <v>9.65</v>
      </c>
      <c r="Q53" t="s">
        <v>589</v>
      </c>
      <c r="R53" t="s">
        <v>313</v>
      </c>
      <c r="S53" t="s">
        <v>313</v>
      </c>
    </row>
    <row r="54" spans="1:19" x14ac:dyDescent="0.25">
      <c r="A54">
        <v>42</v>
      </c>
      <c r="B54" s="17">
        <v>44798</v>
      </c>
      <c r="C54" t="s">
        <v>82</v>
      </c>
      <c r="D54" t="s">
        <v>83</v>
      </c>
      <c r="E54" t="s">
        <v>249</v>
      </c>
      <c r="F54" t="s">
        <v>30</v>
      </c>
      <c r="G54">
        <v>1</v>
      </c>
      <c r="H54" t="s">
        <v>291</v>
      </c>
      <c r="I54" t="s">
        <v>72</v>
      </c>
      <c r="J54" t="s">
        <v>16</v>
      </c>
      <c r="K54" t="s">
        <v>19</v>
      </c>
      <c r="L54" t="s">
        <v>84</v>
      </c>
      <c r="M54" t="s">
        <v>572</v>
      </c>
      <c r="N54" t="s">
        <v>619</v>
      </c>
      <c r="O54">
        <v>1</v>
      </c>
      <c r="P54">
        <v>6.85</v>
      </c>
      <c r="Q54" t="s">
        <v>574</v>
      </c>
      <c r="R54" t="s">
        <v>313</v>
      </c>
      <c r="S54" t="s">
        <v>313</v>
      </c>
    </row>
    <row r="55" spans="1:19" x14ac:dyDescent="0.25">
      <c r="A55">
        <v>43</v>
      </c>
      <c r="B55" s="17">
        <v>44792</v>
      </c>
      <c r="C55" t="s">
        <v>85</v>
      </c>
      <c r="D55" t="s">
        <v>34</v>
      </c>
      <c r="E55" t="s">
        <v>308</v>
      </c>
      <c r="F55" t="s">
        <v>30</v>
      </c>
      <c r="G55">
        <v>2</v>
      </c>
      <c r="H55" t="s">
        <v>291</v>
      </c>
      <c r="I55" t="s">
        <v>86</v>
      </c>
      <c r="J55" t="s">
        <v>18</v>
      </c>
      <c r="K55" t="s">
        <v>23</v>
      </c>
      <c r="L55" t="s">
        <v>87</v>
      </c>
      <c r="M55" t="s">
        <v>572</v>
      </c>
      <c r="N55" t="s">
        <v>620</v>
      </c>
      <c r="O55">
        <v>2</v>
      </c>
      <c r="P55">
        <v>13.64</v>
      </c>
      <c r="Q55" t="s">
        <v>574</v>
      </c>
      <c r="R55" t="s">
        <v>313</v>
      </c>
      <c r="S55" t="s">
        <v>313</v>
      </c>
    </row>
    <row r="56" spans="1:19" x14ac:dyDescent="0.25">
      <c r="A56">
        <v>44</v>
      </c>
      <c r="B56" s="17">
        <v>44776</v>
      </c>
      <c r="C56" t="s">
        <v>528</v>
      </c>
      <c r="D56" t="s">
        <v>90</v>
      </c>
      <c r="E56" t="s">
        <v>249</v>
      </c>
      <c r="F56" t="s">
        <v>30</v>
      </c>
      <c r="G56">
        <v>0.5</v>
      </c>
      <c r="H56" t="s">
        <v>291</v>
      </c>
      <c r="I56" t="s">
        <v>78</v>
      </c>
      <c r="J56" t="s">
        <v>16</v>
      </c>
      <c r="K56" t="s">
        <v>19</v>
      </c>
      <c r="L56" t="s">
        <v>91</v>
      </c>
      <c r="M56" t="s">
        <v>572</v>
      </c>
      <c r="O56">
        <v>0.5</v>
      </c>
      <c r="P56">
        <v>3.34</v>
      </c>
      <c r="Q56" t="s">
        <v>574</v>
      </c>
      <c r="R56" t="s">
        <v>251</v>
      </c>
      <c r="S56" t="s">
        <v>253</v>
      </c>
    </row>
    <row r="57" spans="1:19" x14ac:dyDescent="0.25">
      <c r="A57">
        <v>45</v>
      </c>
      <c r="B57" s="17">
        <v>44776</v>
      </c>
      <c r="C57" t="s">
        <v>88</v>
      </c>
      <c r="D57" t="s">
        <v>13</v>
      </c>
      <c r="E57" t="s">
        <v>249</v>
      </c>
      <c r="F57" t="s">
        <v>30</v>
      </c>
      <c r="G57">
        <v>0.5</v>
      </c>
      <c r="H57" t="s">
        <v>303</v>
      </c>
      <c r="I57" t="s">
        <v>78</v>
      </c>
      <c r="J57" t="s">
        <v>16</v>
      </c>
      <c r="K57" t="s">
        <v>19</v>
      </c>
      <c r="L57" t="s">
        <v>89</v>
      </c>
      <c r="M57" t="s">
        <v>572</v>
      </c>
      <c r="O57">
        <v>0.5</v>
      </c>
      <c r="P57">
        <v>3.37</v>
      </c>
      <c r="Q57" t="s">
        <v>574</v>
      </c>
      <c r="R57" t="s">
        <v>313</v>
      </c>
      <c r="S57" t="s">
        <v>313</v>
      </c>
    </row>
    <row r="58" spans="1:19" x14ac:dyDescent="0.25">
      <c r="A58">
        <v>46</v>
      </c>
      <c r="B58" s="17">
        <v>44764</v>
      </c>
      <c r="C58" t="s">
        <v>92</v>
      </c>
      <c r="D58" t="s">
        <v>93</v>
      </c>
      <c r="E58" t="s">
        <v>249</v>
      </c>
      <c r="F58" t="s">
        <v>30</v>
      </c>
      <c r="G58">
        <v>1</v>
      </c>
      <c r="H58" t="s">
        <v>291</v>
      </c>
      <c r="I58" t="s">
        <v>94</v>
      </c>
      <c r="J58" t="s">
        <v>16</v>
      </c>
      <c r="K58" t="s">
        <v>19</v>
      </c>
      <c r="L58" t="s">
        <v>95</v>
      </c>
      <c r="M58" t="s">
        <v>590</v>
      </c>
      <c r="N58" t="s">
        <v>621</v>
      </c>
      <c r="O58">
        <v>1</v>
      </c>
      <c r="P58">
        <v>6.75</v>
      </c>
      <c r="Q58" t="s">
        <v>581</v>
      </c>
      <c r="R58" t="s">
        <v>313</v>
      </c>
      <c r="S58" t="s">
        <v>313</v>
      </c>
    </row>
    <row r="59" spans="1:19" x14ac:dyDescent="0.25">
      <c r="A59">
        <v>47</v>
      </c>
      <c r="B59" s="17">
        <v>44763</v>
      </c>
      <c r="C59" t="s">
        <v>96</v>
      </c>
      <c r="D59" t="s">
        <v>97</v>
      </c>
      <c r="E59" t="s">
        <v>308</v>
      </c>
      <c r="F59" t="s">
        <v>30</v>
      </c>
      <c r="G59">
        <v>4</v>
      </c>
      <c r="H59" t="s">
        <v>291</v>
      </c>
      <c r="I59" t="s">
        <v>98</v>
      </c>
      <c r="J59" t="s">
        <v>18</v>
      </c>
      <c r="K59" t="s">
        <v>23</v>
      </c>
      <c r="L59" t="s">
        <v>99</v>
      </c>
      <c r="M59" t="s">
        <v>572</v>
      </c>
      <c r="O59">
        <v>4</v>
      </c>
      <c r="P59">
        <v>27.07</v>
      </c>
      <c r="Q59" t="s">
        <v>301</v>
      </c>
      <c r="R59" t="s">
        <v>251</v>
      </c>
      <c r="S59" t="s">
        <v>257</v>
      </c>
    </row>
    <row r="60" spans="1:19" x14ac:dyDescent="0.25">
      <c r="A60">
        <v>48</v>
      </c>
      <c r="B60" s="17">
        <v>44762</v>
      </c>
      <c r="C60" t="s">
        <v>104</v>
      </c>
      <c r="D60" t="s">
        <v>34</v>
      </c>
      <c r="E60" t="s">
        <v>308</v>
      </c>
      <c r="F60" t="s">
        <v>30</v>
      </c>
      <c r="G60">
        <v>5</v>
      </c>
      <c r="H60" t="s">
        <v>291</v>
      </c>
      <c r="I60" t="s">
        <v>105</v>
      </c>
      <c r="J60" t="s">
        <v>16</v>
      </c>
      <c r="K60" t="s">
        <v>23</v>
      </c>
      <c r="L60" t="s">
        <v>106</v>
      </c>
      <c r="M60" t="s">
        <v>572</v>
      </c>
      <c r="O60">
        <v>5</v>
      </c>
      <c r="P60">
        <v>33.78</v>
      </c>
      <c r="Q60" t="s">
        <v>574</v>
      </c>
      <c r="R60" t="s">
        <v>313</v>
      </c>
      <c r="S60" t="s">
        <v>313</v>
      </c>
    </row>
    <row r="61" spans="1:19" x14ac:dyDescent="0.25">
      <c r="A61">
        <v>49</v>
      </c>
      <c r="B61" s="17">
        <v>44762</v>
      </c>
      <c r="C61" t="s">
        <v>100</v>
      </c>
      <c r="D61" t="s">
        <v>101</v>
      </c>
      <c r="E61" t="s">
        <v>249</v>
      </c>
      <c r="F61" t="s">
        <v>30</v>
      </c>
      <c r="G61">
        <v>6.25</v>
      </c>
      <c r="H61" t="s">
        <v>298</v>
      </c>
      <c r="I61" t="s">
        <v>102</v>
      </c>
      <c r="J61" t="s">
        <v>18</v>
      </c>
      <c r="K61" t="s">
        <v>19</v>
      </c>
      <c r="L61" t="s">
        <v>103</v>
      </c>
      <c r="M61" t="s">
        <v>578</v>
      </c>
      <c r="O61">
        <v>6.25</v>
      </c>
      <c r="P61">
        <v>42.22</v>
      </c>
      <c r="Q61" t="s">
        <v>574</v>
      </c>
      <c r="R61" t="s">
        <v>313</v>
      </c>
      <c r="S61" t="s">
        <v>313</v>
      </c>
    </row>
    <row r="62" spans="1:19" x14ac:dyDescent="0.25">
      <c r="A62">
        <v>50</v>
      </c>
      <c r="B62" s="17">
        <v>44755</v>
      </c>
      <c r="C62" t="s">
        <v>591</v>
      </c>
      <c r="D62" t="s">
        <v>34</v>
      </c>
      <c r="E62" t="s">
        <v>249</v>
      </c>
      <c r="F62" t="s">
        <v>30</v>
      </c>
      <c r="G62">
        <v>5</v>
      </c>
      <c r="H62" t="s">
        <v>299</v>
      </c>
      <c r="I62" t="s">
        <v>25</v>
      </c>
      <c r="J62" t="s">
        <v>16</v>
      </c>
      <c r="K62" t="s">
        <v>19</v>
      </c>
      <c r="L62" t="s">
        <v>107</v>
      </c>
      <c r="M62" t="s">
        <v>572</v>
      </c>
      <c r="O62">
        <v>5</v>
      </c>
      <c r="P62">
        <v>33.6</v>
      </c>
      <c r="Q62" t="s">
        <v>574</v>
      </c>
      <c r="R62" t="s">
        <v>313</v>
      </c>
      <c r="S62" t="s">
        <v>313</v>
      </c>
    </row>
    <row r="63" spans="1:19" x14ac:dyDescent="0.25">
      <c r="A63">
        <v>52</v>
      </c>
      <c r="B63" s="17">
        <v>44749</v>
      </c>
      <c r="C63" t="s">
        <v>529</v>
      </c>
      <c r="D63" t="s">
        <v>13</v>
      </c>
      <c r="E63" t="s">
        <v>249</v>
      </c>
      <c r="F63" t="s">
        <v>30</v>
      </c>
      <c r="G63">
        <v>0.26</v>
      </c>
      <c r="H63" t="s">
        <v>291</v>
      </c>
      <c r="I63" t="s">
        <v>72</v>
      </c>
      <c r="J63" t="s">
        <v>16</v>
      </c>
      <c r="K63" t="s">
        <v>19</v>
      </c>
      <c r="L63" t="s">
        <v>108</v>
      </c>
      <c r="M63" t="s">
        <v>572</v>
      </c>
      <c r="O63">
        <v>0.26</v>
      </c>
      <c r="P63">
        <v>1.73</v>
      </c>
      <c r="Q63" t="s">
        <v>581</v>
      </c>
      <c r="R63" t="s">
        <v>313</v>
      </c>
      <c r="S63" t="s">
        <v>313</v>
      </c>
    </row>
    <row r="64" spans="1:19" x14ac:dyDescent="0.25">
      <c r="A64">
        <v>51</v>
      </c>
      <c r="B64" s="17">
        <v>44749</v>
      </c>
      <c r="C64" t="s">
        <v>530</v>
      </c>
      <c r="D64" t="s">
        <v>109</v>
      </c>
      <c r="E64" t="s">
        <v>249</v>
      </c>
      <c r="F64" t="s">
        <v>30</v>
      </c>
      <c r="G64">
        <v>4</v>
      </c>
      <c r="H64" t="s">
        <v>291</v>
      </c>
      <c r="I64" t="s">
        <v>110</v>
      </c>
      <c r="J64" t="s">
        <v>18</v>
      </c>
      <c r="K64" t="s">
        <v>19</v>
      </c>
      <c r="L64" t="s">
        <v>111</v>
      </c>
      <c r="M64" t="s">
        <v>575</v>
      </c>
      <c r="O64">
        <v>4</v>
      </c>
      <c r="P64">
        <v>26.8</v>
      </c>
      <c r="Q64" t="s">
        <v>576</v>
      </c>
      <c r="R64" t="s">
        <v>313</v>
      </c>
      <c r="S64" t="s">
        <v>313</v>
      </c>
    </row>
    <row r="65" spans="1:19" x14ac:dyDescent="0.25">
      <c r="A65">
        <v>53</v>
      </c>
      <c r="B65" s="17">
        <v>44728</v>
      </c>
      <c r="C65" t="s">
        <v>112</v>
      </c>
      <c r="D65" t="s">
        <v>13</v>
      </c>
      <c r="E65" t="s">
        <v>249</v>
      </c>
      <c r="F65" t="s">
        <v>30</v>
      </c>
      <c r="G65">
        <v>1</v>
      </c>
      <c r="H65" t="s">
        <v>303</v>
      </c>
      <c r="I65" t="s">
        <v>98</v>
      </c>
      <c r="J65" t="s">
        <v>16</v>
      </c>
      <c r="K65" t="s">
        <v>19</v>
      </c>
      <c r="L65" t="s">
        <v>113</v>
      </c>
      <c r="M65" t="s">
        <v>572</v>
      </c>
      <c r="O65">
        <v>1</v>
      </c>
      <c r="P65">
        <v>6.7</v>
      </c>
      <c r="Q65" t="s">
        <v>574</v>
      </c>
      <c r="R65" t="s">
        <v>313</v>
      </c>
      <c r="S65" t="s">
        <v>313</v>
      </c>
    </row>
    <row r="66" spans="1:19" x14ac:dyDescent="0.25">
      <c r="A66">
        <v>54</v>
      </c>
      <c r="B66" s="17">
        <v>44726</v>
      </c>
      <c r="C66" t="s">
        <v>531</v>
      </c>
      <c r="D66" t="s">
        <v>56</v>
      </c>
      <c r="E66" t="s">
        <v>308</v>
      </c>
      <c r="F66" t="s">
        <v>30</v>
      </c>
      <c r="G66">
        <v>0.5</v>
      </c>
      <c r="H66" t="s">
        <v>291</v>
      </c>
      <c r="I66" t="s">
        <v>114</v>
      </c>
      <c r="J66" t="s">
        <v>16</v>
      </c>
      <c r="K66" t="s">
        <v>23</v>
      </c>
      <c r="L66" t="s">
        <v>115</v>
      </c>
      <c r="M66" t="s">
        <v>572</v>
      </c>
      <c r="O66">
        <v>0.5</v>
      </c>
      <c r="P66">
        <v>3.18</v>
      </c>
      <c r="Q66" t="s">
        <v>574</v>
      </c>
      <c r="R66" t="s">
        <v>313</v>
      </c>
      <c r="S66" t="s">
        <v>313</v>
      </c>
    </row>
    <row r="67" spans="1:19" x14ac:dyDescent="0.25">
      <c r="A67">
        <v>57</v>
      </c>
      <c r="B67" s="17">
        <v>44721</v>
      </c>
      <c r="C67" t="s">
        <v>116</v>
      </c>
      <c r="D67" t="s">
        <v>77</v>
      </c>
      <c r="E67" t="s">
        <v>249</v>
      </c>
      <c r="F67" t="s">
        <v>30</v>
      </c>
      <c r="G67">
        <v>2.5</v>
      </c>
      <c r="H67" t="s">
        <v>291</v>
      </c>
      <c r="I67" t="s">
        <v>78</v>
      </c>
      <c r="J67" t="s">
        <v>16</v>
      </c>
      <c r="K67" t="s">
        <v>19</v>
      </c>
      <c r="L67" t="s">
        <v>79</v>
      </c>
      <c r="M67" t="s">
        <v>572</v>
      </c>
      <c r="O67">
        <v>2.5</v>
      </c>
      <c r="P67">
        <v>16.73</v>
      </c>
      <c r="Q67" t="s">
        <v>574</v>
      </c>
      <c r="R67" t="s">
        <v>251</v>
      </c>
      <c r="S67" t="s">
        <v>253</v>
      </c>
    </row>
    <row r="68" spans="1:19" x14ac:dyDescent="0.25">
      <c r="A68">
        <v>56</v>
      </c>
      <c r="B68" s="17">
        <v>44721</v>
      </c>
      <c r="C68" t="s">
        <v>592</v>
      </c>
      <c r="D68" t="s">
        <v>117</v>
      </c>
      <c r="E68" t="s">
        <v>249</v>
      </c>
      <c r="F68" t="s">
        <v>30</v>
      </c>
      <c r="G68">
        <v>5</v>
      </c>
      <c r="H68" t="s">
        <v>291</v>
      </c>
      <c r="I68" t="s">
        <v>118</v>
      </c>
      <c r="J68" t="s">
        <v>16</v>
      </c>
      <c r="K68" t="s">
        <v>19</v>
      </c>
      <c r="L68" t="s">
        <v>119</v>
      </c>
      <c r="M68" t="s">
        <v>572</v>
      </c>
      <c r="O68">
        <v>5</v>
      </c>
      <c r="P68">
        <v>33.46</v>
      </c>
      <c r="Q68" t="s">
        <v>581</v>
      </c>
      <c r="R68" t="s">
        <v>313</v>
      </c>
      <c r="S68" t="s">
        <v>313</v>
      </c>
    </row>
    <row r="69" spans="1:19" x14ac:dyDescent="0.25">
      <c r="A69">
        <v>55</v>
      </c>
      <c r="B69" s="17">
        <v>44721</v>
      </c>
      <c r="C69" t="s">
        <v>532</v>
      </c>
      <c r="D69" t="s">
        <v>20</v>
      </c>
      <c r="E69" t="s">
        <v>249</v>
      </c>
      <c r="F69" t="s">
        <v>30</v>
      </c>
      <c r="G69">
        <v>5</v>
      </c>
      <c r="H69" t="s">
        <v>291</v>
      </c>
      <c r="I69" t="s">
        <v>120</v>
      </c>
      <c r="J69" t="s">
        <v>18</v>
      </c>
      <c r="K69" t="s">
        <v>19</v>
      </c>
      <c r="L69" t="s">
        <v>121</v>
      </c>
      <c r="M69" t="s">
        <v>575</v>
      </c>
      <c r="O69">
        <v>5</v>
      </c>
      <c r="P69">
        <v>33.46</v>
      </c>
      <c r="Q69" t="s">
        <v>301</v>
      </c>
      <c r="R69" t="s">
        <v>313</v>
      </c>
      <c r="S69" t="s">
        <v>313</v>
      </c>
    </row>
    <row r="70" spans="1:19" x14ac:dyDescent="0.25">
      <c r="A70">
        <v>58</v>
      </c>
      <c r="B70" s="17">
        <v>44719</v>
      </c>
      <c r="C70" t="s">
        <v>88</v>
      </c>
      <c r="D70" t="s">
        <v>29</v>
      </c>
      <c r="E70" t="s">
        <v>249</v>
      </c>
      <c r="F70" t="s">
        <v>30</v>
      </c>
      <c r="G70">
        <v>2</v>
      </c>
      <c r="H70" t="s">
        <v>291</v>
      </c>
      <c r="I70" t="s">
        <v>78</v>
      </c>
      <c r="J70" t="s">
        <v>16</v>
      </c>
      <c r="K70" t="s">
        <v>19</v>
      </c>
      <c r="L70" t="s">
        <v>91</v>
      </c>
      <c r="M70" t="s">
        <v>572</v>
      </c>
      <c r="O70">
        <v>2</v>
      </c>
      <c r="P70">
        <v>13.34</v>
      </c>
      <c r="Q70" t="s">
        <v>574</v>
      </c>
      <c r="R70" t="s">
        <v>251</v>
      </c>
      <c r="S70" t="s">
        <v>253</v>
      </c>
    </row>
    <row r="71" spans="1:19" x14ac:dyDescent="0.25">
      <c r="A71">
        <v>59</v>
      </c>
      <c r="B71" s="17">
        <v>44711</v>
      </c>
      <c r="C71" t="s">
        <v>122</v>
      </c>
      <c r="D71" t="s">
        <v>13</v>
      </c>
      <c r="E71" t="s">
        <v>249</v>
      </c>
      <c r="F71" t="s">
        <v>30</v>
      </c>
      <c r="G71">
        <v>1</v>
      </c>
      <c r="H71" t="s">
        <v>296</v>
      </c>
      <c r="I71" t="s">
        <v>123</v>
      </c>
      <c r="J71" t="s">
        <v>16</v>
      </c>
      <c r="K71" t="s">
        <v>19</v>
      </c>
      <c r="L71" t="s">
        <v>124</v>
      </c>
      <c r="M71" t="s">
        <v>590</v>
      </c>
      <c r="O71">
        <v>1</v>
      </c>
      <c r="P71">
        <v>6.66</v>
      </c>
      <c r="Q71" t="s">
        <v>581</v>
      </c>
      <c r="R71" t="s">
        <v>313</v>
      </c>
      <c r="S71" t="s">
        <v>313</v>
      </c>
    </row>
    <row r="72" spans="1:19" x14ac:dyDescent="0.25">
      <c r="A72">
        <v>60</v>
      </c>
      <c r="B72" s="17">
        <v>44707</v>
      </c>
      <c r="C72" t="s">
        <v>125</v>
      </c>
      <c r="D72" t="s">
        <v>126</v>
      </c>
      <c r="E72" t="s">
        <v>249</v>
      </c>
      <c r="F72" t="s">
        <v>30</v>
      </c>
      <c r="G72">
        <v>5</v>
      </c>
      <c r="H72" t="s">
        <v>291</v>
      </c>
      <c r="I72" t="s">
        <v>127</v>
      </c>
      <c r="J72" t="s">
        <v>16</v>
      </c>
      <c r="K72" t="s">
        <v>19</v>
      </c>
      <c r="L72" t="s">
        <v>128</v>
      </c>
      <c r="M72" t="s">
        <v>572</v>
      </c>
      <c r="O72">
        <v>5</v>
      </c>
      <c r="P72">
        <v>33.700000000000003</v>
      </c>
      <c r="Q72" t="s">
        <v>574</v>
      </c>
      <c r="R72" t="s">
        <v>313</v>
      </c>
      <c r="S72" t="s">
        <v>313</v>
      </c>
    </row>
    <row r="73" spans="1:19" x14ac:dyDescent="0.25">
      <c r="A73">
        <v>61</v>
      </c>
      <c r="B73" s="17">
        <v>44706</v>
      </c>
      <c r="C73" t="s">
        <v>129</v>
      </c>
      <c r="D73" t="s">
        <v>13</v>
      </c>
      <c r="E73" t="s">
        <v>249</v>
      </c>
      <c r="F73" t="s">
        <v>57</v>
      </c>
      <c r="G73">
        <v>1.39</v>
      </c>
      <c r="H73" t="s">
        <v>291</v>
      </c>
      <c r="I73" t="s">
        <v>130</v>
      </c>
      <c r="J73" t="s">
        <v>16</v>
      </c>
      <c r="K73" t="s">
        <v>19</v>
      </c>
      <c r="L73" t="s">
        <v>131</v>
      </c>
      <c r="M73" t="s">
        <v>572</v>
      </c>
      <c r="O73">
        <v>1.48</v>
      </c>
      <c r="P73">
        <v>9.93</v>
      </c>
      <c r="Q73" t="s">
        <v>581</v>
      </c>
      <c r="R73" t="s">
        <v>313</v>
      </c>
      <c r="S73" t="s">
        <v>313</v>
      </c>
    </row>
    <row r="74" spans="1:19" x14ac:dyDescent="0.25">
      <c r="A74">
        <v>66</v>
      </c>
      <c r="B74" s="17">
        <v>44705</v>
      </c>
      <c r="C74" t="s">
        <v>535</v>
      </c>
      <c r="D74" t="s">
        <v>93</v>
      </c>
      <c r="E74" t="s">
        <v>563</v>
      </c>
      <c r="F74" t="s">
        <v>30</v>
      </c>
      <c r="G74">
        <v>6</v>
      </c>
      <c r="H74" t="s">
        <v>291</v>
      </c>
      <c r="I74" t="s">
        <v>134</v>
      </c>
      <c r="J74" t="s">
        <v>305</v>
      </c>
      <c r="K74" t="s">
        <v>19</v>
      </c>
      <c r="L74" t="s">
        <v>135</v>
      </c>
      <c r="M74" t="s">
        <v>575</v>
      </c>
      <c r="O74">
        <v>6</v>
      </c>
      <c r="P74">
        <v>39.92</v>
      </c>
      <c r="Q74" t="s">
        <v>304</v>
      </c>
      <c r="R74" t="s">
        <v>313</v>
      </c>
      <c r="S74" t="s">
        <v>313</v>
      </c>
    </row>
    <row r="75" spans="1:19" x14ac:dyDescent="0.25">
      <c r="A75">
        <v>62</v>
      </c>
      <c r="B75" s="17">
        <v>44705</v>
      </c>
      <c r="C75" t="s">
        <v>534</v>
      </c>
      <c r="D75" t="s">
        <v>93</v>
      </c>
      <c r="E75" t="s">
        <v>249</v>
      </c>
      <c r="F75" t="s">
        <v>141</v>
      </c>
      <c r="G75">
        <v>20</v>
      </c>
      <c r="H75" t="s">
        <v>292</v>
      </c>
      <c r="I75" t="s">
        <v>132</v>
      </c>
      <c r="J75" t="s">
        <v>18</v>
      </c>
      <c r="K75" t="s">
        <v>19</v>
      </c>
      <c r="L75" t="s">
        <v>142</v>
      </c>
      <c r="M75" t="s">
        <v>575</v>
      </c>
      <c r="O75">
        <v>2.54</v>
      </c>
      <c r="P75">
        <v>16.96</v>
      </c>
      <c r="Q75" t="s">
        <v>304</v>
      </c>
      <c r="R75" t="s">
        <v>313</v>
      </c>
      <c r="S75" t="s">
        <v>313</v>
      </c>
    </row>
    <row r="76" spans="1:19" x14ac:dyDescent="0.25">
      <c r="A76">
        <v>63</v>
      </c>
      <c r="B76" s="17">
        <v>44705</v>
      </c>
      <c r="C76" t="s">
        <v>536</v>
      </c>
      <c r="D76" t="s">
        <v>93</v>
      </c>
      <c r="E76" t="s">
        <v>249</v>
      </c>
      <c r="F76" t="s">
        <v>57</v>
      </c>
      <c r="G76">
        <v>3</v>
      </c>
      <c r="H76" t="s">
        <v>291</v>
      </c>
      <c r="I76" t="s">
        <v>139</v>
      </c>
      <c r="J76" t="s">
        <v>18</v>
      </c>
      <c r="K76" t="s">
        <v>19</v>
      </c>
      <c r="L76" t="s">
        <v>140</v>
      </c>
      <c r="M76" t="s">
        <v>575</v>
      </c>
      <c r="O76">
        <v>3.22</v>
      </c>
      <c r="P76">
        <v>21.42</v>
      </c>
      <c r="Q76" t="s">
        <v>304</v>
      </c>
      <c r="R76" t="s">
        <v>313</v>
      </c>
      <c r="S76" t="s">
        <v>313</v>
      </c>
    </row>
    <row r="77" spans="1:19" x14ac:dyDescent="0.25">
      <c r="A77">
        <v>65</v>
      </c>
      <c r="B77" s="17">
        <v>44705</v>
      </c>
      <c r="C77" t="s">
        <v>136</v>
      </c>
      <c r="D77" t="s">
        <v>13</v>
      </c>
      <c r="E77" t="s">
        <v>249</v>
      </c>
      <c r="F77" t="s">
        <v>30</v>
      </c>
      <c r="G77">
        <v>2.0699999999999998</v>
      </c>
      <c r="H77" t="s">
        <v>291</v>
      </c>
      <c r="I77" t="s">
        <v>72</v>
      </c>
      <c r="J77" t="s">
        <v>16</v>
      </c>
      <c r="K77" t="s">
        <v>19</v>
      </c>
      <c r="L77" t="s">
        <v>108</v>
      </c>
      <c r="M77" t="s">
        <v>572</v>
      </c>
      <c r="O77">
        <v>2.0699999999999998</v>
      </c>
      <c r="P77">
        <v>13.77</v>
      </c>
      <c r="Q77" t="s">
        <v>581</v>
      </c>
      <c r="R77" t="s">
        <v>313</v>
      </c>
      <c r="S77" t="s">
        <v>313</v>
      </c>
    </row>
    <row r="78" spans="1:19" x14ac:dyDescent="0.25">
      <c r="A78">
        <v>64</v>
      </c>
      <c r="B78" s="17">
        <v>44705</v>
      </c>
      <c r="C78" t="s">
        <v>534</v>
      </c>
      <c r="D78" t="s">
        <v>93</v>
      </c>
      <c r="E78" t="s">
        <v>249</v>
      </c>
      <c r="F78" t="s">
        <v>30</v>
      </c>
      <c r="G78">
        <v>12</v>
      </c>
      <c r="H78" t="s">
        <v>291</v>
      </c>
      <c r="I78" t="s">
        <v>132</v>
      </c>
      <c r="J78" t="s">
        <v>18</v>
      </c>
      <c r="K78" t="s">
        <v>19</v>
      </c>
      <c r="L78" t="s">
        <v>133</v>
      </c>
      <c r="M78" t="s">
        <v>575</v>
      </c>
      <c r="O78">
        <v>12</v>
      </c>
      <c r="P78">
        <v>79.849999999999994</v>
      </c>
      <c r="Q78" t="s">
        <v>304</v>
      </c>
      <c r="R78" t="s">
        <v>313</v>
      </c>
      <c r="S78" t="s">
        <v>313</v>
      </c>
    </row>
    <row r="79" spans="1:19" x14ac:dyDescent="0.25">
      <c r="A79">
        <v>67</v>
      </c>
      <c r="B79" s="17">
        <v>44705</v>
      </c>
      <c r="C79" t="s">
        <v>533</v>
      </c>
      <c r="D79" t="s">
        <v>93</v>
      </c>
      <c r="E79" t="s">
        <v>564</v>
      </c>
      <c r="F79" t="s">
        <v>14</v>
      </c>
      <c r="G79">
        <v>20</v>
      </c>
      <c r="H79" t="s">
        <v>292</v>
      </c>
      <c r="I79" t="s">
        <v>137</v>
      </c>
      <c r="J79" t="s">
        <v>18</v>
      </c>
      <c r="K79" t="s">
        <v>19</v>
      </c>
      <c r="L79" t="s">
        <v>138</v>
      </c>
      <c r="M79" t="s">
        <v>575</v>
      </c>
      <c r="O79">
        <v>3</v>
      </c>
      <c r="P79">
        <v>20</v>
      </c>
      <c r="Q79" t="s">
        <v>304</v>
      </c>
      <c r="R79" t="s">
        <v>313</v>
      </c>
      <c r="S79" t="s">
        <v>313</v>
      </c>
    </row>
    <row r="80" spans="1:19" x14ac:dyDescent="0.25">
      <c r="A80">
        <v>69</v>
      </c>
      <c r="B80" s="17">
        <v>44692</v>
      </c>
      <c r="C80" t="s">
        <v>143</v>
      </c>
      <c r="D80" t="s">
        <v>144</v>
      </c>
      <c r="E80" t="s">
        <v>249</v>
      </c>
      <c r="F80" t="s">
        <v>30</v>
      </c>
      <c r="G80">
        <v>5.5</v>
      </c>
      <c r="H80" t="s">
        <v>295</v>
      </c>
      <c r="I80" t="s">
        <v>145</v>
      </c>
      <c r="J80" t="s">
        <v>16</v>
      </c>
      <c r="K80" t="s">
        <v>19</v>
      </c>
      <c r="L80" t="s">
        <v>146</v>
      </c>
      <c r="M80" t="s">
        <v>578</v>
      </c>
      <c r="O80">
        <v>5.5</v>
      </c>
      <c r="P80">
        <v>36.97</v>
      </c>
      <c r="Q80" t="s">
        <v>574</v>
      </c>
      <c r="R80" t="s">
        <v>313</v>
      </c>
      <c r="S80" t="s">
        <v>313</v>
      </c>
    </row>
    <row r="81" spans="1:19" x14ac:dyDescent="0.25">
      <c r="A81">
        <v>68</v>
      </c>
      <c r="B81" s="17">
        <v>44692</v>
      </c>
      <c r="C81" t="s">
        <v>537</v>
      </c>
      <c r="D81" t="s">
        <v>109</v>
      </c>
      <c r="E81" t="s">
        <v>249</v>
      </c>
      <c r="F81" t="s">
        <v>30</v>
      </c>
      <c r="G81">
        <v>6.5</v>
      </c>
      <c r="H81" t="s">
        <v>291</v>
      </c>
      <c r="I81" t="s">
        <v>110</v>
      </c>
      <c r="J81" t="s">
        <v>293</v>
      </c>
      <c r="K81" t="s">
        <v>19</v>
      </c>
      <c r="L81" t="s">
        <v>147</v>
      </c>
      <c r="M81" t="s">
        <v>575</v>
      </c>
      <c r="O81">
        <v>6.5</v>
      </c>
      <c r="P81">
        <v>43.69</v>
      </c>
      <c r="Q81" t="s">
        <v>574</v>
      </c>
      <c r="R81" t="s">
        <v>313</v>
      </c>
      <c r="S81" t="s">
        <v>313</v>
      </c>
    </row>
    <row r="82" spans="1:19" x14ac:dyDescent="0.25">
      <c r="A82">
        <v>70</v>
      </c>
      <c r="B82" s="17">
        <v>44691</v>
      </c>
      <c r="C82" t="s">
        <v>524</v>
      </c>
      <c r="D82" t="s">
        <v>93</v>
      </c>
      <c r="E82" t="s">
        <v>564</v>
      </c>
      <c r="F82" t="s">
        <v>14</v>
      </c>
      <c r="G82">
        <v>10</v>
      </c>
      <c r="H82" t="s">
        <v>292</v>
      </c>
      <c r="I82" t="s">
        <v>149</v>
      </c>
      <c r="J82" t="s">
        <v>18</v>
      </c>
      <c r="K82" t="s">
        <v>19</v>
      </c>
      <c r="L82" t="s">
        <v>150</v>
      </c>
      <c r="M82" t="s">
        <v>575</v>
      </c>
      <c r="O82">
        <v>1.48</v>
      </c>
      <c r="P82">
        <v>10</v>
      </c>
      <c r="Q82" t="s">
        <v>577</v>
      </c>
      <c r="R82" t="s">
        <v>313</v>
      </c>
      <c r="S82" t="s">
        <v>313</v>
      </c>
    </row>
    <row r="83" spans="1:19" x14ac:dyDescent="0.25">
      <c r="A83">
        <v>71</v>
      </c>
      <c r="B83" s="17">
        <v>44691</v>
      </c>
      <c r="C83" t="s">
        <v>524</v>
      </c>
      <c r="D83" t="s">
        <v>93</v>
      </c>
      <c r="E83" t="s">
        <v>249</v>
      </c>
      <c r="F83" t="s">
        <v>30</v>
      </c>
      <c r="G83">
        <v>10</v>
      </c>
      <c r="H83" t="s">
        <v>291</v>
      </c>
      <c r="I83" t="s">
        <v>120</v>
      </c>
      <c r="J83" t="s">
        <v>18</v>
      </c>
      <c r="K83" t="s">
        <v>19</v>
      </c>
      <c r="L83" t="s">
        <v>148</v>
      </c>
      <c r="M83" t="s">
        <v>575</v>
      </c>
      <c r="O83">
        <v>10</v>
      </c>
      <c r="P83">
        <v>67.349999999999994</v>
      </c>
      <c r="Q83" t="s">
        <v>301</v>
      </c>
      <c r="R83" t="s">
        <v>313</v>
      </c>
      <c r="S83" t="s">
        <v>313</v>
      </c>
    </row>
    <row r="84" spans="1:19" x14ac:dyDescent="0.25">
      <c r="A84">
        <v>74</v>
      </c>
      <c r="B84" s="17">
        <v>44672</v>
      </c>
      <c r="C84" t="s">
        <v>540</v>
      </c>
      <c r="D84" t="s">
        <v>20</v>
      </c>
      <c r="E84" t="s">
        <v>249</v>
      </c>
      <c r="F84" t="s">
        <v>30</v>
      </c>
      <c r="G84">
        <v>5</v>
      </c>
      <c r="H84" t="s">
        <v>291</v>
      </c>
      <c r="I84" t="s">
        <v>110</v>
      </c>
      <c r="J84" t="s">
        <v>18</v>
      </c>
      <c r="K84" t="s">
        <v>19</v>
      </c>
      <c r="L84" t="s">
        <v>153</v>
      </c>
      <c r="M84" t="s">
        <v>575</v>
      </c>
      <c r="O84">
        <v>5</v>
      </c>
      <c r="P84">
        <v>32.26</v>
      </c>
      <c r="Q84" t="s">
        <v>581</v>
      </c>
      <c r="R84" t="s">
        <v>313</v>
      </c>
      <c r="S84" t="s">
        <v>313</v>
      </c>
    </row>
    <row r="85" spans="1:19" x14ac:dyDescent="0.25">
      <c r="A85">
        <v>72</v>
      </c>
      <c r="B85" s="17">
        <v>44672</v>
      </c>
      <c r="C85" t="s">
        <v>538</v>
      </c>
      <c r="D85" t="s">
        <v>20</v>
      </c>
      <c r="E85" t="s">
        <v>563</v>
      </c>
      <c r="F85" t="s">
        <v>30</v>
      </c>
      <c r="G85">
        <v>10</v>
      </c>
      <c r="H85" t="s">
        <v>291</v>
      </c>
      <c r="I85" t="s">
        <v>151</v>
      </c>
      <c r="J85" t="s">
        <v>305</v>
      </c>
      <c r="K85" t="s">
        <v>19</v>
      </c>
      <c r="L85" t="s">
        <v>152</v>
      </c>
      <c r="M85" t="s">
        <v>575</v>
      </c>
      <c r="O85">
        <v>10</v>
      </c>
      <c r="P85">
        <v>64.510000000000005</v>
      </c>
      <c r="Q85" t="s">
        <v>574</v>
      </c>
      <c r="R85" t="s">
        <v>313</v>
      </c>
      <c r="S85" t="s">
        <v>313</v>
      </c>
    </row>
    <row r="86" spans="1:19" x14ac:dyDescent="0.25">
      <c r="A86">
        <v>73</v>
      </c>
      <c r="B86" s="17">
        <v>44672</v>
      </c>
      <c r="C86" t="s">
        <v>539</v>
      </c>
      <c r="D86" t="s">
        <v>20</v>
      </c>
      <c r="E86" t="s">
        <v>249</v>
      </c>
      <c r="F86" t="s">
        <v>57</v>
      </c>
      <c r="G86">
        <v>5</v>
      </c>
      <c r="H86" t="s">
        <v>291</v>
      </c>
      <c r="I86" t="s">
        <v>154</v>
      </c>
      <c r="J86" t="s">
        <v>18</v>
      </c>
      <c r="K86" t="s">
        <v>19</v>
      </c>
      <c r="L86" t="s">
        <v>155</v>
      </c>
      <c r="M86" t="s">
        <v>575</v>
      </c>
      <c r="O86">
        <v>5.42</v>
      </c>
      <c r="P86">
        <v>35.020000000000003</v>
      </c>
      <c r="Q86" t="s">
        <v>593</v>
      </c>
      <c r="R86" t="s">
        <v>313</v>
      </c>
      <c r="S86" t="s">
        <v>313</v>
      </c>
    </row>
    <row r="87" spans="1:19" x14ac:dyDescent="0.25">
      <c r="A87">
        <v>75</v>
      </c>
      <c r="B87" s="17">
        <v>44671</v>
      </c>
      <c r="C87" t="s">
        <v>156</v>
      </c>
      <c r="D87" t="s">
        <v>157</v>
      </c>
      <c r="E87" t="s">
        <v>249</v>
      </c>
      <c r="F87" t="s">
        <v>30</v>
      </c>
      <c r="G87">
        <v>2</v>
      </c>
      <c r="H87" t="s">
        <v>291</v>
      </c>
      <c r="I87" t="s">
        <v>158</v>
      </c>
      <c r="J87" t="s">
        <v>16</v>
      </c>
      <c r="K87" t="s">
        <v>19</v>
      </c>
      <c r="L87" t="s">
        <v>159</v>
      </c>
      <c r="M87" t="s">
        <v>590</v>
      </c>
      <c r="O87">
        <v>2</v>
      </c>
      <c r="P87">
        <v>12.84</v>
      </c>
      <c r="Q87" t="s">
        <v>574</v>
      </c>
      <c r="R87" t="s">
        <v>313</v>
      </c>
      <c r="S87" t="s">
        <v>313</v>
      </c>
    </row>
    <row r="88" spans="1:19" x14ac:dyDescent="0.25">
      <c r="A88">
        <v>76</v>
      </c>
      <c r="B88" s="17">
        <v>44664</v>
      </c>
      <c r="C88" t="s">
        <v>160</v>
      </c>
      <c r="D88" t="s">
        <v>34</v>
      </c>
      <c r="E88" t="s">
        <v>258</v>
      </c>
      <c r="F88" t="s">
        <v>30</v>
      </c>
      <c r="G88">
        <v>2.2999999999999998</v>
      </c>
      <c r="H88" t="s">
        <v>291</v>
      </c>
      <c r="I88" t="s">
        <v>161</v>
      </c>
      <c r="J88" t="s">
        <v>16</v>
      </c>
      <c r="K88" t="s">
        <v>163</v>
      </c>
      <c r="L88" t="s">
        <v>162</v>
      </c>
      <c r="M88" t="s">
        <v>578</v>
      </c>
      <c r="O88">
        <v>2.2999999999999998</v>
      </c>
      <c r="P88">
        <v>14.65</v>
      </c>
      <c r="Q88" t="s">
        <v>581</v>
      </c>
      <c r="R88" t="s">
        <v>313</v>
      </c>
      <c r="S88" t="s">
        <v>313</v>
      </c>
    </row>
    <row r="89" spans="1:19" x14ac:dyDescent="0.25">
      <c r="A89">
        <v>77</v>
      </c>
      <c r="B89" s="17">
        <v>44662</v>
      </c>
      <c r="C89" t="s">
        <v>164</v>
      </c>
      <c r="D89" t="s">
        <v>13</v>
      </c>
      <c r="E89" t="s">
        <v>308</v>
      </c>
      <c r="F89" t="s">
        <v>30</v>
      </c>
      <c r="G89">
        <v>2</v>
      </c>
      <c r="H89" t="s">
        <v>291</v>
      </c>
      <c r="I89" t="s">
        <v>165</v>
      </c>
      <c r="J89" t="s">
        <v>16</v>
      </c>
      <c r="K89" t="s">
        <v>23</v>
      </c>
      <c r="L89" t="s">
        <v>166</v>
      </c>
      <c r="M89" t="s">
        <v>572</v>
      </c>
      <c r="O89">
        <v>2</v>
      </c>
      <c r="P89">
        <v>12.74</v>
      </c>
      <c r="Q89" t="s">
        <v>574</v>
      </c>
      <c r="R89" t="s">
        <v>313</v>
      </c>
      <c r="S89" t="s">
        <v>313</v>
      </c>
    </row>
    <row r="90" spans="1:19" x14ac:dyDescent="0.25">
      <c r="A90">
        <v>78</v>
      </c>
      <c r="B90" s="17">
        <v>44659</v>
      </c>
      <c r="C90" t="s">
        <v>167</v>
      </c>
      <c r="D90" t="s">
        <v>13</v>
      </c>
      <c r="E90" t="s">
        <v>249</v>
      </c>
      <c r="F90" t="s">
        <v>30</v>
      </c>
      <c r="G90">
        <v>0.57499999999999996</v>
      </c>
      <c r="H90" t="s">
        <v>291</v>
      </c>
      <c r="I90" t="s">
        <v>168</v>
      </c>
      <c r="J90" t="s">
        <v>16</v>
      </c>
      <c r="K90" t="s">
        <v>19</v>
      </c>
      <c r="L90" t="s">
        <v>169</v>
      </c>
      <c r="M90" t="s">
        <v>572</v>
      </c>
      <c r="O90">
        <v>0.57999999999999996</v>
      </c>
      <c r="P90">
        <v>3.66</v>
      </c>
      <c r="Q90" t="s">
        <v>581</v>
      </c>
      <c r="R90" t="s">
        <v>313</v>
      </c>
      <c r="S90" t="s">
        <v>313</v>
      </c>
    </row>
    <row r="91" spans="1:19" x14ac:dyDescent="0.25">
      <c r="A91">
        <v>79</v>
      </c>
      <c r="B91" s="17">
        <v>44658</v>
      </c>
      <c r="C91" t="s">
        <v>170</v>
      </c>
      <c r="D91" t="s">
        <v>171</v>
      </c>
      <c r="E91" t="s">
        <v>249</v>
      </c>
      <c r="F91" t="s">
        <v>30</v>
      </c>
      <c r="G91">
        <v>3</v>
      </c>
      <c r="H91" t="s">
        <v>291</v>
      </c>
      <c r="I91" t="s">
        <v>172</v>
      </c>
      <c r="J91" t="s">
        <v>16</v>
      </c>
      <c r="K91" t="s">
        <v>19</v>
      </c>
      <c r="L91" t="s">
        <v>173</v>
      </c>
      <c r="M91" t="s">
        <v>572</v>
      </c>
      <c r="O91">
        <v>3</v>
      </c>
      <c r="P91">
        <v>19.079999999999998</v>
      </c>
      <c r="Q91" t="s">
        <v>574</v>
      </c>
      <c r="R91" t="s">
        <v>313</v>
      </c>
      <c r="S91" t="s">
        <v>313</v>
      </c>
    </row>
    <row r="92" spans="1:19" x14ac:dyDescent="0.25">
      <c r="A92">
        <v>80</v>
      </c>
      <c r="B92" s="17">
        <v>44650</v>
      </c>
      <c r="C92" t="s">
        <v>566</v>
      </c>
      <c r="D92" t="s">
        <v>174</v>
      </c>
      <c r="E92" t="s">
        <v>249</v>
      </c>
      <c r="F92" t="s">
        <v>30</v>
      </c>
      <c r="G92">
        <v>3.5</v>
      </c>
      <c r="H92" t="s">
        <v>295</v>
      </c>
      <c r="I92" t="s">
        <v>110</v>
      </c>
      <c r="J92" t="s">
        <v>16</v>
      </c>
      <c r="K92" t="s">
        <v>19</v>
      </c>
      <c r="L92" t="s">
        <v>175</v>
      </c>
      <c r="M92" t="s">
        <v>578</v>
      </c>
      <c r="O92">
        <v>3.5</v>
      </c>
      <c r="P92">
        <v>22.22</v>
      </c>
      <c r="Q92" t="s">
        <v>587</v>
      </c>
      <c r="R92" t="s">
        <v>313</v>
      </c>
      <c r="S92" t="s">
        <v>313</v>
      </c>
    </row>
    <row r="93" spans="1:19" x14ac:dyDescent="0.25">
      <c r="A93">
        <v>82</v>
      </c>
      <c r="B93" s="17">
        <v>44645</v>
      </c>
      <c r="C93" t="s">
        <v>176</v>
      </c>
      <c r="D93" t="s">
        <v>77</v>
      </c>
      <c r="E93" t="s">
        <v>249</v>
      </c>
      <c r="F93" t="s">
        <v>30</v>
      </c>
      <c r="G93">
        <v>4.5</v>
      </c>
      <c r="H93" t="s">
        <v>291</v>
      </c>
      <c r="I93" t="s">
        <v>165</v>
      </c>
      <c r="J93" t="s">
        <v>16</v>
      </c>
      <c r="K93" t="s">
        <v>19</v>
      </c>
      <c r="L93" t="s">
        <v>177</v>
      </c>
      <c r="M93" t="s">
        <v>572</v>
      </c>
      <c r="O93">
        <v>4.5</v>
      </c>
      <c r="P93">
        <v>28.65</v>
      </c>
      <c r="Q93" t="s">
        <v>301</v>
      </c>
      <c r="R93" t="s">
        <v>313</v>
      </c>
      <c r="S93" t="s">
        <v>313</v>
      </c>
    </row>
    <row r="94" spans="1:19" x14ac:dyDescent="0.25">
      <c r="A94">
        <v>81</v>
      </c>
      <c r="B94" s="17">
        <v>44645</v>
      </c>
      <c r="C94" t="s">
        <v>112</v>
      </c>
      <c r="D94" t="s">
        <v>13</v>
      </c>
      <c r="E94" t="s">
        <v>249</v>
      </c>
      <c r="F94" t="s">
        <v>30</v>
      </c>
      <c r="G94">
        <v>1</v>
      </c>
      <c r="H94" t="s">
        <v>291</v>
      </c>
      <c r="I94" t="s">
        <v>98</v>
      </c>
      <c r="J94" t="s">
        <v>16</v>
      </c>
      <c r="K94" t="s">
        <v>19</v>
      </c>
      <c r="L94" t="s">
        <v>178</v>
      </c>
      <c r="M94" t="s">
        <v>572</v>
      </c>
      <c r="O94">
        <v>1</v>
      </c>
      <c r="P94">
        <v>6.37</v>
      </c>
      <c r="Q94" t="s">
        <v>574</v>
      </c>
      <c r="R94" t="s">
        <v>313</v>
      </c>
      <c r="S94" t="s">
        <v>313</v>
      </c>
    </row>
    <row r="95" spans="1:19" x14ac:dyDescent="0.25">
      <c r="A95">
        <v>84</v>
      </c>
      <c r="B95" s="17">
        <v>44644</v>
      </c>
      <c r="C95" t="s">
        <v>179</v>
      </c>
      <c r="D95" t="s">
        <v>56</v>
      </c>
      <c r="E95" t="s">
        <v>308</v>
      </c>
      <c r="F95" t="s">
        <v>30</v>
      </c>
      <c r="G95">
        <v>2.5</v>
      </c>
      <c r="H95" t="s">
        <v>291</v>
      </c>
      <c r="I95" t="s">
        <v>114</v>
      </c>
      <c r="J95" t="s">
        <v>27</v>
      </c>
      <c r="K95" t="s">
        <v>23</v>
      </c>
      <c r="L95" t="s">
        <v>115</v>
      </c>
      <c r="M95" t="s">
        <v>572</v>
      </c>
      <c r="O95">
        <v>2.5</v>
      </c>
      <c r="P95">
        <v>15.92</v>
      </c>
      <c r="Q95" t="s">
        <v>574</v>
      </c>
      <c r="R95" t="s">
        <v>313</v>
      </c>
      <c r="S95" t="s">
        <v>313</v>
      </c>
    </row>
    <row r="96" spans="1:19" x14ac:dyDescent="0.25">
      <c r="A96">
        <v>83</v>
      </c>
      <c r="B96" s="17">
        <v>44644</v>
      </c>
      <c r="C96" t="s">
        <v>180</v>
      </c>
      <c r="D96" t="s">
        <v>83</v>
      </c>
      <c r="E96" t="s">
        <v>249</v>
      </c>
      <c r="F96" t="s">
        <v>30</v>
      </c>
      <c r="G96">
        <v>4</v>
      </c>
      <c r="H96" t="s">
        <v>291</v>
      </c>
      <c r="I96" t="s">
        <v>69</v>
      </c>
      <c r="J96" t="s">
        <v>18</v>
      </c>
      <c r="K96" t="s">
        <v>19</v>
      </c>
      <c r="L96" t="s">
        <v>181</v>
      </c>
      <c r="M96" t="s">
        <v>572</v>
      </c>
      <c r="O96">
        <v>4</v>
      </c>
      <c r="P96">
        <v>25.47</v>
      </c>
      <c r="Q96" t="s">
        <v>574</v>
      </c>
      <c r="R96" t="s">
        <v>313</v>
      </c>
      <c r="S96" t="s">
        <v>313</v>
      </c>
    </row>
    <row r="97" spans="1:19" x14ac:dyDescent="0.25">
      <c r="A97">
        <v>85</v>
      </c>
      <c r="B97" s="17">
        <v>44643</v>
      </c>
      <c r="C97" t="s">
        <v>182</v>
      </c>
      <c r="D97" t="s">
        <v>183</v>
      </c>
      <c r="E97" t="s">
        <v>249</v>
      </c>
      <c r="F97" t="s">
        <v>30</v>
      </c>
      <c r="G97">
        <v>3</v>
      </c>
      <c r="H97" t="s">
        <v>291</v>
      </c>
      <c r="I97" t="s">
        <v>184</v>
      </c>
      <c r="J97" t="s">
        <v>18</v>
      </c>
      <c r="K97" t="s">
        <v>19</v>
      </c>
      <c r="L97" t="s">
        <v>185</v>
      </c>
      <c r="M97" t="s">
        <v>572</v>
      </c>
      <c r="O97">
        <v>3</v>
      </c>
      <c r="P97">
        <v>19.12</v>
      </c>
      <c r="Q97" t="s">
        <v>574</v>
      </c>
      <c r="R97" t="s">
        <v>313</v>
      </c>
      <c r="S97" t="s">
        <v>313</v>
      </c>
    </row>
    <row r="98" spans="1:19" x14ac:dyDescent="0.25">
      <c r="A98">
        <v>86</v>
      </c>
      <c r="B98" s="17">
        <v>44630</v>
      </c>
      <c r="C98" t="s">
        <v>186</v>
      </c>
      <c r="D98" t="s">
        <v>13</v>
      </c>
      <c r="E98" t="s">
        <v>564</v>
      </c>
      <c r="F98" t="s">
        <v>14</v>
      </c>
      <c r="G98">
        <v>10</v>
      </c>
      <c r="H98" t="s">
        <v>291</v>
      </c>
      <c r="I98" t="s">
        <v>137</v>
      </c>
      <c r="J98" t="s">
        <v>16</v>
      </c>
      <c r="K98" t="s">
        <v>19</v>
      </c>
      <c r="L98" t="s">
        <v>187</v>
      </c>
      <c r="M98" t="s">
        <v>578</v>
      </c>
      <c r="O98">
        <v>1.58</v>
      </c>
      <c r="P98">
        <v>10</v>
      </c>
      <c r="Q98" t="s">
        <v>574</v>
      </c>
      <c r="R98" t="s">
        <v>313</v>
      </c>
      <c r="S98" t="s">
        <v>313</v>
      </c>
    </row>
    <row r="99" spans="1:19" x14ac:dyDescent="0.25">
      <c r="A99">
        <v>87</v>
      </c>
      <c r="B99" s="17">
        <v>44628</v>
      </c>
      <c r="C99" t="s">
        <v>188</v>
      </c>
      <c r="D99" t="s">
        <v>189</v>
      </c>
      <c r="E99" t="s">
        <v>249</v>
      </c>
      <c r="F99" t="s">
        <v>30</v>
      </c>
      <c r="G99">
        <v>1</v>
      </c>
      <c r="H99" t="s">
        <v>295</v>
      </c>
      <c r="I99" t="s">
        <v>190</v>
      </c>
      <c r="J99" t="s">
        <v>16</v>
      </c>
      <c r="K99" t="s">
        <v>19</v>
      </c>
      <c r="L99" t="s">
        <v>191</v>
      </c>
      <c r="M99" t="s">
        <v>572</v>
      </c>
      <c r="O99">
        <v>1</v>
      </c>
      <c r="P99">
        <v>6.32</v>
      </c>
      <c r="Q99" t="s">
        <v>574</v>
      </c>
      <c r="R99" t="s">
        <v>313</v>
      </c>
      <c r="S99" t="s">
        <v>313</v>
      </c>
    </row>
    <row r="100" spans="1:19" x14ac:dyDescent="0.25">
      <c r="A100">
        <v>89</v>
      </c>
      <c r="B100" s="17">
        <v>44620</v>
      </c>
      <c r="C100" t="s">
        <v>541</v>
      </c>
      <c r="D100" t="s">
        <v>20</v>
      </c>
      <c r="E100" t="s">
        <v>308</v>
      </c>
      <c r="F100" t="s">
        <v>30</v>
      </c>
      <c r="G100">
        <v>4</v>
      </c>
      <c r="H100" t="s">
        <v>291</v>
      </c>
      <c r="I100" t="s">
        <v>194</v>
      </c>
      <c r="J100" t="s">
        <v>18</v>
      </c>
      <c r="K100" t="s">
        <v>23</v>
      </c>
      <c r="L100" t="s">
        <v>195</v>
      </c>
      <c r="M100" t="s">
        <v>575</v>
      </c>
      <c r="O100">
        <v>4</v>
      </c>
      <c r="P100">
        <v>25.24</v>
      </c>
      <c r="Q100" t="s">
        <v>574</v>
      </c>
      <c r="R100" t="s">
        <v>313</v>
      </c>
      <c r="S100" t="s">
        <v>313</v>
      </c>
    </row>
    <row r="101" spans="1:19" x14ac:dyDescent="0.25">
      <c r="A101">
        <v>88</v>
      </c>
      <c r="B101" s="17">
        <v>44620</v>
      </c>
      <c r="C101" t="s">
        <v>518</v>
      </c>
      <c r="D101" t="s">
        <v>192</v>
      </c>
      <c r="E101" t="s">
        <v>249</v>
      </c>
      <c r="F101" t="s">
        <v>30</v>
      </c>
      <c r="G101">
        <v>2</v>
      </c>
      <c r="H101" t="s">
        <v>295</v>
      </c>
      <c r="I101" t="s">
        <v>58</v>
      </c>
      <c r="J101" t="s">
        <v>16</v>
      </c>
      <c r="K101" t="s">
        <v>19</v>
      </c>
      <c r="L101" t="s">
        <v>193</v>
      </c>
      <c r="M101" t="s">
        <v>575</v>
      </c>
      <c r="O101">
        <v>2</v>
      </c>
      <c r="P101">
        <v>12.62</v>
      </c>
      <c r="Q101" t="s">
        <v>574</v>
      </c>
      <c r="R101" t="s">
        <v>313</v>
      </c>
      <c r="S101" t="s">
        <v>313</v>
      </c>
    </row>
    <row r="102" spans="1:19" x14ac:dyDescent="0.25">
      <c r="A102">
        <v>91</v>
      </c>
      <c r="B102" s="17">
        <v>44617</v>
      </c>
      <c r="C102" t="s">
        <v>196</v>
      </c>
      <c r="D102" t="s">
        <v>34</v>
      </c>
      <c r="E102" t="s">
        <v>249</v>
      </c>
      <c r="F102" t="s">
        <v>30</v>
      </c>
      <c r="G102">
        <v>3</v>
      </c>
      <c r="H102" t="s">
        <v>291</v>
      </c>
      <c r="I102" t="s">
        <v>137</v>
      </c>
      <c r="J102" t="s">
        <v>16</v>
      </c>
      <c r="K102" t="s">
        <v>19</v>
      </c>
      <c r="L102" t="s">
        <v>197</v>
      </c>
      <c r="M102" t="s">
        <v>572</v>
      </c>
      <c r="O102">
        <v>3</v>
      </c>
      <c r="P102">
        <v>18.95</v>
      </c>
      <c r="Q102" t="s">
        <v>587</v>
      </c>
      <c r="R102" t="s">
        <v>313</v>
      </c>
      <c r="S102" t="s">
        <v>313</v>
      </c>
    </row>
    <row r="103" spans="1:19" x14ac:dyDescent="0.25">
      <c r="A103">
        <v>90</v>
      </c>
      <c r="B103" s="17">
        <v>44617</v>
      </c>
      <c r="C103" t="s">
        <v>198</v>
      </c>
      <c r="D103" t="s">
        <v>109</v>
      </c>
      <c r="E103" t="s">
        <v>249</v>
      </c>
      <c r="F103" t="s">
        <v>30</v>
      </c>
      <c r="G103">
        <v>3</v>
      </c>
      <c r="H103" t="s">
        <v>291</v>
      </c>
      <c r="I103" t="s">
        <v>199</v>
      </c>
      <c r="J103" t="s">
        <v>18</v>
      </c>
      <c r="K103" t="s">
        <v>19</v>
      </c>
      <c r="L103" t="s">
        <v>200</v>
      </c>
      <c r="M103" t="s">
        <v>572</v>
      </c>
      <c r="O103">
        <v>3</v>
      </c>
      <c r="P103">
        <v>18.95</v>
      </c>
      <c r="Q103" t="s">
        <v>574</v>
      </c>
      <c r="R103" t="s">
        <v>313</v>
      </c>
      <c r="S103" t="s">
        <v>313</v>
      </c>
    </row>
    <row r="104" spans="1:19" x14ac:dyDescent="0.25">
      <c r="A104">
        <v>92</v>
      </c>
      <c r="B104" s="17">
        <v>44616</v>
      </c>
      <c r="C104" t="s">
        <v>201</v>
      </c>
      <c r="D104" t="s">
        <v>13</v>
      </c>
      <c r="E104" t="s">
        <v>249</v>
      </c>
      <c r="F104" t="s">
        <v>30</v>
      </c>
      <c r="G104">
        <v>1</v>
      </c>
      <c r="H104" t="s">
        <v>295</v>
      </c>
      <c r="I104" t="s">
        <v>202</v>
      </c>
      <c r="J104" t="s">
        <v>16</v>
      </c>
      <c r="K104" t="s">
        <v>19</v>
      </c>
      <c r="L104" t="s">
        <v>203</v>
      </c>
      <c r="M104" t="s">
        <v>578</v>
      </c>
      <c r="O104">
        <v>1</v>
      </c>
      <c r="P104">
        <v>6.33</v>
      </c>
      <c r="Q104" t="s">
        <v>574</v>
      </c>
      <c r="R104" t="s">
        <v>313</v>
      </c>
      <c r="S104" t="s">
        <v>313</v>
      </c>
    </row>
    <row r="105" spans="1:19" x14ac:dyDescent="0.25">
      <c r="A105">
        <v>94</v>
      </c>
      <c r="B105" s="17">
        <v>44615</v>
      </c>
      <c r="C105" t="s">
        <v>204</v>
      </c>
      <c r="D105" t="s">
        <v>34</v>
      </c>
      <c r="E105" t="s">
        <v>308</v>
      </c>
      <c r="F105" t="s">
        <v>30</v>
      </c>
      <c r="G105">
        <v>4.7</v>
      </c>
      <c r="H105" t="s">
        <v>291</v>
      </c>
      <c r="I105" t="s">
        <v>58</v>
      </c>
      <c r="J105" t="s">
        <v>16</v>
      </c>
      <c r="K105" t="s">
        <v>23</v>
      </c>
      <c r="L105" t="s">
        <v>205</v>
      </c>
      <c r="M105" t="s">
        <v>572</v>
      </c>
      <c r="O105">
        <v>4.7</v>
      </c>
      <c r="P105">
        <v>29.68</v>
      </c>
      <c r="Q105" t="s">
        <v>574</v>
      </c>
      <c r="R105" t="s">
        <v>313</v>
      </c>
      <c r="S105" t="s">
        <v>313</v>
      </c>
    </row>
    <row r="106" spans="1:19" x14ac:dyDescent="0.25">
      <c r="A106">
        <v>93</v>
      </c>
      <c r="B106" s="17">
        <v>44615</v>
      </c>
      <c r="C106" t="s">
        <v>542</v>
      </c>
      <c r="D106" t="s">
        <v>206</v>
      </c>
      <c r="E106" t="s">
        <v>249</v>
      </c>
      <c r="F106" t="s">
        <v>30</v>
      </c>
      <c r="G106">
        <v>4</v>
      </c>
      <c r="H106" t="s">
        <v>291</v>
      </c>
      <c r="I106" t="s">
        <v>194</v>
      </c>
      <c r="J106" t="s">
        <v>16</v>
      </c>
      <c r="K106" t="s">
        <v>19</v>
      </c>
      <c r="L106" t="s">
        <v>207</v>
      </c>
      <c r="M106" t="s">
        <v>575</v>
      </c>
      <c r="O106">
        <v>4</v>
      </c>
      <c r="P106">
        <v>25.26</v>
      </c>
      <c r="Q106" t="s">
        <v>574</v>
      </c>
      <c r="R106" t="s">
        <v>313</v>
      </c>
      <c r="S106" t="s">
        <v>313</v>
      </c>
    </row>
    <row r="107" spans="1:19" x14ac:dyDescent="0.25">
      <c r="A107">
        <v>96</v>
      </c>
      <c r="B107" s="17">
        <v>44614</v>
      </c>
      <c r="C107" t="s">
        <v>543</v>
      </c>
      <c r="D107" t="s">
        <v>93</v>
      </c>
      <c r="E107" t="s">
        <v>249</v>
      </c>
      <c r="F107" t="s">
        <v>30</v>
      </c>
      <c r="G107">
        <v>3</v>
      </c>
      <c r="H107" t="s">
        <v>295</v>
      </c>
      <c r="I107" t="s">
        <v>558</v>
      </c>
      <c r="J107" t="s">
        <v>18</v>
      </c>
      <c r="K107" t="s">
        <v>19</v>
      </c>
      <c r="L107" t="s">
        <v>559</v>
      </c>
      <c r="M107" t="s">
        <v>575</v>
      </c>
      <c r="O107">
        <v>3</v>
      </c>
      <c r="P107">
        <v>18.98</v>
      </c>
      <c r="Q107" t="s">
        <v>574</v>
      </c>
      <c r="R107" t="s">
        <v>313</v>
      </c>
      <c r="S107" t="s">
        <v>313</v>
      </c>
    </row>
    <row r="108" spans="1:19" x14ac:dyDescent="0.25">
      <c r="A108">
        <v>95</v>
      </c>
      <c r="B108" s="17">
        <v>44614</v>
      </c>
      <c r="C108" t="s">
        <v>543</v>
      </c>
      <c r="D108" t="s">
        <v>93</v>
      </c>
      <c r="E108" t="s">
        <v>249</v>
      </c>
      <c r="F108" t="s">
        <v>30</v>
      </c>
      <c r="G108">
        <v>6</v>
      </c>
      <c r="H108" t="s">
        <v>291</v>
      </c>
      <c r="I108" t="s">
        <v>194</v>
      </c>
      <c r="J108" t="s">
        <v>18</v>
      </c>
      <c r="K108" t="s">
        <v>19</v>
      </c>
      <c r="L108" t="s">
        <v>209</v>
      </c>
      <c r="M108" t="s">
        <v>575</v>
      </c>
      <c r="O108">
        <v>6</v>
      </c>
      <c r="P108">
        <v>37.96</v>
      </c>
      <c r="Q108" t="s">
        <v>594</v>
      </c>
      <c r="R108" t="s">
        <v>313</v>
      </c>
      <c r="S108" t="s">
        <v>313</v>
      </c>
    </row>
    <row r="109" spans="1:19" x14ac:dyDescent="0.25">
      <c r="A109">
        <v>97</v>
      </c>
      <c r="B109" s="17">
        <v>44608</v>
      </c>
      <c r="C109" t="s">
        <v>210</v>
      </c>
      <c r="D109" t="s">
        <v>211</v>
      </c>
      <c r="E109" t="s">
        <v>249</v>
      </c>
      <c r="F109" t="s">
        <v>30</v>
      </c>
      <c r="G109">
        <v>4.5</v>
      </c>
      <c r="H109" t="s">
        <v>295</v>
      </c>
      <c r="I109" t="s">
        <v>212</v>
      </c>
      <c r="J109" t="s">
        <v>16</v>
      </c>
      <c r="K109" t="s">
        <v>19</v>
      </c>
      <c r="L109" t="s">
        <v>213</v>
      </c>
      <c r="M109" t="s">
        <v>578</v>
      </c>
      <c r="O109">
        <v>4.5</v>
      </c>
      <c r="P109">
        <v>28.52</v>
      </c>
      <c r="Q109" t="s">
        <v>594</v>
      </c>
      <c r="R109" t="s">
        <v>313</v>
      </c>
      <c r="S109" t="s">
        <v>313</v>
      </c>
    </row>
    <row r="110" spans="1:19" x14ac:dyDescent="0.25">
      <c r="A110">
        <v>98</v>
      </c>
      <c r="B110" s="17">
        <v>44607</v>
      </c>
      <c r="C110" t="s">
        <v>544</v>
      </c>
      <c r="D110" t="s">
        <v>93</v>
      </c>
      <c r="E110" t="s">
        <v>567</v>
      </c>
      <c r="F110" t="s">
        <v>214</v>
      </c>
      <c r="G110">
        <v>10</v>
      </c>
      <c r="H110" t="s">
        <v>300</v>
      </c>
      <c r="I110" t="s">
        <v>215</v>
      </c>
      <c r="J110" t="s">
        <v>74</v>
      </c>
      <c r="K110" t="s">
        <v>19</v>
      </c>
      <c r="L110" t="s">
        <v>216</v>
      </c>
      <c r="M110" t="s">
        <v>575</v>
      </c>
      <c r="O110">
        <v>1.24</v>
      </c>
      <c r="P110">
        <v>7.89</v>
      </c>
      <c r="Q110" t="s">
        <v>573</v>
      </c>
      <c r="R110" t="s">
        <v>313</v>
      </c>
      <c r="S110" t="s">
        <v>313</v>
      </c>
    </row>
    <row r="111" spans="1:19" x14ac:dyDescent="0.25">
      <c r="A111">
        <v>99</v>
      </c>
      <c r="B111" s="17">
        <v>44602</v>
      </c>
      <c r="C111" t="s">
        <v>512</v>
      </c>
      <c r="D111" t="s">
        <v>217</v>
      </c>
      <c r="E111" t="s">
        <v>249</v>
      </c>
      <c r="F111" t="s">
        <v>141</v>
      </c>
      <c r="G111">
        <v>20</v>
      </c>
      <c r="H111" t="s">
        <v>292</v>
      </c>
      <c r="I111" t="s">
        <v>218</v>
      </c>
      <c r="J111" t="s">
        <v>27</v>
      </c>
      <c r="K111" t="s">
        <v>19</v>
      </c>
      <c r="L111" t="s">
        <v>219</v>
      </c>
      <c r="M111" t="s">
        <v>575</v>
      </c>
      <c r="O111">
        <v>2.56</v>
      </c>
      <c r="P111">
        <v>16.3</v>
      </c>
      <c r="Q111" t="s">
        <v>574</v>
      </c>
      <c r="R111" t="s">
        <v>313</v>
      </c>
      <c r="S111" t="s">
        <v>313</v>
      </c>
    </row>
    <row r="112" spans="1:19" x14ac:dyDescent="0.25">
      <c r="A112">
        <v>101</v>
      </c>
      <c r="B112" s="17">
        <v>44601</v>
      </c>
      <c r="C112" t="s">
        <v>546</v>
      </c>
      <c r="D112" t="s">
        <v>220</v>
      </c>
      <c r="E112" t="s">
        <v>249</v>
      </c>
      <c r="F112" t="s">
        <v>30</v>
      </c>
      <c r="G112">
        <v>3</v>
      </c>
      <c r="H112" t="s">
        <v>291</v>
      </c>
      <c r="I112" t="s">
        <v>221</v>
      </c>
      <c r="J112" t="s">
        <v>18</v>
      </c>
      <c r="K112" t="s">
        <v>19</v>
      </c>
      <c r="L112" t="s">
        <v>222</v>
      </c>
      <c r="M112" t="s">
        <v>575</v>
      </c>
      <c r="O112">
        <v>3</v>
      </c>
      <c r="P112">
        <v>19.09</v>
      </c>
      <c r="Q112" t="s">
        <v>574</v>
      </c>
      <c r="R112" t="s">
        <v>313</v>
      </c>
      <c r="S112" t="s">
        <v>313</v>
      </c>
    </row>
    <row r="113" spans="1:19" x14ac:dyDescent="0.25">
      <c r="A113">
        <v>100</v>
      </c>
      <c r="B113" s="17">
        <v>44601</v>
      </c>
      <c r="C113" t="s">
        <v>545</v>
      </c>
      <c r="D113" t="s">
        <v>220</v>
      </c>
      <c r="E113" t="s">
        <v>249</v>
      </c>
      <c r="F113" t="s">
        <v>30</v>
      </c>
      <c r="G113">
        <v>3</v>
      </c>
      <c r="H113" t="s">
        <v>292</v>
      </c>
      <c r="I113" t="s">
        <v>139</v>
      </c>
      <c r="J113" t="s">
        <v>18</v>
      </c>
      <c r="K113" t="s">
        <v>19</v>
      </c>
      <c r="L113" t="s">
        <v>223</v>
      </c>
      <c r="M113" t="s">
        <v>575</v>
      </c>
      <c r="O113">
        <v>3</v>
      </c>
      <c r="P113">
        <v>19.09</v>
      </c>
      <c r="Q113" t="s">
        <v>574</v>
      </c>
      <c r="R113" t="s">
        <v>313</v>
      </c>
      <c r="S113" t="s">
        <v>313</v>
      </c>
    </row>
    <row r="114" spans="1:19" x14ac:dyDescent="0.25">
      <c r="A114">
        <v>102</v>
      </c>
      <c r="B114" s="17">
        <v>44588</v>
      </c>
      <c r="C114" t="s">
        <v>547</v>
      </c>
      <c r="D114" t="s">
        <v>224</v>
      </c>
      <c r="E114" t="s">
        <v>249</v>
      </c>
      <c r="F114" t="s">
        <v>30</v>
      </c>
      <c r="G114">
        <v>2</v>
      </c>
      <c r="H114" t="s">
        <v>302</v>
      </c>
      <c r="I114" t="s">
        <v>225</v>
      </c>
      <c r="J114" t="s">
        <v>16</v>
      </c>
      <c r="K114" t="s">
        <v>19</v>
      </c>
      <c r="L114" t="s">
        <v>226</v>
      </c>
      <c r="M114" t="s">
        <v>590</v>
      </c>
      <c r="O114">
        <v>2</v>
      </c>
      <c r="P114">
        <v>12.96</v>
      </c>
      <c r="Q114" t="s">
        <v>301</v>
      </c>
      <c r="R114" t="s">
        <v>313</v>
      </c>
      <c r="S114" t="s">
        <v>313</v>
      </c>
    </row>
    <row r="115" spans="1:19" x14ac:dyDescent="0.25">
      <c r="A115">
        <v>103</v>
      </c>
      <c r="B115" s="17">
        <v>44581</v>
      </c>
      <c r="C115" t="s">
        <v>227</v>
      </c>
      <c r="D115" t="s">
        <v>228</v>
      </c>
      <c r="E115" t="s">
        <v>249</v>
      </c>
      <c r="F115" t="s">
        <v>30</v>
      </c>
      <c r="G115">
        <v>4</v>
      </c>
      <c r="H115" t="s">
        <v>291</v>
      </c>
      <c r="I115" t="s">
        <v>229</v>
      </c>
      <c r="J115" t="s">
        <v>16</v>
      </c>
      <c r="K115" t="s">
        <v>19</v>
      </c>
      <c r="L115" t="s">
        <v>230</v>
      </c>
      <c r="M115" t="s">
        <v>590</v>
      </c>
      <c r="O115">
        <v>4</v>
      </c>
      <c r="P115">
        <v>25.36</v>
      </c>
      <c r="Q115" t="s">
        <v>574</v>
      </c>
      <c r="R115" t="s">
        <v>313</v>
      </c>
      <c r="S115" t="s">
        <v>313</v>
      </c>
    </row>
    <row r="116" spans="1:19" x14ac:dyDescent="0.25">
      <c r="A116">
        <v>106</v>
      </c>
      <c r="B116" s="17">
        <v>44580</v>
      </c>
      <c r="C116" t="s">
        <v>231</v>
      </c>
      <c r="D116" t="s">
        <v>34</v>
      </c>
      <c r="E116" t="s">
        <v>249</v>
      </c>
      <c r="F116" t="s">
        <v>30</v>
      </c>
      <c r="G116">
        <v>2</v>
      </c>
      <c r="H116" t="s">
        <v>291</v>
      </c>
      <c r="I116" t="s">
        <v>232</v>
      </c>
      <c r="J116" t="s">
        <v>27</v>
      </c>
      <c r="K116" t="s">
        <v>19</v>
      </c>
      <c r="L116" t="s">
        <v>233</v>
      </c>
      <c r="M116" t="s">
        <v>572</v>
      </c>
      <c r="O116">
        <v>2</v>
      </c>
      <c r="P116">
        <v>12.69</v>
      </c>
      <c r="Q116" t="s">
        <v>587</v>
      </c>
      <c r="R116" t="s">
        <v>313</v>
      </c>
      <c r="S116" t="s">
        <v>313</v>
      </c>
    </row>
    <row r="117" spans="1:19" x14ac:dyDescent="0.25">
      <c r="A117">
        <v>105</v>
      </c>
      <c r="B117" s="17">
        <v>44580</v>
      </c>
      <c r="C117" t="s">
        <v>188</v>
      </c>
      <c r="D117" t="s">
        <v>189</v>
      </c>
      <c r="E117" t="s">
        <v>249</v>
      </c>
      <c r="F117" t="s">
        <v>30</v>
      </c>
      <c r="G117">
        <v>4</v>
      </c>
      <c r="H117" t="s">
        <v>291</v>
      </c>
      <c r="I117" t="s">
        <v>234</v>
      </c>
      <c r="J117" t="s">
        <v>27</v>
      </c>
      <c r="K117" t="s">
        <v>19</v>
      </c>
      <c r="L117" t="s">
        <v>235</v>
      </c>
      <c r="M117" t="s">
        <v>572</v>
      </c>
      <c r="O117">
        <v>4</v>
      </c>
      <c r="P117">
        <v>25.28</v>
      </c>
      <c r="Q117" t="s">
        <v>574</v>
      </c>
      <c r="R117" t="s">
        <v>313</v>
      </c>
      <c r="S117" t="s">
        <v>313</v>
      </c>
    </row>
    <row r="118" spans="1:19" x14ac:dyDescent="0.25">
      <c r="A118">
        <v>104</v>
      </c>
      <c r="B118" s="17">
        <v>44580</v>
      </c>
      <c r="C118" t="s">
        <v>548</v>
      </c>
      <c r="D118" t="s">
        <v>171</v>
      </c>
      <c r="E118" t="s">
        <v>249</v>
      </c>
      <c r="F118" t="s">
        <v>30</v>
      </c>
      <c r="G118">
        <v>1.5</v>
      </c>
      <c r="H118" t="s">
        <v>295</v>
      </c>
      <c r="I118" t="s">
        <v>236</v>
      </c>
      <c r="J118" t="s">
        <v>27</v>
      </c>
      <c r="K118" t="s">
        <v>19</v>
      </c>
      <c r="L118" t="s">
        <v>237</v>
      </c>
      <c r="M118" t="s">
        <v>578</v>
      </c>
      <c r="O118">
        <v>1.5</v>
      </c>
      <c r="P118">
        <v>9.64</v>
      </c>
      <c r="Q118" t="s">
        <v>581</v>
      </c>
      <c r="R118" t="s">
        <v>313</v>
      </c>
      <c r="S118" t="s">
        <v>313</v>
      </c>
    </row>
    <row r="119" spans="1:19" x14ac:dyDescent="0.25">
      <c r="A119">
        <v>109</v>
      </c>
      <c r="B119" s="17">
        <v>44572</v>
      </c>
      <c r="C119" t="s">
        <v>238</v>
      </c>
      <c r="D119" t="s">
        <v>29</v>
      </c>
      <c r="E119" t="s">
        <v>249</v>
      </c>
      <c r="F119" t="s">
        <v>30</v>
      </c>
      <c r="G119">
        <v>4.9000000000000004</v>
      </c>
      <c r="H119" t="s">
        <v>295</v>
      </c>
      <c r="I119" t="s">
        <v>63</v>
      </c>
      <c r="J119" t="s">
        <v>18</v>
      </c>
      <c r="K119" t="s">
        <v>19</v>
      </c>
      <c r="L119" t="s">
        <v>239</v>
      </c>
      <c r="M119" t="s">
        <v>572</v>
      </c>
      <c r="O119">
        <v>4.9000000000000004</v>
      </c>
      <c r="P119">
        <v>31.23</v>
      </c>
      <c r="Q119" t="s">
        <v>301</v>
      </c>
      <c r="R119" t="s">
        <v>313</v>
      </c>
      <c r="S119" t="s">
        <v>313</v>
      </c>
    </row>
    <row r="120" spans="1:19" x14ac:dyDescent="0.25">
      <c r="A120">
        <v>108</v>
      </c>
      <c r="B120" s="17">
        <v>44572</v>
      </c>
      <c r="C120" t="s">
        <v>240</v>
      </c>
      <c r="D120" t="s">
        <v>117</v>
      </c>
      <c r="E120" t="s">
        <v>249</v>
      </c>
      <c r="F120" t="s">
        <v>30</v>
      </c>
      <c r="G120">
        <v>5</v>
      </c>
      <c r="H120" t="s">
        <v>291</v>
      </c>
      <c r="I120" t="s">
        <v>221</v>
      </c>
      <c r="J120" t="s">
        <v>16</v>
      </c>
      <c r="K120" t="s">
        <v>19</v>
      </c>
      <c r="L120" t="s">
        <v>241</v>
      </c>
      <c r="M120" t="s">
        <v>578</v>
      </c>
      <c r="O120">
        <v>5</v>
      </c>
      <c r="P120">
        <v>31.87</v>
      </c>
      <c r="Q120" t="s">
        <v>574</v>
      </c>
      <c r="R120" t="s">
        <v>313</v>
      </c>
      <c r="S120" t="s">
        <v>313</v>
      </c>
    </row>
    <row r="121" spans="1:19" x14ac:dyDescent="0.25">
      <c r="A121">
        <v>107</v>
      </c>
      <c r="B121" s="17">
        <v>44572</v>
      </c>
      <c r="C121" t="s">
        <v>549</v>
      </c>
      <c r="D121" t="s">
        <v>93</v>
      </c>
      <c r="E121" t="s">
        <v>249</v>
      </c>
      <c r="F121" t="s">
        <v>30</v>
      </c>
      <c r="G121">
        <v>3</v>
      </c>
      <c r="H121" t="s">
        <v>295</v>
      </c>
      <c r="I121" t="s">
        <v>194</v>
      </c>
      <c r="J121" t="s">
        <v>18</v>
      </c>
      <c r="K121" t="s">
        <v>19</v>
      </c>
      <c r="L121" t="s">
        <v>242</v>
      </c>
      <c r="M121" t="s">
        <v>575</v>
      </c>
      <c r="O121">
        <v>3</v>
      </c>
      <c r="P121">
        <v>19.12</v>
      </c>
      <c r="Q121" t="s">
        <v>574</v>
      </c>
      <c r="R121" t="s">
        <v>313</v>
      </c>
      <c r="S121" t="s">
        <v>313</v>
      </c>
    </row>
    <row r="122" spans="1:19" x14ac:dyDescent="0.25">
      <c r="A122">
        <v>111</v>
      </c>
      <c r="B122" s="17">
        <v>44480</v>
      </c>
      <c r="C122" t="s">
        <v>50</v>
      </c>
      <c r="D122" t="s">
        <v>13</v>
      </c>
      <c r="E122" t="s">
        <v>564</v>
      </c>
      <c r="F122" t="s">
        <v>14</v>
      </c>
      <c r="G122">
        <v>15</v>
      </c>
      <c r="H122" t="s">
        <v>291</v>
      </c>
      <c r="I122" t="s">
        <v>225</v>
      </c>
      <c r="J122" t="s">
        <v>18</v>
      </c>
      <c r="K122" t="s">
        <v>19</v>
      </c>
      <c r="L122" t="s">
        <v>622</v>
      </c>
      <c r="M122" t="s">
        <v>586</v>
      </c>
      <c r="O122">
        <v>2.206</v>
      </c>
      <c r="P122">
        <v>15</v>
      </c>
      <c r="Q122" t="s">
        <v>574</v>
      </c>
      <c r="R122" t="s">
        <v>313</v>
      </c>
      <c r="S122" t="s">
        <v>313</v>
      </c>
    </row>
    <row r="123" spans="1:19" x14ac:dyDescent="0.25">
      <c r="A123">
        <v>110</v>
      </c>
      <c r="B123" s="17">
        <v>44480</v>
      </c>
      <c r="C123" t="s">
        <v>50</v>
      </c>
      <c r="D123" t="s">
        <v>13</v>
      </c>
      <c r="E123" t="s">
        <v>564</v>
      </c>
      <c r="F123" t="s">
        <v>14</v>
      </c>
      <c r="G123">
        <v>24</v>
      </c>
      <c r="H123" t="s">
        <v>295</v>
      </c>
      <c r="I123" t="s">
        <v>184</v>
      </c>
      <c r="J123" t="s">
        <v>18</v>
      </c>
      <c r="K123" t="s">
        <v>19</v>
      </c>
      <c r="L123" t="s">
        <v>623</v>
      </c>
      <c r="M123" t="s">
        <v>586</v>
      </c>
      <c r="O123">
        <v>3.5289999999999999</v>
      </c>
      <c r="P123">
        <v>24</v>
      </c>
      <c r="Q123" t="s">
        <v>574</v>
      </c>
      <c r="R123" t="s">
        <v>313</v>
      </c>
      <c r="S123" t="s">
        <v>313</v>
      </c>
    </row>
    <row r="124" spans="1:19" x14ac:dyDescent="0.25">
      <c r="A124">
        <v>112</v>
      </c>
      <c r="B124" s="17">
        <v>44462</v>
      </c>
      <c r="C124" t="s">
        <v>538</v>
      </c>
      <c r="D124" t="s">
        <v>20</v>
      </c>
      <c r="E124" t="s">
        <v>564</v>
      </c>
      <c r="F124" t="s">
        <v>14</v>
      </c>
      <c r="G124">
        <v>10</v>
      </c>
      <c r="H124" t="s">
        <v>292</v>
      </c>
      <c r="I124" t="s">
        <v>624</v>
      </c>
      <c r="J124" t="s">
        <v>18</v>
      </c>
      <c r="K124" t="s">
        <v>19</v>
      </c>
      <c r="L124" t="s">
        <v>625</v>
      </c>
      <c r="M124" t="s">
        <v>575</v>
      </c>
      <c r="O124">
        <v>1.4710000000000001</v>
      </c>
      <c r="P124">
        <v>10</v>
      </c>
      <c r="Q124" t="s">
        <v>587</v>
      </c>
      <c r="R124" t="s">
        <v>313</v>
      </c>
      <c r="S124" t="s">
        <v>313</v>
      </c>
    </row>
    <row r="125" spans="1:19" x14ac:dyDescent="0.25">
      <c r="A125">
        <v>113</v>
      </c>
      <c r="B125" s="17">
        <v>44383</v>
      </c>
      <c r="C125" t="s">
        <v>243</v>
      </c>
      <c r="D125" t="s">
        <v>224</v>
      </c>
      <c r="E125" t="s">
        <v>249</v>
      </c>
      <c r="F125" t="s">
        <v>30</v>
      </c>
      <c r="G125">
        <v>3.2</v>
      </c>
      <c r="H125" t="s">
        <v>302</v>
      </c>
      <c r="I125" t="s">
        <v>225</v>
      </c>
      <c r="J125" t="s">
        <v>16</v>
      </c>
      <c r="K125" t="s">
        <v>19</v>
      </c>
      <c r="L125" t="s">
        <v>226</v>
      </c>
      <c r="M125" t="s">
        <v>590</v>
      </c>
      <c r="O125">
        <v>3.2</v>
      </c>
      <c r="P125">
        <v>20.73</v>
      </c>
      <c r="Q125" t="s">
        <v>301</v>
      </c>
      <c r="R125" t="s">
        <v>313</v>
      </c>
      <c r="S125" t="s">
        <v>313</v>
      </c>
    </row>
    <row r="126" spans="1:19" x14ac:dyDescent="0.25">
      <c r="A126">
        <v>114</v>
      </c>
      <c r="B126" s="17">
        <v>44379</v>
      </c>
      <c r="C126" t="s">
        <v>512</v>
      </c>
      <c r="D126" t="s">
        <v>217</v>
      </c>
      <c r="E126" t="s">
        <v>564</v>
      </c>
      <c r="F126" t="s">
        <v>14</v>
      </c>
      <c r="G126">
        <v>15</v>
      </c>
      <c r="H126" t="s">
        <v>292</v>
      </c>
      <c r="I126" t="s">
        <v>244</v>
      </c>
      <c r="J126" t="s">
        <v>18</v>
      </c>
      <c r="K126" t="s">
        <v>19</v>
      </c>
      <c r="L126" t="s">
        <v>245</v>
      </c>
      <c r="M126" t="s">
        <v>575</v>
      </c>
      <c r="O126">
        <v>2.31</v>
      </c>
      <c r="P126">
        <v>15</v>
      </c>
      <c r="Q126" t="s">
        <v>574</v>
      </c>
      <c r="R126" t="s">
        <v>313</v>
      </c>
      <c r="S126" t="s">
        <v>313</v>
      </c>
    </row>
    <row r="127" spans="1:19" x14ac:dyDescent="0.25">
      <c r="A127">
        <v>115</v>
      </c>
      <c r="B127" s="17">
        <v>44307</v>
      </c>
      <c r="C127" t="s">
        <v>538</v>
      </c>
      <c r="D127" t="s">
        <v>20</v>
      </c>
      <c r="E127" t="s">
        <v>564</v>
      </c>
      <c r="F127" t="s">
        <v>14</v>
      </c>
      <c r="G127">
        <v>13.5</v>
      </c>
      <c r="H127" t="s">
        <v>292</v>
      </c>
      <c r="I127" t="s">
        <v>63</v>
      </c>
      <c r="J127" t="s">
        <v>16</v>
      </c>
      <c r="K127" t="s">
        <v>19</v>
      </c>
      <c r="L127" t="s">
        <v>626</v>
      </c>
      <c r="M127" t="s">
        <v>575</v>
      </c>
      <c r="O127">
        <v>1.9850000000000001</v>
      </c>
      <c r="P127">
        <v>13.5</v>
      </c>
      <c r="Q127" t="s">
        <v>627</v>
      </c>
      <c r="R127" t="s">
        <v>313</v>
      </c>
      <c r="S127" t="s">
        <v>313</v>
      </c>
    </row>
    <row r="128" spans="1:19" x14ac:dyDescent="0.25">
      <c r="A128">
        <v>116</v>
      </c>
      <c r="B128" s="17">
        <v>44088</v>
      </c>
      <c r="C128" t="s">
        <v>538</v>
      </c>
      <c r="D128" t="s">
        <v>20</v>
      </c>
      <c r="E128" t="s">
        <v>564</v>
      </c>
      <c r="F128" t="s">
        <v>14</v>
      </c>
      <c r="G128">
        <v>30</v>
      </c>
      <c r="H128" t="s">
        <v>292</v>
      </c>
      <c r="I128" t="s">
        <v>628</v>
      </c>
      <c r="J128" t="s">
        <v>16</v>
      </c>
      <c r="K128" t="s">
        <v>19</v>
      </c>
      <c r="L128" t="s">
        <v>629</v>
      </c>
      <c r="M128" t="s">
        <v>575</v>
      </c>
      <c r="O128">
        <v>4.4119999999999999</v>
      </c>
      <c r="P128">
        <v>30</v>
      </c>
      <c r="Q128" t="s">
        <v>576</v>
      </c>
      <c r="R128" t="s">
        <v>313</v>
      </c>
      <c r="S128" t="s">
        <v>313</v>
      </c>
    </row>
    <row r="129" spans="1:19" x14ac:dyDescent="0.25">
      <c r="A129">
        <v>117</v>
      </c>
      <c r="B129" s="17">
        <v>43789</v>
      </c>
      <c r="C129" t="s">
        <v>630</v>
      </c>
      <c r="D129" t="s">
        <v>13</v>
      </c>
      <c r="E129" t="s">
        <v>564</v>
      </c>
      <c r="F129" t="s">
        <v>14</v>
      </c>
      <c r="G129">
        <v>8</v>
      </c>
      <c r="H129" t="s">
        <v>292</v>
      </c>
      <c r="I129" t="s">
        <v>69</v>
      </c>
      <c r="J129" t="s">
        <v>16</v>
      </c>
      <c r="K129" t="s">
        <v>19</v>
      </c>
      <c r="L129" t="s">
        <v>631</v>
      </c>
      <c r="M129" t="s">
        <v>572</v>
      </c>
      <c r="O129">
        <v>1.1759999999999999</v>
      </c>
      <c r="P129">
        <v>8</v>
      </c>
      <c r="Q129" t="s">
        <v>587</v>
      </c>
      <c r="R129" t="s">
        <v>313</v>
      </c>
      <c r="S129" t="s">
        <v>313</v>
      </c>
    </row>
    <row r="130" spans="1:19" x14ac:dyDescent="0.25">
      <c r="A130">
        <v>118</v>
      </c>
      <c r="B130" s="17">
        <v>43747</v>
      </c>
      <c r="C130" t="s">
        <v>538</v>
      </c>
      <c r="D130" t="s">
        <v>20</v>
      </c>
      <c r="E130" t="s">
        <v>564</v>
      </c>
      <c r="F130" t="s">
        <v>14</v>
      </c>
      <c r="G130">
        <v>20</v>
      </c>
      <c r="H130" t="s">
        <v>292</v>
      </c>
      <c r="I130" t="s">
        <v>628</v>
      </c>
      <c r="J130" t="s">
        <v>16</v>
      </c>
      <c r="K130" t="s">
        <v>19</v>
      </c>
      <c r="L130" t="s">
        <v>632</v>
      </c>
      <c r="M130" t="s">
        <v>575</v>
      </c>
      <c r="O130">
        <v>2.9409999999999998</v>
      </c>
      <c r="P130">
        <v>20</v>
      </c>
      <c r="Q130" t="s">
        <v>574</v>
      </c>
      <c r="R130" t="s">
        <v>313</v>
      </c>
      <c r="S130" t="s">
        <v>313</v>
      </c>
    </row>
    <row r="131" spans="1:19" x14ac:dyDescent="0.25">
      <c r="A131">
        <v>119</v>
      </c>
      <c r="B131" s="17">
        <v>43717</v>
      </c>
      <c r="C131" t="s">
        <v>534</v>
      </c>
      <c r="D131" t="s">
        <v>13</v>
      </c>
      <c r="E131" t="s">
        <v>564</v>
      </c>
      <c r="F131" t="s">
        <v>14</v>
      </c>
      <c r="G131">
        <v>10</v>
      </c>
      <c r="H131" t="s">
        <v>296</v>
      </c>
      <c r="I131" t="s">
        <v>199</v>
      </c>
      <c r="J131" t="s">
        <v>16</v>
      </c>
      <c r="K131" t="s">
        <v>19</v>
      </c>
      <c r="L131" t="s">
        <v>633</v>
      </c>
      <c r="M131" t="s">
        <v>575</v>
      </c>
      <c r="O131">
        <v>1.4710000000000001</v>
      </c>
      <c r="P131">
        <v>10</v>
      </c>
      <c r="Q131" t="s">
        <v>574</v>
      </c>
      <c r="R131" t="s">
        <v>313</v>
      </c>
      <c r="S131" t="s">
        <v>313</v>
      </c>
    </row>
    <row r="132" spans="1:19" x14ac:dyDescent="0.25">
      <c r="A132">
        <v>120</v>
      </c>
      <c r="B132" s="17">
        <v>43571</v>
      </c>
      <c r="C132" t="s">
        <v>534</v>
      </c>
      <c r="D132" t="s">
        <v>634</v>
      </c>
      <c r="E132" t="s">
        <v>564</v>
      </c>
      <c r="F132" t="s">
        <v>14</v>
      </c>
      <c r="G132">
        <v>10</v>
      </c>
      <c r="H132" t="s">
        <v>291</v>
      </c>
      <c r="I132" t="s">
        <v>635</v>
      </c>
      <c r="J132" t="s">
        <v>18</v>
      </c>
      <c r="K132" t="s">
        <v>19</v>
      </c>
      <c r="L132" t="s">
        <v>636</v>
      </c>
      <c r="M132" t="s">
        <v>575</v>
      </c>
      <c r="O132">
        <v>1.4710000000000001</v>
      </c>
      <c r="P132">
        <v>10</v>
      </c>
      <c r="Q132" t="s">
        <v>581</v>
      </c>
      <c r="R132" t="s">
        <v>313</v>
      </c>
      <c r="S132" t="s">
        <v>313</v>
      </c>
    </row>
    <row r="133" spans="1:19" x14ac:dyDescent="0.25">
      <c r="A133">
        <v>121</v>
      </c>
      <c r="B133" s="17">
        <v>43426</v>
      </c>
      <c r="C133" t="s">
        <v>538</v>
      </c>
      <c r="D133" t="s">
        <v>13</v>
      </c>
      <c r="E133" t="s">
        <v>564</v>
      </c>
      <c r="F133" t="s">
        <v>14</v>
      </c>
      <c r="G133">
        <v>8</v>
      </c>
      <c r="H133" t="s">
        <v>292</v>
      </c>
      <c r="I133" t="s">
        <v>637</v>
      </c>
      <c r="J133" t="s">
        <v>16</v>
      </c>
      <c r="K133" t="s">
        <v>19</v>
      </c>
      <c r="L133" t="s">
        <v>638</v>
      </c>
      <c r="M133" t="s">
        <v>575</v>
      </c>
      <c r="O133">
        <v>1.1759999999999999</v>
      </c>
      <c r="P133">
        <v>8</v>
      </c>
      <c r="Q133" t="s">
        <v>16</v>
      </c>
      <c r="R133" t="s">
        <v>313</v>
      </c>
      <c r="S133" t="s">
        <v>313</v>
      </c>
    </row>
    <row r="134" spans="1:19" x14ac:dyDescent="0.25">
      <c r="A134">
        <v>122</v>
      </c>
      <c r="B134" s="17">
        <v>43178</v>
      </c>
      <c r="C134" t="s">
        <v>639</v>
      </c>
      <c r="D134" t="s">
        <v>13</v>
      </c>
      <c r="E134" t="s">
        <v>564</v>
      </c>
      <c r="F134" t="s">
        <v>14</v>
      </c>
      <c r="G134">
        <v>6.3</v>
      </c>
      <c r="H134" t="s">
        <v>292</v>
      </c>
      <c r="I134" t="s">
        <v>640</v>
      </c>
      <c r="J134" t="s">
        <v>18</v>
      </c>
      <c r="K134" t="s">
        <v>19</v>
      </c>
      <c r="L134" t="s">
        <v>641</v>
      </c>
      <c r="M134" t="s">
        <v>590</v>
      </c>
      <c r="O134">
        <v>0.92600000000000005</v>
      </c>
      <c r="P134">
        <v>6.3</v>
      </c>
      <c r="Q134" t="s">
        <v>574</v>
      </c>
      <c r="R134" t="s">
        <v>313</v>
      </c>
      <c r="S134" t="s">
        <v>313</v>
      </c>
    </row>
    <row r="135" spans="1:19" x14ac:dyDescent="0.25">
      <c r="A135">
        <v>123</v>
      </c>
      <c r="B135" s="17">
        <v>43054</v>
      </c>
      <c r="C135" t="s">
        <v>538</v>
      </c>
      <c r="D135" t="s">
        <v>13</v>
      </c>
      <c r="E135" t="s">
        <v>564</v>
      </c>
      <c r="F135" t="s">
        <v>14</v>
      </c>
      <c r="G135">
        <v>10</v>
      </c>
      <c r="H135" t="s">
        <v>291</v>
      </c>
      <c r="I135" t="s">
        <v>98</v>
      </c>
      <c r="J135" t="s">
        <v>16</v>
      </c>
      <c r="K135" t="s">
        <v>19</v>
      </c>
      <c r="L135" t="s">
        <v>642</v>
      </c>
      <c r="M135" t="s">
        <v>575</v>
      </c>
      <c r="O135">
        <v>1.4710000000000001</v>
      </c>
      <c r="P135">
        <v>10</v>
      </c>
      <c r="Q135" t="s">
        <v>317</v>
      </c>
      <c r="R135" t="s">
        <v>313</v>
      </c>
      <c r="S135" t="s">
        <v>313</v>
      </c>
    </row>
    <row r="136" spans="1:19" x14ac:dyDescent="0.25">
      <c r="A136">
        <v>124</v>
      </c>
      <c r="B136" s="17">
        <v>42554</v>
      </c>
      <c r="C136" t="s">
        <v>538</v>
      </c>
      <c r="D136" t="s">
        <v>13</v>
      </c>
      <c r="E136" t="s">
        <v>564</v>
      </c>
      <c r="F136" t="s">
        <v>14</v>
      </c>
      <c r="G136">
        <v>15</v>
      </c>
      <c r="H136" t="s">
        <v>292</v>
      </c>
      <c r="I136" t="s">
        <v>570</v>
      </c>
      <c r="J136" t="s">
        <v>16</v>
      </c>
      <c r="K136" t="s">
        <v>19</v>
      </c>
      <c r="L136" t="s">
        <v>643</v>
      </c>
      <c r="M136" t="s">
        <v>575</v>
      </c>
      <c r="O136">
        <v>2.206</v>
      </c>
      <c r="P136">
        <v>15</v>
      </c>
      <c r="Q136" t="s">
        <v>594</v>
      </c>
      <c r="R136" t="s">
        <v>313</v>
      </c>
      <c r="S136" t="s">
        <v>313</v>
      </c>
    </row>
    <row r="137" spans="1:19" x14ac:dyDescent="0.25">
      <c r="A137">
        <v>125</v>
      </c>
      <c r="B137" s="17">
        <v>42290</v>
      </c>
      <c r="C137" t="s">
        <v>208</v>
      </c>
      <c r="D137" t="s">
        <v>13</v>
      </c>
      <c r="E137" t="s">
        <v>564</v>
      </c>
      <c r="F137" t="s">
        <v>14</v>
      </c>
      <c r="G137">
        <v>6</v>
      </c>
      <c r="H137" t="s">
        <v>292</v>
      </c>
      <c r="I137" t="s">
        <v>644</v>
      </c>
      <c r="J137" t="s">
        <v>16</v>
      </c>
      <c r="K137" t="s">
        <v>19</v>
      </c>
      <c r="L137" t="s">
        <v>645</v>
      </c>
      <c r="M137" t="s">
        <v>575</v>
      </c>
      <c r="O137">
        <v>0.88200000000000001</v>
      </c>
      <c r="P137">
        <v>6</v>
      </c>
      <c r="Q137" t="s">
        <v>576</v>
      </c>
      <c r="R137" t="s">
        <v>313</v>
      </c>
      <c r="S137" t="s">
        <v>313</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CB7BC-D58B-428C-8C00-341D542C6A5B}">
  <sheetPr codeName="Sheet3"/>
  <dimension ref="B2:H77"/>
  <sheetViews>
    <sheetView zoomScale="115" zoomScaleNormal="115" workbookViewId="0">
      <selection activeCell="D6" sqref="D6"/>
    </sheetView>
  </sheetViews>
  <sheetFormatPr defaultRowHeight="15" x14ac:dyDescent="0.25"/>
  <cols>
    <col min="2" max="2" width="12.42578125" bestFit="1" customWidth="1"/>
    <col min="3" max="3" width="17.28515625" bestFit="1" customWidth="1"/>
    <col min="4" max="4" width="26.5703125" bestFit="1" customWidth="1"/>
    <col min="5" max="5" width="18.42578125" bestFit="1" customWidth="1"/>
    <col min="6" max="6" width="14.7109375" bestFit="1" customWidth="1"/>
    <col min="7" max="7" width="23.85546875" bestFit="1" customWidth="1"/>
    <col min="8" max="8" width="33.42578125" bestFit="1" customWidth="1"/>
  </cols>
  <sheetData>
    <row r="2" spans="2:8" x14ac:dyDescent="0.25">
      <c r="B2" s="31">
        <f>MIN(ESG[Index])</f>
        <v>1</v>
      </c>
      <c r="C2" s="25">
        <f>IFERROR(INDEX(ESG[],$B2,MATCH(C$5,ESG[#Headers],0)),"")</f>
        <v>45153</v>
      </c>
      <c r="D2" s="17" t="str">
        <f>IFERROR(INDEX(ESG[],$B2,MATCH(D$5,ESG[#Headers],0)),"")</f>
        <v>珠海农商行</v>
      </c>
      <c r="E2" s="17" t="str">
        <f>IFERROR(INDEX(ESG[],$B2,MATCH(E$5,ESG[#Headers],0)),"")</f>
        <v>绿色澳交所点心债</v>
      </c>
      <c r="F2" s="17" t="str">
        <f>IFERROR(INDEX(ESG[],$B2,MATCH(F$5,ESG[#Headers],0)),"")</f>
        <v>MO0000000238</v>
      </c>
    </row>
    <row r="5" spans="2:8" x14ac:dyDescent="0.25">
      <c r="B5" s="36" t="s">
        <v>0</v>
      </c>
      <c r="C5" s="36" t="s">
        <v>1</v>
      </c>
      <c r="D5" s="36" t="s">
        <v>2</v>
      </c>
      <c r="E5" s="36" t="s">
        <v>4</v>
      </c>
      <c r="F5" s="37" t="s">
        <v>9</v>
      </c>
      <c r="G5" s="15" t="s">
        <v>247</v>
      </c>
      <c r="H5" s="15" t="s">
        <v>259</v>
      </c>
    </row>
    <row r="6" spans="2:8" x14ac:dyDescent="0.25">
      <c r="B6" s="31">
        <v>1</v>
      </c>
      <c r="C6" s="25">
        <v>45153</v>
      </c>
      <c r="D6" s="17" t="s">
        <v>646</v>
      </c>
      <c r="E6" s="17" t="s">
        <v>647</v>
      </c>
      <c r="F6" s="17" t="s">
        <v>648</v>
      </c>
      <c r="G6" s="38" t="s">
        <v>251</v>
      </c>
      <c r="H6" s="38" t="s">
        <v>314</v>
      </c>
    </row>
    <row r="7" spans="2:8" x14ac:dyDescent="0.25">
      <c r="B7" s="31">
        <v>2</v>
      </c>
      <c r="C7" s="25">
        <v>45145</v>
      </c>
      <c r="D7" s="17" t="s">
        <v>650</v>
      </c>
      <c r="E7" s="17" t="s">
        <v>249</v>
      </c>
      <c r="F7" s="17" t="s">
        <v>652</v>
      </c>
      <c r="G7" s="38" t="s">
        <v>255</v>
      </c>
      <c r="H7" s="38" t="s">
        <v>256</v>
      </c>
    </row>
    <row r="8" spans="2:8" x14ac:dyDescent="0.25">
      <c r="B8" s="31">
        <v>3</v>
      </c>
      <c r="C8" s="25">
        <v>45119</v>
      </c>
      <c r="D8" s="17" t="s">
        <v>569</v>
      </c>
      <c r="E8" s="17" t="s">
        <v>564</v>
      </c>
      <c r="F8" s="17" t="s">
        <v>571</v>
      </c>
      <c r="G8" s="38" t="s">
        <v>251</v>
      </c>
      <c r="H8" s="38" t="s">
        <v>265</v>
      </c>
    </row>
    <row r="9" spans="2:8" x14ac:dyDescent="0.25">
      <c r="B9" s="31">
        <v>4</v>
      </c>
      <c r="C9" s="25">
        <v>45097</v>
      </c>
      <c r="D9" s="17" t="s">
        <v>520</v>
      </c>
      <c r="E9" s="17" t="s">
        <v>308</v>
      </c>
      <c r="F9" s="17" t="s">
        <v>522</v>
      </c>
      <c r="G9" s="38" t="s">
        <v>251</v>
      </c>
      <c r="H9" s="38" t="s">
        <v>550</v>
      </c>
    </row>
    <row r="10" spans="2:8" x14ac:dyDescent="0.25">
      <c r="B10" s="31">
        <v>5</v>
      </c>
      <c r="C10" s="25">
        <v>45092</v>
      </c>
      <c r="D10" s="17" t="s">
        <v>561</v>
      </c>
      <c r="E10" s="17" t="s">
        <v>249</v>
      </c>
      <c r="F10" s="17" t="s">
        <v>519</v>
      </c>
      <c r="G10" s="38" t="s">
        <v>502</v>
      </c>
      <c r="H10" s="38" t="s">
        <v>248</v>
      </c>
    </row>
    <row r="11" spans="2:8" x14ac:dyDescent="0.25">
      <c r="B11" s="31">
        <v>6</v>
      </c>
      <c r="C11" s="25">
        <v>45083</v>
      </c>
      <c r="D11" s="17" t="s">
        <v>562</v>
      </c>
      <c r="E11" s="17" t="s">
        <v>563</v>
      </c>
      <c r="F11" s="17" t="s">
        <v>517</v>
      </c>
      <c r="G11" s="38" t="s">
        <v>502</v>
      </c>
      <c r="H11" s="38" t="s">
        <v>248</v>
      </c>
    </row>
    <row r="12" spans="2:8" x14ac:dyDescent="0.25">
      <c r="B12" s="31">
        <v>7</v>
      </c>
      <c r="C12" s="25">
        <v>45076</v>
      </c>
      <c r="D12" s="17" t="s">
        <v>513</v>
      </c>
      <c r="E12" s="17" t="s">
        <v>308</v>
      </c>
      <c r="F12" s="17" t="s">
        <v>515</v>
      </c>
      <c r="G12" s="38" t="s">
        <v>251</v>
      </c>
      <c r="H12" s="38" t="s">
        <v>252</v>
      </c>
    </row>
    <row r="13" spans="2:8" x14ac:dyDescent="0.25">
      <c r="B13" s="31">
        <v>8</v>
      </c>
      <c r="C13" s="25">
        <v>45069</v>
      </c>
      <c r="D13" s="17" t="s">
        <v>524</v>
      </c>
      <c r="E13" s="17" t="s">
        <v>564</v>
      </c>
      <c r="F13" s="17" t="s">
        <v>509</v>
      </c>
      <c r="G13" s="38" t="s">
        <v>312</v>
      </c>
      <c r="H13" s="38" t="s">
        <v>503</v>
      </c>
    </row>
    <row r="14" spans="2:8" x14ac:dyDescent="0.25">
      <c r="B14" s="31">
        <v>9</v>
      </c>
      <c r="C14" s="25">
        <v>45069</v>
      </c>
      <c r="D14" s="17" t="s">
        <v>523</v>
      </c>
      <c r="E14" s="17" t="s">
        <v>249</v>
      </c>
      <c r="F14" s="17" t="s">
        <v>510</v>
      </c>
      <c r="G14" s="38" t="s">
        <v>312</v>
      </c>
      <c r="H14" s="38" t="s">
        <v>503</v>
      </c>
    </row>
    <row r="15" spans="2:8" x14ac:dyDescent="0.25">
      <c r="B15" s="31">
        <v>10</v>
      </c>
      <c r="C15" s="25">
        <v>45042</v>
      </c>
      <c r="D15" s="17" t="s">
        <v>511</v>
      </c>
      <c r="E15" s="17" t="s">
        <v>249</v>
      </c>
      <c r="F15" s="17" t="s">
        <v>310</v>
      </c>
      <c r="G15" s="38" t="s">
        <v>251</v>
      </c>
      <c r="H15" s="38" t="s">
        <v>314</v>
      </c>
    </row>
    <row r="16" spans="2:8" x14ac:dyDescent="0.25">
      <c r="B16" s="31">
        <v>11</v>
      </c>
      <c r="C16" s="25">
        <v>45033</v>
      </c>
      <c r="D16" s="17" t="s">
        <v>68</v>
      </c>
      <c r="E16" s="17" t="s">
        <v>249</v>
      </c>
      <c r="F16" s="17" t="s">
        <v>281</v>
      </c>
      <c r="G16" s="38" t="s">
        <v>251</v>
      </c>
      <c r="H16" s="38" t="s">
        <v>257</v>
      </c>
    </row>
    <row r="17" spans="2:8" x14ac:dyDescent="0.25">
      <c r="B17" s="31">
        <v>12</v>
      </c>
      <c r="C17" s="25">
        <v>45030</v>
      </c>
      <c r="D17" s="17" t="s">
        <v>282</v>
      </c>
      <c r="E17" s="17" t="s">
        <v>249</v>
      </c>
      <c r="F17" s="17" t="s">
        <v>283</v>
      </c>
      <c r="G17" s="38" t="s">
        <v>251</v>
      </c>
      <c r="H17" s="38" t="s">
        <v>257</v>
      </c>
    </row>
    <row r="18" spans="2:8" x14ac:dyDescent="0.25">
      <c r="B18" s="31">
        <v>13</v>
      </c>
      <c r="C18" s="25">
        <v>45028</v>
      </c>
      <c r="D18" s="17" t="s">
        <v>552</v>
      </c>
      <c r="E18" s="17" t="s">
        <v>308</v>
      </c>
      <c r="F18" s="17" t="s">
        <v>284</v>
      </c>
      <c r="G18" s="38" t="s">
        <v>251</v>
      </c>
      <c r="H18" s="38" t="s">
        <v>253</v>
      </c>
    </row>
    <row r="19" spans="2:8" x14ac:dyDescent="0.25">
      <c r="B19" s="31">
        <v>14</v>
      </c>
      <c r="C19" s="25">
        <v>45016</v>
      </c>
      <c r="D19" s="17" t="s">
        <v>238</v>
      </c>
      <c r="E19" s="17" t="s">
        <v>249</v>
      </c>
      <c r="F19" s="17" t="s">
        <v>297</v>
      </c>
      <c r="G19" s="38" t="s">
        <v>255</v>
      </c>
      <c r="H19" s="38" t="s">
        <v>256</v>
      </c>
    </row>
    <row r="20" spans="2:8" x14ac:dyDescent="0.25">
      <c r="B20" s="31">
        <v>15</v>
      </c>
      <c r="C20" s="25">
        <v>45013</v>
      </c>
      <c r="D20" s="17" t="s">
        <v>12</v>
      </c>
      <c r="E20" s="17" t="s">
        <v>249</v>
      </c>
      <c r="F20" s="17" t="s">
        <v>17</v>
      </c>
      <c r="G20" s="38" t="s">
        <v>251</v>
      </c>
      <c r="H20" s="38" t="s">
        <v>265</v>
      </c>
    </row>
    <row r="21" spans="2:8" x14ac:dyDescent="0.25">
      <c r="B21" s="31">
        <v>16</v>
      </c>
      <c r="C21" s="25">
        <v>45005</v>
      </c>
      <c r="D21" s="17" t="s">
        <v>525</v>
      </c>
      <c r="E21" s="17" t="s">
        <v>565</v>
      </c>
      <c r="F21" s="17" t="s">
        <v>22</v>
      </c>
      <c r="G21" s="38" t="s">
        <v>502</v>
      </c>
      <c r="H21" s="38" t="s">
        <v>248</v>
      </c>
    </row>
    <row r="22" spans="2:8" x14ac:dyDescent="0.25">
      <c r="B22" s="31">
        <v>17</v>
      </c>
      <c r="C22" s="25">
        <v>45002</v>
      </c>
      <c r="D22" s="17" t="s">
        <v>24</v>
      </c>
      <c r="E22" s="17" t="s">
        <v>501</v>
      </c>
      <c r="F22" s="17" t="s">
        <v>26</v>
      </c>
      <c r="G22" s="38" t="s">
        <v>251</v>
      </c>
      <c r="H22" s="38" t="s">
        <v>253</v>
      </c>
    </row>
    <row r="23" spans="2:8" x14ac:dyDescent="0.25">
      <c r="B23" s="31">
        <v>18</v>
      </c>
      <c r="C23" s="25">
        <v>45000</v>
      </c>
      <c r="D23" s="17" t="s">
        <v>33</v>
      </c>
      <c r="E23" s="17" t="s">
        <v>501</v>
      </c>
      <c r="F23" s="17" t="s">
        <v>582</v>
      </c>
      <c r="G23" s="38" t="s">
        <v>251</v>
      </c>
      <c r="H23" s="38" t="s">
        <v>252</v>
      </c>
    </row>
    <row r="24" spans="2:8" x14ac:dyDescent="0.25">
      <c r="B24" s="31">
        <v>19</v>
      </c>
      <c r="C24" s="25">
        <v>44936</v>
      </c>
      <c r="D24" s="17" t="s">
        <v>583</v>
      </c>
      <c r="E24" s="17" t="s">
        <v>501</v>
      </c>
      <c r="F24" s="17" t="s">
        <v>584</v>
      </c>
      <c r="G24" s="38" t="s">
        <v>251</v>
      </c>
      <c r="H24" s="38" t="s">
        <v>257</v>
      </c>
    </row>
    <row r="25" spans="2:8" x14ac:dyDescent="0.25">
      <c r="B25" s="31">
        <v>20</v>
      </c>
      <c r="C25" s="25">
        <v>44903</v>
      </c>
      <c r="D25" s="17" t="s">
        <v>553</v>
      </c>
      <c r="E25" s="17" t="s">
        <v>501</v>
      </c>
      <c r="F25" s="17" t="s">
        <v>554</v>
      </c>
      <c r="G25" s="38" t="s">
        <v>251</v>
      </c>
      <c r="H25" s="38" t="s">
        <v>265</v>
      </c>
    </row>
    <row r="26" spans="2:8" x14ac:dyDescent="0.25">
      <c r="B26" s="31">
        <v>21</v>
      </c>
      <c r="C26" s="25">
        <v>44896</v>
      </c>
      <c r="D26" s="17" t="s">
        <v>33</v>
      </c>
      <c r="E26" s="17" t="s">
        <v>308</v>
      </c>
      <c r="F26" s="17" t="s">
        <v>36</v>
      </c>
      <c r="G26" s="38" t="s">
        <v>250</v>
      </c>
      <c r="H26" s="38" t="s">
        <v>551</v>
      </c>
    </row>
    <row r="27" spans="2:8" x14ac:dyDescent="0.25">
      <c r="B27" s="31">
        <v>22</v>
      </c>
      <c r="C27" s="25">
        <v>44896</v>
      </c>
      <c r="D27" s="17" t="s">
        <v>28</v>
      </c>
      <c r="E27" s="17" t="s">
        <v>249</v>
      </c>
      <c r="F27" s="17" t="s">
        <v>32</v>
      </c>
      <c r="G27" s="38" t="s">
        <v>251</v>
      </c>
      <c r="H27" s="38" t="s">
        <v>252</v>
      </c>
    </row>
    <row r="28" spans="2:8" x14ac:dyDescent="0.25">
      <c r="B28" s="31">
        <v>23</v>
      </c>
      <c r="C28" s="25">
        <v>44890</v>
      </c>
      <c r="D28" s="17" t="s">
        <v>555</v>
      </c>
      <c r="E28" s="17" t="s">
        <v>308</v>
      </c>
      <c r="F28" s="17" t="s">
        <v>557</v>
      </c>
      <c r="G28" s="38" t="s">
        <v>251</v>
      </c>
      <c r="H28" s="38" t="s">
        <v>253</v>
      </c>
    </row>
    <row r="29" spans="2:8" x14ac:dyDescent="0.25">
      <c r="B29" s="31">
        <v>24</v>
      </c>
      <c r="C29" s="25">
        <v>44887</v>
      </c>
      <c r="D29" s="17" t="s">
        <v>552</v>
      </c>
      <c r="E29" s="17" t="s">
        <v>308</v>
      </c>
      <c r="F29" s="17" t="s">
        <v>38</v>
      </c>
      <c r="G29" s="38" t="s">
        <v>251</v>
      </c>
      <c r="H29" s="38" t="s">
        <v>253</v>
      </c>
    </row>
    <row r="30" spans="2:8" x14ac:dyDescent="0.25">
      <c r="B30" s="31">
        <v>25</v>
      </c>
      <c r="C30" s="25">
        <v>44886</v>
      </c>
      <c r="D30" s="17" t="s">
        <v>39</v>
      </c>
      <c r="E30" s="17" t="s">
        <v>249</v>
      </c>
      <c r="F30" s="17" t="s">
        <v>42</v>
      </c>
      <c r="G30" s="38" t="s">
        <v>251</v>
      </c>
      <c r="H30" s="38" t="s">
        <v>253</v>
      </c>
    </row>
    <row r="31" spans="2:8" x14ac:dyDescent="0.25">
      <c r="B31" s="31">
        <v>26</v>
      </c>
      <c r="C31" s="25">
        <v>44882</v>
      </c>
      <c r="D31" s="17" t="s">
        <v>43</v>
      </c>
      <c r="E31" s="17" t="s">
        <v>249</v>
      </c>
      <c r="F31" s="17" t="s">
        <v>44</v>
      </c>
      <c r="G31" s="38" t="s">
        <v>255</v>
      </c>
      <c r="H31" s="38" t="s">
        <v>256</v>
      </c>
    </row>
    <row r="32" spans="2:8" x14ac:dyDescent="0.25">
      <c r="B32" s="31">
        <v>27</v>
      </c>
      <c r="C32" s="25">
        <v>44881</v>
      </c>
      <c r="D32" s="17" t="s">
        <v>526</v>
      </c>
      <c r="E32" s="17" t="s">
        <v>249</v>
      </c>
      <c r="F32" s="17" t="s">
        <v>46</v>
      </c>
      <c r="G32" s="38" t="s">
        <v>502</v>
      </c>
      <c r="H32" s="38" t="s">
        <v>248</v>
      </c>
    </row>
    <row r="33" spans="2:8" x14ac:dyDescent="0.25">
      <c r="B33" s="31">
        <v>28</v>
      </c>
      <c r="C33" s="25">
        <v>44879</v>
      </c>
      <c r="D33" s="17" t="s">
        <v>47</v>
      </c>
      <c r="E33" s="17" t="s">
        <v>308</v>
      </c>
      <c r="F33" s="17" t="s">
        <v>49</v>
      </c>
      <c r="G33" s="38" t="s">
        <v>251</v>
      </c>
      <c r="H33" s="38" t="s">
        <v>254</v>
      </c>
    </row>
    <row r="34" spans="2:8" x14ac:dyDescent="0.25">
      <c r="B34" s="31">
        <v>29</v>
      </c>
      <c r="C34" s="25">
        <v>44865</v>
      </c>
      <c r="D34" s="17" t="s">
        <v>50</v>
      </c>
      <c r="E34" s="17" t="s">
        <v>564</v>
      </c>
      <c r="F34" s="17" t="s">
        <v>54</v>
      </c>
      <c r="G34" s="38" t="s">
        <v>255</v>
      </c>
      <c r="H34" s="38" t="s">
        <v>256</v>
      </c>
    </row>
    <row r="35" spans="2:8" x14ac:dyDescent="0.25">
      <c r="B35" s="31">
        <v>30</v>
      </c>
      <c r="C35" s="25">
        <v>44865</v>
      </c>
      <c r="D35" s="17" t="s">
        <v>50</v>
      </c>
      <c r="E35" s="17" t="s">
        <v>564</v>
      </c>
      <c r="F35" s="17" t="s">
        <v>52</v>
      </c>
      <c r="G35" s="38" t="s">
        <v>255</v>
      </c>
      <c r="H35" s="38" t="s">
        <v>256</v>
      </c>
    </row>
    <row r="36" spans="2:8" x14ac:dyDescent="0.25">
      <c r="B36" s="31">
        <v>31</v>
      </c>
      <c r="C36" s="25">
        <v>44861</v>
      </c>
      <c r="D36" s="17" t="s">
        <v>55</v>
      </c>
      <c r="E36" s="17" t="s">
        <v>249</v>
      </c>
      <c r="F36" s="17" t="s">
        <v>59</v>
      </c>
      <c r="G36" s="38" t="s">
        <v>251</v>
      </c>
      <c r="H36" s="38" t="s">
        <v>253</v>
      </c>
    </row>
    <row r="37" spans="2:8" x14ac:dyDescent="0.25">
      <c r="B37" s="31">
        <v>32</v>
      </c>
      <c r="C37" s="25">
        <v>44861</v>
      </c>
      <c r="D37" s="17" t="s">
        <v>55</v>
      </c>
      <c r="E37" s="17" t="s">
        <v>249</v>
      </c>
      <c r="F37" s="17" t="s">
        <v>61</v>
      </c>
      <c r="G37" s="38" t="s">
        <v>251</v>
      </c>
      <c r="H37" s="38" t="s">
        <v>253</v>
      </c>
    </row>
    <row r="38" spans="2:8" x14ac:dyDescent="0.25">
      <c r="B38" s="31">
        <v>33</v>
      </c>
      <c r="C38" s="25">
        <v>44860</v>
      </c>
      <c r="D38" s="17" t="s">
        <v>62</v>
      </c>
      <c r="E38" s="17" t="s">
        <v>564</v>
      </c>
      <c r="F38" s="17" t="s">
        <v>67</v>
      </c>
      <c r="G38" s="38" t="s">
        <v>255</v>
      </c>
      <c r="H38" s="38" t="s">
        <v>256</v>
      </c>
    </row>
    <row r="39" spans="2:8" x14ac:dyDescent="0.25">
      <c r="B39" s="31">
        <v>34</v>
      </c>
      <c r="C39" s="25">
        <v>44860</v>
      </c>
      <c r="D39" s="17" t="s">
        <v>62</v>
      </c>
      <c r="E39" s="17" t="s">
        <v>565</v>
      </c>
      <c r="F39" s="17" t="s">
        <v>65</v>
      </c>
      <c r="G39" s="38" t="s">
        <v>255</v>
      </c>
      <c r="H39" s="38" t="s">
        <v>256</v>
      </c>
    </row>
    <row r="40" spans="2:8" x14ac:dyDescent="0.25">
      <c r="B40" s="31">
        <v>35</v>
      </c>
      <c r="C40" s="25">
        <v>44860</v>
      </c>
      <c r="D40" s="17" t="s">
        <v>62</v>
      </c>
      <c r="E40" s="17" t="s">
        <v>565</v>
      </c>
      <c r="F40" s="17" t="s">
        <v>64</v>
      </c>
      <c r="G40" s="38" t="s">
        <v>255</v>
      </c>
      <c r="H40" s="38" t="s">
        <v>662</v>
      </c>
    </row>
    <row r="41" spans="2:8" x14ac:dyDescent="0.25">
      <c r="B41" s="31">
        <v>36</v>
      </c>
      <c r="C41" s="25">
        <v>44855</v>
      </c>
      <c r="D41" s="17" t="s">
        <v>68</v>
      </c>
      <c r="E41" s="17" t="s">
        <v>249</v>
      </c>
      <c r="F41" s="17" t="s">
        <v>70</v>
      </c>
      <c r="G41" s="38" t="s">
        <v>251</v>
      </c>
      <c r="H41" s="38" t="s">
        <v>257</v>
      </c>
    </row>
    <row r="42" spans="2:8" x14ac:dyDescent="0.25">
      <c r="B42" s="31">
        <v>37</v>
      </c>
      <c r="C42" s="25">
        <v>44852</v>
      </c>
      <c r="D42" s="17" t="s">
        <v>71</v>
      </c>
      <c r="E42" s="17" t="s">
        <v>308</v>
      </c>
      <c r="F42" s="17" t="s">
        <v>73</v>
      </c>
      <c r="G42" s="38" t="s">
        <v>255</v>
      </c>
      <c r="H42" s="38" t="s">
        <v>256</v>
      </c>
    </row>
    <row r="43" spans="2:8" x14ac:dyDescent="0.25">
      <c r="B43" s="31">
        <v>38</v>
      </c>
      <c r="C43" s="25">
        <v>44819</v>
      </c>
      <c r="D43" s="17" t="s">
        <v>75</v>
      </c>
      <c r="E43" s="17" t="s">
        <v>249</v>
      </c>
      <c r="F43" s="17" t="s">
        <v>76</v>
      </c>
      <c r="G43" s="38" t="s">
        <v>315</v>
      </c>
      <c r="H43" s="38" t="s">
        <v>248</v>
      </c>
    </row>
    <row r="44" spans="2:8" x14ac:dyDescent="0.25">
      <c r="B44" s="31">
        <v>39</v>
      </c>
      <c r="C44" s="25">
        <v>44813</v>
      </c>
      <c r="D44" s="17" t="s">
        <v>527</v>
      </c>
      <c r="E44" s="17" t="s">
        <v>249</v>
      </c>
      <c r="F44" s="17" t="s">
        <v>79</v>
      </c>
      <c r="G44" s="38" t="s">
        <v>251</v>
      </c>
      <c r="H44" s="38" t="s">
        <v>253</v>
      </c>
    </row>
    <row r="45" spans="2:8" x14ac:dyDescent="0.25">
      <c r="B45" s="31">
        <v>47</v>
      </c>
      <c r="C45" s="25">
        <v>44810</v>
      </c>
      <c r="D45" s="17" t="s">
        <v>80</v>
      </c>
      <c r="E45" s="17" t="s">
        <v>308</v>
      </c>
      <c r="F45" s="17" t="s">
        <v>81</v>
      </c>
      <c r="G45" s="38" t="s">
        <v>251</v>
      </c>
      <c r="H45" s="38" t="s">
        <v>257</v>
      </c>
    </row>
    <row r="46" spans="2:8" x14ac:dyDescent="0.25">
      <c r="B46" s="31">
        <v>48</v>
      </c>
      <c r="C46" s="25">
        <v>44804</v>
      </c>
      <c r="D46" s="17" t="s">
        <v>201</v>
      </c>
      <c r="E46" s="17" t="s">
        <v>249</v>
      </c>
      <c r="F46" s="17" t="s">
        <v>588</v>
      </c>
      <c r="G46" s="38" t="s">
        <v>313</v>
      </c>
      <c r="H46" s="38"/>
    </row>
    <row r="47" spans="2:8" x14ac:dyDescent="0.25">
      <c r="B47" s="31">
        <v>49</v>
      </c>
      <c r="C47" s="25">
        <v>44798</v>
      </c>
      <c r="D47" s="17" t="s">
        <v>82</v>
      </c>
      <c r="E47" s="17" t="s">
        <v>249</v>
      </c>
      <c r="F47" s="17" t="s">
        <v>84</v>
      </c>
      <c r="G47" s="38" t="s">
        <v>313</v>
      </c>
      <c r="H47" s="38"/>
    </row>
    <row r="48" spans="2:8" x14ac:dyDescent="0.25">
      <c r="B48" s="31">
        <v>50</v>
      </c>
      <c r="C48" s="25">
        <v>44792</v>
      </c>
      <c r="D48" s="17" t="s">
        <v>85</v>
      </c>
      <c r="E48" s="17" t="s">
        <v>308</v>
      </c>
      <c r="F48" s="17" t="s">
        <v>87</v>
      </c>
      <c r="G48" s="38" t="s">
        <v>313</v>
      </c>
      <c r="H48" s="38"/>
    </row>
    <row r="49" spans="2:8" x14ac:dyDescent="0.25">
      <c r="B49" s="31">
        <v>55</v>
      </c>
      <c r="C49" s="25">
        <v>44776</v>
      </c>
      <c r="D49" s="17" t="s">
        <v>528</v>
      </c>
      <c r="E49" s="17" t="s">
        <v>249</v>
      </c>
      <c r="F49" s="17" t="s">
        <v>91</v>
      </c>
      <c r="G49" s="38" t="s">
        <v>251</v>
      </c>
      <c r="H49" s="38" t="s">
        <v>253</v>
      </c>
    </row>
    <row r="50" spans="2:8" x14ac:dyDescent="0.25">
      <c r="B50" s="31">
        <v>60</v>
      </c>
      <c r="C50" s="25">
        <v>44764</v>
      </c>
      <c r="D50" s="17" t="s">
        <v>92</v>
      </c>
      <c r="E50" s="17" t="s">
        <v>249</v>
      </c>
      <c r="F50" s="17" t="s">
        <v>95</v>
      </c>
      <c r="G50" s="38"/>
      <c r="H50" s="38"/>
    </row>
    <row r="51" spans="2:8" x14ac:dyDescent="0.25">
      <c r="B51" s="31">
        <v>61</v>
      </c>
      <c r="C51" s="25">
        <v>44763</v>
      </c>
      <c r="D51" s="17" t="s">
        <v>96</v>
      </c>
      <c r="E51" s="17" t="s">
        <v>308</v>
      </c>
      <c r="F51" s="17" t="s">
        <v>99</v>
      </c>
      <c r="G51" s="38" t="s">
        <v>251</v>
      </c>
      <c r="H51" s="38" t="s">
        <v>257</v>
      </c>
    </row>
    <row r="52" spans="2:8" x14ac:dyDescent="0.25">
      <c r="B52" s="31">
        <v>62</v>
      </c>
      <c r="C52" s="25">
        <v>44762</v>
      </c>
      <c r="D52" s="17" t="s">
        <v>104</v>
      </c>
      <c r="E52" s="17" t="s">
        <v>308</v>
      </c>
      <c r="F52" s="17" t="s">
        <v>106</v>
      </c>
      <c r="G52" s="38" t="s">
        <v>313</v>
      </c>
      <c r="H52" s="38"/>
    </row>
    <row r="53" spans="2:8" x14ac:dyDescent="0.25">
      <c r="B53" s="31">
        <v>63</v>
      </c>
      <c r="C53" s="25">
        <v>44762</v>
      </c>
      <c r="D53" s="17" t="s">
        <v>100</v>
      </c>
      <c r="E53" s="17" t="s">
        <v>249</v>
      </c>
      <c r="F53" s="17" t="s">
        <v>103</v>
      </c>
      <c r="G53" s="38" t="s">
        <v>313</v>
      </c>
      <c r="H53" s="38"/>
    </row>
    <row r="54" spans="2:8" x14ac:dyDescent="0.25">
      <c r="B54" s="31">
        <v>64</v>
      </c>
      <c r="C54" s="25">
        <v>44755</v>
      </c>
      <c r="D54" s="17" t="s">
        <v>591</v>
      </c>
      <c r="E54" s="17" t="s">
        <v>249</v>
      </c>
      <c r="F54" s="17" t="s">
        <v>107</v>
      </c>
      <c r="G54" s="38" t="s">
        <v>313</v>
      </c>
      <c r="H54" s="38"/>
    </row>
    <row r="55" spans="2:8" x14ac:dyDescent="0.25">
      <c r="B55" s="31">
        <v>67</v>
      </c>
      <c r="C55" s="25">
        <v>44749</v>
      </c>
      <c r="D55" s="17" t="s">
        <v>529</v>
      </c>
      <c r="E55" s="17" t="s">
        <v>249</v>
      </c>
      <c r="F55" s="17" t="s">
        <v>108</v>
      </c>
      <c r="G55" s="38"/>
      <c r="H55" s="38"/>
    </row>
    <row r="56" spans="2:8" x14ac:dyDescent="0.25">
      <c r="B56" s="31">
        <v>69</v>
      </c>
      <c r="C56" s="25">
        <v>44749</v>
      </c>
      <c r="D56" s="17" t="s">
        <v>530</v>
      </c>
      <c r="E56" s="17" t="s">
        <v>249</v>
      </c>
      <c r="F56" s="17" t="s">
        <v>111</v>
      </c>
      <c r="G56" s="38"/>
      <c r="H56" s="38"/>
    </row>
    <row r="57" spans="2:8" x14ac:dyDescent="0.25">
      <c r="B57" s="31">
        <v>74</v>
      </c>
      <c r="C57" s="25">
        <v>44728</v>
      </c>
      <c r="D57" s="17" t="s">
        <v>112</v>
      </c>
      <c r="E57" s="17" t="s">
        <v>249</v>
      </c>
      <c r="F57" s="17" t="s">
        <v>113</v>
      </c>
      <c r="G57" s="38" t="s">
        <v>313</v>
      </c>
      <c r="H57" s="38"/>
    </row>
    <row r="58" spans="2:8" x14ac:dyDescent="0.25">
      <c r="B58" s="31">
        <v>75</v>
      </c>
      <c r="C58" s="25">
        <v>44726</v>
      </c>
      <c r="D58" s="17" t="s">
        <v>531</v>
      </c>
      <c r="E58" s="17" t="s">
        <v>308</v>
      </c>
      <c r="F58" s="17" t="s">
        <v>115</v>
      </c>
      <c r="G58" s="38" t="s">
        <v>313</v>
      </c>
      <c r="H58" s="38"/>
    </row>
    <row r="59" spans="2:8" x14ac:dyDescent="0.25">
      <c r="B59" s="31">
        <v>83</v>
      </c>
      <c r="C59" s="25">
        <v>44721</v>
      </c>
      <c r="D59" s="17" t="s">
        <v>532</v>
      </c>
      <c r="E59" s="17" t="s">
        <v>249</v>
      </c>
      <c r="F59" s="17" t="s">
        <v>121</v>
      </c>
      <c r="G59" s="38"/>
      <c r="H59" s="38"/>
    </row>
    <row r="60" spans="2:8" x14ac:dyDescent="0.25">
      <c r="B60" s="31">
        <v>86</v>
      </c>
      <c r="C60" s="25">
        <v>44721</v>
      </c>
      <c r="D60" s="17" t="s">
        <v>592</v>
      </c>
      <c r="E60" s="17" t="s">
        <v>249</v>
      </c>
      <c r="F60" s="17" t="s">
        <v>119</v>
      </c>
      <c r="G60" s="38"/>
      <c r="H60" s="38"/>
    </row>
    <row r="61" spans="2:8" x14ac:dyDescent="0.25">
      <c r="B61" s="31">
        <v>101</v>
      </c>
      <c r="C61" s="25">
        <v>44711</v>
      </c>
      <c r="D61" s="17" t="s">
        <v>122</v>
      </c>
      <c r="E61" s="17" t="s">
        <v>249</v>
      </c>
      <c r="F61" s="17" t="s">
        <v>124</v>
      </c>
      <c r="G61" s="38"/>
      <c r="H61" s="38"/>
    </row>
    <row r="62" spans="2:8" x14ac:dyDescent="0.25">
      <c r="B62" s="31">
        <v>102</v>
      </c>
      <c r="C62" s="25">
        <v>44707</v>
      </c>
      <c r="D62" s="17" t="s">
        <v>125</v>
      </c>
      <c r="E62" s="17" t="s">
        <v>249</v>
      </c>
      <c r="F62" s="17" t="s">
        <v>128</v>
      </c>
      <c r="G62" s="38"/>
      <c r="H62" s="38"/>
    </row>
    <row r="63" spans="2:8" x14ac:dyDescent="0.25">
      <c r="B63" s="31">
        <v>103</v>
      </c>
      <c r="C63" s="25">
        <v>44706</v>
      </c>
      <c r="D63" s="17" t="s">
        <v>129</v>
      </c>
      <c r="E63" s="17" t="s">
        <v>249</v>
      </c>
      <c r="F63" s="17" t="s">
        <v>131</v>
      </c>
      <c r="G63" s="38"/>
      <c r="H63" s="38"/>
    </row>
    <row r="64" spans="2:8" x14ac:dyDescent="0.25">
      <c r="B64" s="31">
        <v>104</v>
      </c>
      <c r="C64" s="25">
        <v>44705</v>
      </c>
      <c r="D64" s="17" t="s">
        <v>534</v>
      </c>
      <c r="E64" s="17" t="s">
        <v>249</v>
      </c>
      <c r="F64" s="17" t="s">
        <v>133</v>
      </c>
      <c r="G64" s="38"/>
      <c r="H64" s="38"/>
    </row>
    <row r="65" spans="2:8" x14ac:dyDescent="0.25">
      <c r="B65" s="31">
        <v>105</v>
      </c>
      <c r="C65" s="25">
        <v>44705</v>
      </c>
      <c r="D65" s="17" t="s">
        <v>533</v>
      </c>
      <c r="E65" s="17" t="s">
        <v>564</v>
      </c>
      <c r="F65" s="17" t="s">
        <v>138</v>
      </c>
      <c r="G65" s="38"/>
      <c r="H65" s="38"/>
    </row>
    <row r="66" spans="2:8" x14ac:dyDescent="0.25">
      <c r="B66" s="31">
        <v>106</v>
      </c>
      <c r="C66" s="25">
        <v>44705</v>
      </c>
      <c r="D66" s="17" t="s">
        <v>535</v>
      </c>
      <c r="E66" s="17" t="s">
        <v>563</v>
      </c>
      <c r="F66" s="17" t="s">
        <v>135</v>
      </c>
      <c r="G66" s="38"/>
      <c r="H66" s="38"/>
    </row>
    <row r="67" spans="2:8" x14ac:dyDescent="0.25">
      <c r="B67" s="31">
        <v>107</v>
      </c>
      <c r="C67" s="25">
        <v>44705</v>
      </c>
      <c r="D67" s="17" t="s">
        <v>536</v>
      </c>
      <c r="E67" s="17" t="s">
        <v>249</v>
      </c>
      <c r="F67" s="17" t="s">
        <v>140</v>
      </c>
      <c r="G67" s="38"/>
      <c r="H67" s="38"/>
    </row>
    <row r="68" spans="2:8" x14ac:dyDescent="0.25">
      <c r="B68" s="31">
        <v>108</v>
      </c>
      <c r="C68" s="25">
        <v>44705</v>
      </c>
      <c r="D68" s="17" t="s">
        <v>534</v>
      </c>
      <c r="E68" s="17" t="s">
        <v>249</v>
      </c>
      <c r="F68" s="17" t="s">
        <v>142</v>
      </c>
      <c r="G68" s="38"/>
      <c r="H68" s="38"/>
    </row>
    <row r="69" spans="2:8" x14ac:dyDescent="0.25">
      <c r="B69" s="31">
        <v>117</v>
      </c>
      <c r="C69" s="25">
        <v>44692</v>
      </c>
      <c r="D69" s="17" t="s">
        <v>537</v>
      </c>
      <c r="E69" s="17" t="s">
        <v>249</v>
      </c>
      <c r="F69" s="17" t="s">
        <v>147</v>
      </c>
      <c r="G69" s="38"/>
      <c r="H69" s="38"/>
    </row>
    <row r="70" spans="2:8" x14ac:dyDescent="0.25">
      <c r="B70" s="31">
        <v>118</v>
      </c>
      <c r="C70" s="25">
        <v>44692</v>
      </c>
      <c r="D70" s="17" t="s">
        <v>143</v>
      </c>
      <c r="E70" s="17" t="s">
        <v>249</v>
      </c>
      <c r="F70" s="17" t="s">
        <v>146</v>
      </c>
      <c r="G70" s="38"/>
      <c r="H70" s="38"/>
    </row>
    <row r="71" spans="2:8" x14ac:dyDescent="0.25">
      <c r="B71" s="31">
        <v>119</v>
      </c>
      <c r="C71" s="25">
        <v>44691</v>
      </c>
      <c r="D71" s="17" t="s">
        <v>524</v>
      </c>
      <c r="E71" s="17" t="s">
        <v>249</v>
      </c>
      <c r="F71" s="17" t="s">
        <v>148</v>
      </c>
      <c r="G71" s="38"/>
      <c r="H71" s="38"/>
    </row>
    <row r="72" spans="2:8" x14ac:dyDescent="0.25">
      <c r="B72" s="31">
        <v>120</v>
      </c>
      <c r="C72" s="25">
        <v>44691</v>
      </c>
      <c r="D72" s="17" t="s">
        <v>524</v>
      </c>
      <c r="E72" s="17" t="s">
        <v>564</v>
      </c>
      <c r="F72" s="17" t="s">
        <v>150</v>
      </c>
      <c r="G72" s="38"/>
      <c r="H72" s="38"/>
    </row>
    <row r="73" spans="2:8" x14ac:dyDescent="0.25">
      <c r="B73" s="31">
        <v>121</v>
      </c>
      <c r="C73" s="25">
        <v>44672</v>
      </c>
      <c r="D73" s="17" t="s">
        <v>540</v>
      </c>
      <c r="E73" s="17" t="s">
        <v>249</v>
      </c>
      <c r="F73" s="17" t="s">
        <v>153</v>
      </c>
      <c r="G73" s="38"/>
      <c r="H73" s="38"/>
    </row>
    <row r="74" spans="2:8" x14ac:dyDescent="0.25">
      <c r="B74" s="31">
        <v>122</v>
      </c>
      <c r="C74" s="25">
        <v>44672</v>
      </c>
      <c r="D74" s="17" t="s">
        <v>539</v>
      </c>
      <c r="E74" s="17" t="s">
        <v>249</v>
      </c>
      <c r="F74" s="17" t="s">
        <v>155</v>
      </c>
      <c r="G74" s="38"/>
      <c r="H74" s="38"/>
    </row>
    <row r="75" spans="2:8" x14ac:dyDescent="0.25">
      <c r="B75" s="31">
        <v>123</v>
      </c>
      <c r="C75" s="25">
        <v>44672</v>
      </c>
      <c r="D75" s="17" t="s">
        <v>538</v>
      </c>
      <c r="E75" s="17" t="s">
        <v>563</v>
      </c>
      <c r="F75" s="17" t="s">
        <v>152</v>
      </c>
      <c r="G75" s="38"/>
      <c r="H75" s="38"/>
    </row>
    <row r="76" spans="2:8" x14ac:dyDescent="0.25">
      <c r="B76" s="31">
        <v>124</v>
      </c>
      <c r="C76" s="25">
        <v>44671</v>
      </c>
      <c r="D76" s="17" t="s">
        <v>156</v>
      </c>
      <c r="E76" s="17" t="s">
        <v>249</v>
      </c>
      <c r="F76" s="17" t="s">
        <v>159</v>
      </c>
      <c r="G76" s="38"/>
      <c r="H76" s="38"/>
    </row>
    <row r="77" spans="2:8" x14ac:dyDescent="0.25">
      <c r="B77" s="31" t="s">
        <v>313</v>
      </c>
      <c r="C77" s="25" t="s">
        <v>313</v>
      </c>
      <c r="D77" s="17" t="s">
        <v>313</v>
      </c>
      <c r="E77" s="17" t="s">
        <v>313</v>
      </c>
      <c r="F77" s="17" t="s">
        <v>313</v>
      </c>
      <c r="G77" s="38"/>
      <c r="H77" s="38"/>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60320-6B16-4545-9F05-19ED0DAEE253}">
  <sheetPr codeName="Sheet2"/>
  <dimension ref="A1:O35"/>
  <sheetViews>
    <sheetView showGridLines="0" topLeftCell="D1" zoomScale="71" zoomScaleNormal="85" workbookViewId="0">
      <selection activeCell="E41" sqref="E41"/>
    </sheetView>
  </sheetViews>
  <sheetFormatPr defaultColWidth="29.5703125" defaultRowHeight="15" outlineLevelCol="1" x14ac:dyDescent="0.25"/>
  <cols>
    <col min="1" max="1" width="13.140625" bestFit="1" customWidth="1"/>
    <col min="2" max="2" width="13.28515625" bestFit="1" customWidth="1"/>
    <col min="3" max="3" width="30.28515625" bestFit="1" customWidth="1"/>
    <col min="4" max="4" width="17" customWidth="1"/>
    <col min="5" max="5" width="21" bestFit="1" customWidth="1"/>
    <col min="6" max="6" width="11.5703125" bestFit="1" customWidth="1"/>
    <col min="7" max="7" width="24.5703125" bestFit="1" customWidth="1"/>
    <col min="8" max="8" width="11.7109375" bestFit="1" customWidth="1" outlineLevel="1"/>
    <col min="9" max="9" width="26.7109375" customWidth="1"/>
    <col min="10" max="10" width="30.42578125" bestFit="1" customWidth="1"/>
    <col min="11" max="11" width="18.140625" bestFit="1" customWidth="1"/>
    <col min="12" max="12" width="30.85546875" customWidth="1"/>
    <col min="13" max="13" width="57.140625" bestFit="1" customWidth="1"/>
    <col min="14" max="14" width="37.85546875" bestFit="1" customWidth="1"/>
    <col min="15" max="15" width="34" bestFit="1" customWidth="1"/>
  </cols>
  <sheetData>
    <row r="1" spans="1:15" x14ac:dyDescent="0.25">
      <c r="A1" s="20" t="s">
        <v>309</v>
      </c>
      <c r="B1" s="19">
        <f ca="1">TODAY()</f>
        <v>45222</v>
      </c>
    </row>
    <row r="2" spans="1:15" x14ac:dyDescent="0.25">
      <c r="A2" s="9"/>
      <c r="B2" s="11"/>
    </row>
    <row r="3" spans="1:15" x14ac:dyDescent="0.25">
      <c r="A3" s="10"/>
      <c r="B3" s="8"/>
    </row>
    <row r="4" spans="1:15" x14ac:dyDescent="0.25">
      <c r="A4" s="13" t="s">
        <v>287</v>
      </c>
      <c r="B4" s="16" t="s">
        <v>288</v>
      </c>
      <c r="C4" s="16" t="s">
        <v>288</v>
      </c>
      <c r="D4" s="16" t="s">
        <v>288</v>
      </c>
      <c r="E4" s="16" t="s">
        <v>288</v>
      </c>
      <c r="F4" s="16" t="s">
        <v>288</v>
      </c>
      <c r="G4" s="16" t="s">
        <v>288</v>
      </c>
      <c r="H4" s="16" t="s">
        <v>288</v>
      </c>
      <c r="I4" s="16"/>
      <c r="J4" s="16"/>
    </row>
    <row r="5" spans="1:15" ht="17.25" customHeight="1" x14ac:dyDescent="0.25">
      <c r="A5" s="14" t="s">
        <v>0</v>
      </c>
      <c r="B5" s="15" t="s">
        <v>1</v>
      </c>
      <c r="C5" s="15" t="s">
        <v>560</v>
      </c>
      <c r="D5" s="15" t="s">
        <v>246</v>
      </c>
      <c r="E5" s="15" t="s">
        <v>4</v>
      </c>
      <c r="F5" s="15" t="s">
        <v>5</v>
      </c>
      <c r="G5" s="15" t="s">
        <v>508</v>
      </c>
      <c r="H5" s="15" t="s">
        <v>8</v>
      </c>
      <c r="I5" s="15" t="s">
        <v>247</v>
      </c>
      <c r="J5" s="15" t="s">
        <v>259</v>
      </c>
      <c r="K5" s="14" t="s">
        <v>318</v>
      </c>
      <c r="M5" s="16" t="s">
        <v>289</v>
      </c>
      <c r="N5" s="23" t="s">
        <v>247</v>
      </c>
    </row>
    <row r="6" spans="1:15" ht="17.25" customHeight="1" x14ac:dyDescent="0.25">
      <c r="A6" s="12">
        <v>1</v>
      </c>
      <c r="B6" s="35">
        <f>INDEX(ESG[定价日],Deallist[[#This Row],[Index]])</f>
        <v>45153</v>
      </c>
      <c r="C6" s="2" t="str">
        <f>INDEX(ESG[信用主体(备证行)],Deallist[[#This Row],[Index]])</f>
        <v>珠海农商行</v>
      </c>
      <c r="D6" s="1" t="str">
        <f>INDEX(ESG[年期],Deallist[[#This Row],[Index]])</f>
        <v>3</v>
      </c>
      <c r="E6" s="18" t="str">
        <f>INDEX(ESG[主题],Deallist[[#This Row],[Index]])</f>
        <v>绿色澳交所点心债</v>
      </c>
      <c r="F6" s="1" t="str">
        <f>INDEX(ESG[货币],Deallist[[#This Row],[Index]])</f>
        <v>CNH</v>
      </c>
      <c r="G6" s="1">
        <f>INDEX(ESG[发行规模(亿)],Deallist[[#This Row],[Index]])</f>
        <v>5</v>
      </c>
      <c r="H6" s="1" t="str">
        <f>INDEX(ESG[票息],Deallist[[#This Row],[Index]])</f>
        <v>3.5%</v>
      </c>
      <c r="I6" s="2" t="str">
        <f>INDEX(ESG[外部评审方式],Deallist[[#This Row],[Index]])</f>
        <v>第二方意见</v>
      </c>
      <c r="J6" s="1" t="str">
        <f>INDEX(ESG[外部评审机构],Deallist[[#This Row],[Index]])</f>
        <v>中诚信绿金科技</v>
      </c>
      <c r="K6" s="1" t="str">
        <f>INDEX(ESG[BOCOM_DEAL?],Deallist[[#This Row],[Index]])</f>
        <v>--</v>
      </c>
      <c r="M6" s="6" t="s">
        <v>277</v>
      </c>
      <c r="N6" s="22" t="s">
        <v>251</v>
      </c>
    </row>
    <row r="7" spans="1:15" ht="17.25" customHeight="1" x14ac:dyDescent="0.25">
      <c r="A7" s="12">
        <v>2</v>
      </c>
      <c r="B7" s="35">
        <f>INDEX(ESG[定价日],Deallist[[#This Row],[Index]])</f>
        <v>45145</v>
      </c>
      <c r="C7" s="2" t="str">
        <f>INDEX(ESG[信用主体(备证行)],Deallist[[#This Row],[Index]])</f>
        <v>云南能投(邮储银行)</v>
      </c>
      <c r="D7" s="1" t="str">
        <f>INDEX(ESG[年期],Deallist[[#This Row],[Index]])</f>
        <v>3</v>
      </c>
      <c r="E7" s="18" t="str">
        <f>INDEX(ESG[主题],Deallist[[#This Row],[Index]])</f>
        <v>绿色债券</v>
      </c>
      <c r="F7" s="1" t="str">
        <f>INDEX(ESG[货币],Deallist[[#This Row],[Index]])</f>
        <v>USD</v>
      </c>
      <c r="G7" s="1">
        <f>INDEX(ESG[发行规模(亿)],Deallist[[#This Row],[Index]])</f>
        <v>0.7</v>
      </c>
      <c r="H7" s="1" t="str">
        <f>INDEX(ESG[票息],Deallist[[#This Row],[Index]])</f>
        <v>5.75%</v>
      </c>
      <c r="I7" s="2" t="str">
        <f>INDEX(ESG[外部评审方式],Deallist[[#This Row],[Index]])</f>
        <v>发行前认证</v>
      </c>
      <c r="J7" s="1" t="str">
        <f>INDEX(ESG[外部评审机构],Deallist[[#This Row],[Index]])</f>
        <v>HKQAA</v>
      </c>
      <c r="K7" s="26" t="str">
        <f>INDEX(ESG[BOCOM_DEAL?],Deallist[[#This Row],[Index]])</f>
        <v>--</v>
      </c>
      <c r="M7" s="7" t="s">
        <v>278</v>
      </c>
      <c r="N7" s="24" t="s">
        <v>255</v>
      </c>
    </row>
    <row r="8" spans="1:15" ht="17.25" customHeight="1" x14ac:dyDescent="0.25">
      <c r="A8" s="12">
        <v>3</v>
      </c>
      <c r="B8" s="35">
        <f>INDEX(ESG[定价日],Deallist[[#This Row],[Index]])</f>
        <v>45119</v>
      </c>
      <c r="C8" s="2" t="str">
        <f>INDEX(ESG[信用主体(备证行)],Deallist[[#This Row],[Index]])</f>
        <v>无锡太湖新城(邮储银行)</v>
      </c>
      <c r="D8" s="1" t="str">
        <f>INDEX(ESG[年期],Deallist[[#This Row],[Index]])</f>
        <v>3</v>
      </c>
      <c r="E8" s="18" t="str">
        <f>INDEX(ESG[主题],Deallist[[#This Row],[Index]])</f>
        <v>绿色点心债</v>
      </c>
      <c r="F8" s="1" t="str">
        <f>INDEX(ESG[货币],Deallist[[#This Row],[Index]])</f>
        <v>CNH</v>
      </c>
      <c r="G8" s="1">
        <f>INDEX(ESG[发行规模(亿)],Deallist[[#This Row],[Index]])</f>
        <v>12.5</v>
      </c>
      <c r="H8" s="1" t="str">
        <f>INDEX(ESG[票息],Deallist[[#This Row],[Index]])</f>
        <v>3.6%</v>
      </c>
      <c r="I8" s="2" t="str">
        <f>INDEX(ESG[外部评审方式],Deallist[[#This Row],[Index]])</f>
        <v>第二方意见</v>
      </c>
      <c r="J8" s="1" t="str">
        <f>INDEX(ESG[外部评审机构],Deallist[[#This Row],[Index]])</f>
        <v>Moody's</v>
      </c>
      <c r="K8" s="26" t="str">
        <f>INDEX(ESG[BOCOM_DEAL?],Deallist[[#This Row],[Index]])</f>
        <v>BISL</v>
      </c>
      <c r="M8" s="21" t="s">
        <v>311</v>
      </c>
      <c r="N8" s="22" t="s">
        <v>260</v>
      </c>
    </row>
    <row r="9" spans="1:15" ht="17.25" customHeight="1" x14ac:dyDescent="0.25">
      <c r="A9" s="12">
        <v>4</v>
      </c>
      <c r="B9" s="35">
        <f>INDEX(ESG[定价日],Deallist[[#This Row],[Index]])</f>
        <v>45097</v>
      </c>
      <c r="C9" s="2" t="str">
        <f>INDEX(ESG[信用主体(备证行)],Deallist[[#This Row],[Index]])</f>
        <v>义乌国资</v>
      </c>
      <c r="D9" s="1" t="str">
        <f>INDEX(ESG[年期],Deallist[[#This Row],[Index]])</f>
        <v>3</v>
      </c>
      <c r="E9" s="18" t="str">
        <f>INDEX(ESG[主题],Deallist[[#This Row],[Index]])</f>
        <v>可持续债券</v>
      </c>
      <c r="F9" s="1" t="str">
        <f>INDEX(ESG[货币],Deallist[[#This Row],[Index]])</f>
        <v>USD</v>
      </c>
      <c r="G9" s="1">
        <f>INDEX(ESG[发行规模(亿)],Deallist[[#This Row],[Index]])</f>
        <v>4</v>
      </c>
      <c r="H9" s="1" t="str">
        <f>INDEX(ESG[票息],Deallist[[#This Row],[Index]])</f>
        <v>5.7%</v>
      </c>
      <c r="I9" s="2" t="str">
        <f>INDEX(ESG[外部评审方式],Deallist[[#This Row],[Index]])</f>
        <v>第二方意见</v>
      </c>
      <c r="J9" s="1" t="str">
        <f>INDEX(ESG[外部评审机构],Deallist[[#This Row],[Index]])</f>
        <v>Sustainable Fitch+Moody's</v>
      </c>
      <c r="K9" s="26" t="str">
        <f>INDEX(ESG[BOCOM_DEAL?],Deallist[[#This Row],[Index]])</f>
        <v>BISL</v>
      </c>
      <c r="N9" s="24" t="s">
        <v>316</v>
      </c>
    </row>
    <row r="10" spans="1:15" ht="17.25" customHeight="1" x14ac:dyDescent="0.25">
      <c r="A10" s="12">
        <v>5</v>
      </c>
      <c r="B10" s="35">
        <f>INDEX(ESG[定价日],Deallist[[#This Row],[Index]])</f>
        <v>45092</v>
      </c>
      <c r="C10" s="2" t="str">
        <f>INDEX(ESG[信用主体(备证行)],Deallist[[#This Row],[Index]])</f>
        <v>中国银行纽约分行</v>
      </c>
      <c r="D10" s="1" t="str">
        <f>INDEX(ESG[年期],Deallist[[#This Row],[Index]])</f>
        <v>3</v>
      </c>
      <c r="E10" s="18" t="str">
        <f>INDEX(ESG[主题],Deallist[[#This Row],[Index]])</f>
        <v>绿色债券</v>
      </c>
      <c r="F10" s="1" t="str">
        <f>INDEX(ESG[货币],Deallist[[#This Row],[Index]])</f>
        <v>USD</v>
      </c>
      <c r="G10" s="1">
        <f>INDEX(ESG[发行规模(亿)],Deallist[[#This Row],[Index]])</f>
        <v>5</v>
      </c>
      <c r="H10" s="1" t="str">
        <f>INDEX(ESG[票息],Deallist[[#This Row],[Index]])</f>
        <v>4.625%</v>
      </c>
      <c r="I10" s="2" t="str">
        <f>INDEX(ESG[外部评审方式],Deallist[[#This Row],[Index]])</f>
        <v>验证</v>
      </c>
      <c r="J10" s="1" t="str">
        <f>INDEX(ESG[外部评审机构],Deallist[[#This Row],[Index]])</f>
        <v>EY</v>
      </c>
      <c r="K10" s="26" t="str">
        <f>INDEX(ESG[BOCOM_DEAL?],Deallist[[#This Row],[Index]])</f>
        <v>港分</v>
      </c>
      <c r="N10" s="24" t="s">
        <v>250</v>
      </c>
    </row>
    <row r="11" spans="1:15" ht="17.25" customHeight="1" x14ac:dyDescent="0.25">
      <c r="A11" s="12">
        <v>6</v>
      </c>
      <c r="B11" s="35">
        <f>INDEX(ESG[定价日],Deallist[[#This Row],[Index]])</f>
        <v>45083</v>
      </c>
      <c r="C11" s="2" t="str">
        <f>INDEX(ESG[信用主体(备证行)],Deallist[[#This Row],[Index]])</f>
        <v>招商银行伦敦分行</v>
      </c>
      <c r="D11" s="1" t="str">
        <f>INDEX(ESG[年期],Deallist[[#This Row],[Index]])</f>
        <v>3</v>
      </c>
      <c r="E11" s="18" t="str">
        <f>INDEX(ESG[主题],Deallist[[#This Row],[Index]])</f>
        <v>绿色浮息债</v>
      </c>
      <c r="F11" s="1" t="str">
        <f>INDEX(ESG[货币],Deallist[[#This Row],[Index]])</f>
        <v>USD</v>
      </c>
      <c r="G11" s="1">
        <f>INDEX(ESG[发行规模(亿)],Deallist[[#This Row],[Index]])</f>
        <v>4</v>
      </c>
      <c r="H11" s="1" t="str">
        <f>INDEX(ESG[票息],Deallist[[#This Row],[Index]])</f>
        <v>SOFR+65</v>
      </c>
      <c r="I11" s="2" t="str">
        <f>INDEX(ESG[外部评审方式],Deallist[[#This Row],[Index]])</f>
        <v>验证</v>
      </c>
      <c r="J11" s="1" t="str">
        <f>INDEX(ESG[外部评审机构],Deallist[[#This Row],[Index]])</f>
        <v>EY</v>
      </c>
      <c r="K11" s="26" t="str">
        <f>INDEX(ESG[BOCOM_DEAL?],Deallist[[#This Row],[Index]])</f>
        <v>港分</v>
      </c>
      <c r="N11" s="24" t="s">
        <v>312</v>
      </c>
    </row>
    <row r="12" spans="1:15" ht="17.25" customHeight="1" x14ac:dyDescent="0.25">
      <c r="A12" s="12">
        <v>7</v>
      </c>
      <c r="B12" s="35">
        <f>INDEX(ESG[定价日],Deallist[[#This Row],[Index]])</f>
        <v>45076</v>
      </c>
      <c r="C12" s="2" t="str">
        <f>INDEX(ESG[信用主体(备证行)],Deallist[[#This Row],[Index]])</f>
        <v>湖州城投</v>
      </c>
      <c r="D12" s="1" t="str">
        <f>INDEX(ESG[年期],Deallist[[#This Row],[Index]])</f>
        <v>3</v>
      </c>
      <c r="E12" s="18" t="str">
        <f>INDEX(ESG[主题],Deallist[[#This Row],[Index]])</f>
        <v>可持续债券</v>
      </c>
      <c r="F12" s="1" t="str">
        <f>INDEX(ESG[货币],Deallist[[#This Row],[Index]])</f>
        <v>USD</v>
      </c>
      <c r="G12" s="1">
        <f>INDEX(ESG[发行规模(亿)],Deallist[[#This Row],[Index]])</f>
        <v>3</v>
      </c>
      <c r="H12" s="1" t="str">
        <f>INDEX(ESG[票息],Deallist[[#This Row],[Index]])</f>
        <v>5.68%</v>
      </c>
      <c r="I12" s="2" t="str">
        <f>INDEX(ESG[外部评审方式],Deallist[[#This Row],[Index]])</f>
        <v>第二方意见</v>
      </c>
      <c r="J12" s="1" t="str">
        <f>INDEX(ESG[外部评审机构],Deallist[[#This Row],[Index]])</f>
        <v>Sustainable Fitch</v>
      </c>
      <c r="K12" s="26" t="str">
        <f>INDEX(ESG[BOCOM_DEAL?],Deallist[[#This Row],[Index]])</f>
        <v>港分</v>
      </c>
      <c r="N12" s="24"/>
    </row>
    <row r="13" spans="1:15" ht="17.25" customHeight="1" x14ac:dyDescent="0.25">
      <c r="A13" s="12">
        <v>8</v>
      </c>
      <c r="B13" s="35">
        <f>INDEX(ESG[定价日],Deallist[[#This Row],[Index]])</f>
        <v>45069</v>
      </c>
      <c r="C13" s="2" t="str">
        <f>INDEX(ESG[信用主体(备证行)],Deallist[[#This Row],[Index]])</f>
        <v>建设银行伦敦分行</v>
      </c>
      <c r="D13" s="1" t="str">
        <f>INDEX(ESG[年期],Deallist[[#This Row],[Index]])</f>
        <v>2</v>
      </c>
      <c r="E13" s="18" t="str">
        <f>INDEX(ESG[主题],Deallist[[#This Row],[Index]])</f>
        <v>绿色点心债</v>
      </c>
      <c r="F13" s="1" t="str">
        <f>INDEX(ESG[货币],Deallist[[#This Row],[Index]])</f>
        <v>CNH</v>
      </c>
      <c r="G13" s="1">
        <f>INDEX(ESG[发行规模(亿)],Deallist[[#This Row],[Index]])</f>
        <v>20</v>
      </c>
      <c r="H13" s="1" t="str">
        <f>INDEX(ESG[票息],Deallist[[#This Row],[Index]])</f>
        <v>2.8%</v>
      </c>
      <c r="I13" s="2" t="str">
        <f>INDEX(ESG[外部评审方式],Deallist[[#This Row],[Index]])</f>
        <v>发行前认证+验证</v>
      </c>
      <c r="J13" s="1" t="str">
        <f>INDEX(ESG[外部评审机构],Deallist[[#This Row],[Index]])</f>
        <v>HKQAA+EY</v>
      </c>
      <c r="K13" s="26" t="str">
        <f>INDEX(ESG[BOCOM_DEAL?],Deallist[[#This Row],[Index]])</f>
        <v>BISL,港分</v>
      </c>
      <c r="N13" s="24"/>
    </row>
    <row r="14" spans="1:15" ht="17.25" customHeight="1" x14ac:dyDescent="0.25">
      <c r="A14" s="12">
        <v>9</v>
      </c>
      <c r="B14" s="35">
        <f>INDEX(ESG[定价日],Deallist[[#This Row],[Index]])</f>
        <v>45069</v>
      </c>
      <c r="C14" s="2" t="str">
        <f>INDEX(ESG[信用主体(备证行)],Deallist[[#This Row],[Index]])</f>
        <v>建设银行悉尼分行</v>
      </c>
      <c r="D14" s="1" t="str">
        <f>INDEX(ESG[年期],Deallist[[#This Row],[Index]])</f>
        <v>3</v>
      </c>
      <c r="E14" s="18" t="str">
        <f>INDEX(ESG[主题],Deallist[[#This Row],[Index]])</f>
        <v>绿色债券</v>
      </c>
      <c r="F14" s="1" t="str">
        <f>INDEX(ESG[货币],Deallist[[#This Row],[Index]])</f>
        <v>USD</v>
      </c>
      <c r="G14" s="1">
        <f>INDEX(ESG[发行规模(亿)],Deallist[[#This Row],[Index]])</f>
        <v>5</v>
      </c>
      <c r="H14" s="1" t="str">
        <f>INDEX(ESG[票息],Deallist[[#This Row],[Index]])</f>
        <v>4.5%</v>
      </c>
      <c r="I14" s="2" t="str">
        <f>INDEX(ESG[外部评审方式],Deallist[[#This Row],[Index]])</f>
        <v>发行前认证+验证</v>
      </c>
      <c r="J14" s="1" t="str">
        <f>INDEX(ESG[外部评审机构],Deallist[[#This Row],[Index]])</f>
        <v>HKQAA+EY</v>
      </c>
      <c r="K14" s="26" t="str">
        <f>INDEX(ESG[BOCOM_DEAL?],Deallist[[#This Row],[Index]])</f>
        <v>BISL,港分</v>
      </c>
    </row>
    <row r="15" spans="1:15" ht="17.25" customHeight="1" x14ac:dyDescent="0.25">
      <c r="A15" s="12">
        <v>10</v>
      </c>
      <c r="B15" s="35">
        <f>INDEX(ESG[定价日],Deallist[[#This Row],[Index]])</f>
        <v>45042</v>
      </c>
      <c r="C15" s="2" t="str">
        <f>INDEX(ESG[信用主体(备证行)],Deallist[[#This Row],[Index]])</f>
        <v>连云港赣榆建设(江苏银行)</v>
      </c>
      <c r="D15" s="1" t="str">
        <f>INDEX(ESG[年期],Deallist[[#This Row],[Index]])</f>
        <v>3</v>
      </c>
      <c r="E15" s="18" t="str">
        <f>INDEX(ESG[主题],Deallist[[#This Row],[Index]])</f>
        <v>绿色债券</v>
      </c>
      <c r="F15" s="1" t="str">
        <f>INDEX(ESG[货币],Deallist[[#This Row],[Index]])</f>
        <v>JPY</v>
      </c>
      <c r="G15" s="1">
        <f>INDEX(ESG[发行规模(亿)],Deallist[[#This Row],[Index]])</f>
        <v>58</v>
      </c>
      <c r="H15" s="1" t="str">
        <f>INDEX(ESG[票息],Deallist[[#This Row],[Index]])</f>
        <v>1.8%</v>
      </c>
      <c r="I15" s="2" t="str">
        <f>INDEX(ESG[外部评审方式],Deallist[[#This Row],[Index]])</f>
        <v>第二方意见</v>
      </c>
      <c r="J15" s="1" t="str">
        <f>INDEX(ESG[外部评审机构],Deallist[[#This Row],[Index]])</f>
        <v>中诚信绿金科技</v>
      </c>
      <c r="K15" s="26" t="str">
        <f>INDEX(ESG[BOCOM_DEAL?],Deallist[[#This Row],[Index]])</f>
        <v>--</v>
      </c>
      <c r="M15" s="3" t="s">
        <v>263</v>
      </c>
      <c r="N15" s="3" t="s">
        <v>262</v>
      </c>
      <c r="O15" s="3" t="s">
        <v>261</v>
      </c>
    </row>
    <row r="16" spans="1:15" ht="17.25" customHeight="1" x14ac:dyDescent="0.25">
      <c r="A16" s="12">
        <v>11</v>
      </c>
      <c r="B16" s="35">
        <f>INDEX(ESG[定价日],Deallist[[#This Row],[Index]])</f>
        <v>45033</v>
      </c>
      <c r="C16" s="2" t="str">
        <f>INDEX(ESG[信用主体(备证行)],Deallist[[#This Row],[Index]])</f>
        <v>江门新会</v>
      </c>
      <c r="D16" s="1" t="str">
        <f>INDEX(ESG[年期],Deallist[[#This Row],[Index]])</f>
        <v>3</v>
      </c>
      <c r="E16" s="18" t="str">
        <f>INDEX(ESG[主题],Deallist[[#This Row],[Index]])</f>
        <v>绿色债券</v>
      </c>
      <c r="F16" s="1" t="str">
        <f>INDEX(ESG[货币],Deallist[[#This Row],[Index]])</f>
        <v>CNH</v>
      </c>
      <c r="G16" s="1">
        <f>INDEX(ESG[发行规模(亿)],Deallist[[#This Row],[Index]])</f>
        <v>6.85</v>
      </c>
      <c r="H16" s="1" t="str">
        <f>INDEX(ESG[票息],Deallist[[#This Row],[Index]])</f>
        <v>4.85%</v>
      </c>
      <c r="I16" s="2" t="str">
        <f>INDEX(ESG[外部评审方式],Deallist[[#This Row],[Index]])</f>
        <v>第二方意见</v>
      </c>
      <c r="J16" s="1" t="str">
        <f>INDEX(ESG[外部评审机构],Deallist[[#This Row],[Index]])</f>
        <v>CECEPEC</v>
      </c>
      <c r="K16" s="26" t="str">
        <f>INDEX(ESG[BOCOM_DEAL?],Deallist[[#This Row],[Index]])</f>
        <v>--</v>
      </c>
      <c r="N16" t="s">
        <v>253</v>
      </c>
      <c r="O16" t="s">
        <v>264</v>
      </c>
    </row>
    <row r="17" spans="1:15" ht="17.25" customHeight="1" x14ac:dyDescent="0.25">
      <c r="A17" s="12">
        <v>12</v>
      </c>
      <c r="B17" s="35">
        <f>INDEX(ESG[定价日],Deallist[[#This Row],[Index]])</f>
        <v>45030</v>
      </c>
      <c r="C17" s="2" t="str">
        <f>INDEX(ESG[信用主体(备证行)],Deallist[[#This Row],[Index]])</f>
        <v>济南能源</v>
      </c>
      <c r="D17" s="1" t="str">
        <f>INDEX(ESG[年期],Deallist[[#This Row],[Index]])</f>
        <v>1</v>
      </c>
      <c r="E17" s="18" t="str">
        <f>INDEX(ESG[主题],Deallist[[#This Row],[Index]])</f>
        <v>绿色债券</v>
      </c>
      <c r="F17" s="1" t="str">
        <f>INDEX(ESG[货币],Deallist[[#This Row],[Index]])</f>
        <v>USD</v>
      </c>
      <c r="G17" s="1">
        <f>INDEX(ESG[发行规模(亿)],Deallist[[#This Row],[Index]])</f>
        <v>2.1</v>
      </c>
      <c r="H17" s="1" t="str">
        <f>INDEX(ESG[票息],Deallist[[#This Row],[Index]])</f>
        <v>6%</v>
      </c>
      <c r="I17" s="2" t="str">
        <f>INDEX(ESG[外部评审方式],Deallist[[#This Row],[Index]])</f>
        <v>第二方意见</v>
      </c>
      <c r="J17" s="1" t="str">
        <f>INDEX(ESG[外部评审机构],Deallist[[#This Row],[Index]])</f>
        <v>CECEPEC</v>
      </c>
      <c r="K17" s="26" t="str">
        <f>INDEX(ESG[BOCOM_DEAL?],Deallist[[#This Row],[Index]])</f>
        <v>--</v>
      </c>
      <c r="M17" s="4"/>
      <c r="N17" s="4" t="s">
        <v>265</v>
      </c>
      <c r="O17" s="4" t="s">
        <v>266</v>
      </c>
    </row>
    <row r="18" spans="1:15" ht="17.25" customHeight="1" x14ac:dyDescent="0.25">
      <c r="A18" s="12">
        <v>13</v>
      </c>
      <c r="B18" s="35">
        <f>INDEX(ESG[定价日],Deallist[[#This Row],[Index]])</f>
        <v>45028</v>
      </c>
      <c r="C18" s="2" t="str">
        <f>INDEX(ESG[信用主体(备证行)],Deallist[[#This Row],[Index]])</f>
        <v>上饶投控</v>
      </c>
      <c r="D18" s="1" t="str">
        <f>INDEX(ESG[年期],Deallist[[#This Row],[Index]])</f>
        <v>3</v>
      </c>
      <c r="E18" s="18" t="str">
        <f>INDEX(ESG[主题],Deallist[[#This Row],[Index]])</f>
        <v>可持续债券</v>
      </c>
      <c r="F18" s="1" t="str">
        <f>INDEX(ESG[货币],Deallist[[#This Row],[Index]])</f>
        <v>USD</v>
      </c>
      <c r="G18" s="1">
        <f>INDEX(ESG[发行规模(亿)],Deallist[[#This Row],[Index]])</f>
        <v>1.2</v>
      </c>
      <c r="H18" s="1" t="str">
        <f>INDEX(ESG[票息],Deallist[[#This Row],[Index]])</f>
        <v>7.9%</v>
      </c>
      <c r="I18" s="2" t="str">
        <f>INDEX(ESG[外部评审方式],Deallist[[#This Row],[Index]])</f>
        <v>第二方意见</v>
      </c>
      <c r="J18" s="1" t="str">
        <f>INDEX(ESG[外部评审机构],Deallist[[#This Row],[Index]])</f>
        <v>S&amp;P</v>
      </c>
      <c r="K18" s="26" t="str">
        <f>INDEX(ESG[BOCOM_DEAL?],Deallist[[#This Row],[Index]])</f>
        <v>BISL</v>
      </c>
      <c r="N18" t="s">
        <v>252</v>
      </c>
      <c r="O18" t="s">
        <v>267</v>
      </c>
    </row>
    <row r="19" spans="1:15" ht="17.25" customHeight="1" x14ac:dyDescent="0.25">
      <c r="A19" s="12">
        <v>14</v>
      </c>
      <c r="B19" s="35">
        <f>INDEX(ESG[定价日],Deallist[[#This Row],[Index]])</f>
        <v>45016</v>
      </c>
      <c r="C19" s="2" t="str">
        <f>INDEX(ESG[信用主体(备证行)],Deallist[[#This Row],[Index]])</f>
        <v>广州开发区控股</v>
      </c>
      <c r="D19" s="1" t="str">
        <f>INDEX(ESG[年期],Deallist[[#This Row],[Index]])</f>
        <v>3</v>
      </c>
      <c r="E19" s="18" t="str">
        <f>INDEX(ESG[主题],Deallist[[#This Row],[Index]])</f>
        <v>绿色债券</v>
      </c>
      <c r="F19" s="1" t="str">
        <f>INDEX(ESG[货币],Deallist[[#This Row],[Index]])</f>
        <v>CNH</v>
      </c>
      <c r="G19" s="1">
        <f>INDEX(ESG[发行规模(亿)],Deallist[[#This Row],[Index]])</f>
        <v>13.7</v>
      </c>
      <c r="H19" s="1" t="str">
        <f>INDEX(ESG[票息],Deallist[[#This Row],[Index]])</f>
        <v>3.98%</v>
      </c>
      <c r="I19" s="2" t="str">
        <f>INDEX(ESG[外部评审方式],Deallist[[#This Row],[Index]])</f>
        <v>发行前认证</v>
      </c>
      <c r="J19" s="1" t="str">
        <f>INDEX(ESG[外部评审机构],Deallist[[#This Row],[Index]])</f>
        <v>HKQAA</v>
      </c>
      <c r="K19" s="26" t="str">
        <f>INDEX(ESG[BOCOM_DEAL?],Deallist[[#This Row],[Index]])</f>
        <v>BISL</v>
      </c>
      <c r="M19" s="4"/>
      <c r="N19" s="4" t="s">
        <v>256</v>
      </c>
      <c r="O19" s="4" t="s">
        <v>268</v>
      </c>
    </row>
    <row r="20" spans="1:15" ht="17.25" customHeight="1" x14ac:dyDescent="0.25">
      <c r="A20" s="12">
        <v>15</v>
      </c>
      <c r="B20" s="35">
        <f>INDEX(ESG[定价日],Deallist[[#This Row],[Index]])</f>
        <v>45013</v>
      </c>
      <c r="C20" s="2" t="str">
        <f>INDEX(ESG[信用主体(备证行)],Deallist[[#This Row],[Index]])</f>
        <v>中航租赁</v>
      </c>
      <c r="D20" s="1" t="str">
        <f>INDEX(ESG[年期],Deallist[[#This Row],[Index]])</f>
        <v>3</v>
      </c>
      <c r="E20" s="18" t="str">
        <f>INDEX(ESG[主题],Deallist[[#This Row],[Index]])</f>
        <v>绿色债券</v>
      </c>
      <c r="F20" s="1" t="str">
        <f>INDEX(ESG[货币],Deallist[[#This Row],[Index]])</f>
        <v>CNH</v>
      </c>
      <c r="G20" s="1">
        <f>INDEX(ESG[发行规模(亿)],Deallist[[#This Row],[Index]])</f>
        <v>11</v>
      </c>
      <c r="H20" s="1" t="str">
        <f>INDEX(ESG[票息],Deallist[[#This Row],[Index]])</f>
        <v>3.75%</v>
      </c>
      <c r="I20" s="2" t="str">
        <f>INDEX(ESG[外部评审方式],Deallist[[#This Row],[Index]])</f>
        <v>第二方意见</v>
      </c>
      <c r="J20" s="1" t="str">
        <f>INDEX(ESG[外部评审机构],Deallist[[#This Row],[Index]])</f>
        <v>Moody's</v>
      </c>
      <c r="K20" s="26" t="str">
        <f>INDEX(ESG[BOCOM_DEAL?],Deallist[[#This Row],[Index]])</f>
        <v>港分</v>
      </c>
      <c r="N20" t="s">
        <v>254</v>
      </c>
      <c r="O20" s="5" t="s">
        <v>16</v>
      </c>
    </row>
    <row r="21" spans="1:15" ht="17.25" customHeight="1" x14ac:dyDescent="0.25">
      <c r="A21" s="12">
        <v>16</v>
      </c>
      <c r="B21" s="35">
        <f>INDEX(ESG[定价日],Deallist[[#This Row],[Index]])</f>
        <v>45005</v>
      </c>
      <c r="C21" s="2" t="str">
        <f>INDEX(ESG[信用主体(备证行)],Deallist[[#This Row],[Index]])</f>
        <v>中国银行香港分行</v>
      </c>
      <c r="D21" s="1" t="str">
        <f>INDEX(ESG[年期],Deallist[[#This Row],[Index]])</f>
        <v>2</v>
      </c>
      <c r="E21" s="18" t="str">
        <f>INDEX(ESG[主题],Deallist[[#This Row],[Index]])</f>
        <v>可持续点心债</v>
      </c>
      <c r="F21" s="1" t="str">
        <f>INDEX(ESG[货币],Deallist[[#This Row],[Index]])</f>
        <v>CNH</v>
      </c>
      <c r="G21" s="1">
        <f>INDEX(ESG[发行规模(亿)],Deallist[[#This Row],[Index]])</f>
        <v>10</v>
      </c>
      <c r="H21" s="1" t="str">
        <f>INDEX(ESG[票息],Deallist[[#This Row],[Index]])</f>
        <v>2.93%</v>
      </c>
      <c r="I21" s="2" t="str">
        <f>INDEX(ESG[外部评审方式],Deallist[[#This Row],[Index]])</f>
        <v>验证</v>
      </c>
      <c r="J21" s="1" t="str">
        <f>INDEX(ESG[外部评审机构],Deallist[[#This Row],[Index]])</f>
        <v>EY</v>
      </c>
      <c r="K21" s="26" t="str">
        <f>INDEX(ESG[BOCOM_DEAL?],Deallist[[#This Row],[Index]])</f>
        <v>港分</v>
      </c>
      <c r="N21" t="s">
        <v>257</v>
      </c>
      <c r="O21" t="s">
        <v>269</v>
      </c>
    </row>
    <row r="22" spans="1:15" ht="17.25" customHeight="1" x14ac:dyDescent="0.25">
      <c r="A22" s="12">
        <v>17</v>
      </c>
      <c r="B22" s="35">
        <f>INDEX(ESG[定价日],Deallist[[#This Row],[Index]])</f>
        <v>45002</v>
      </c>
      <c r="C22" s="2" t="str">
        <f>INDEX(ESG[信用主体(备证行)],Deallist[[#This Row],[Index]])</f>
        <v>桂林经开(广西北部湾银行)</v>
      </c>
      <c r="D22" s="1" t="str">
        <f>INDEX(ESG[年期],Deallist[[#This Row],[Index]])</f>
        <v>3</v>
      </c>
      <c r="E22" s="18" t="str">
        <f>INDEX(ESG[主题],Deallist[[#This Row],[Index]])</f>
        <v>可持续发展债券</v>
      </c>
      <c r="F22" s="1" t="str">
        <f>INDEX(ESG[货币],Deallist[[#This Row],[Index]])</f>
        <v>CNH</v>
      </c>
      <c r="G22" s="1">
        <f>INDEX(ESG[发行规模(亿)],Deallist[[#This Row],[Index]])</f>
        <v>1</v>
      </c>
      <c r="H22" s="1" t="str">
        <f>INDEX(ESG[票息],Deallist[[#This Row],[Index]])</f>
        <v>4.8%</v>
      </c>
      <c r="I22" s="2" t="str">
        <f>INDEX(ESG[外部评审方式],Deallist[[#This Row],[Index]])</f>
        <v>第二方意见</v>
      </c>
      <c r="J22" s="1" t="str">
        <f>INDEX(ESG[外部评审机构],Deallist[[#This Row],[Index]])</f>
        <v>S&amp;P</v>
      </c>
      <c r="K22" s="26" t="str">
        <f>INDEX(ESG[BOCOM_DEAL?],Deallist[[#This Row],[Index]])</f>
        <v>BISL</v>
      </c>
      <c r="N22" t="s">
        <v>248</v>
      </c>
      <c r="O22" t="s">
        <v>270</v>
      </c>
    </row>
    <row r="23" spans="1:15" ht="17.25" customHeight="1" x14ac:dyDescent="0.25">
      <c r="A23" s="12">
        <v>18</v>
      </c>
      <c r="B23" s="35">
        <f>INDEX(ESG[定价日],Deallist[[#This Row],[Index]])</f>
        <v>45000</v>
      </c>
      <c r="C23" s="2" t="str">
        <f>INDEX(ESG[信用主体(备证行)],Deallist[[#This Row],[Index]])</f>
        <v>德阳发展</v>
      </c>
      <c r="D23" s="1" t="str">
        <f>INDEX(ESG[年期],Deallist[[#This Row],[Index]])</f>
        <v>3</v>
      </c>
      <c r="E23" s="18" t="str">
        <f>INDEX(ESG[主题],Deallist[[#This Row],[Index]])</f>
        <v>可持续发展债券</v>
      </c>
      <c r="F23" s="1" t="str">
        <f>INDEX(ESG[货币],Deallist[[#This Row],[Index]])</f>
        <v>CNH</v>
      </c>
      <c r="G23" s="1">
        <f>INDEX(ESG[发行规模(亿)],Deallist[[#This Row],[Index]])</f>
        <v>5.5</v>
      </c>
      <c r="H23" s="1" t="str">
        <f>INDEX(ESG[票息],Deallist[[#This Row],[Index]])</f>
        <v>4.8%</v>
      </c>
      <c r="I23" s="2" t="str">
        <f>INDEX(ESG[外部评审方式],Deallist[[#This Row],[Index]])</f>
        <v>第二方意见</v>
      </c>
      <c r="J23" s="1" t="str">
        <f>INDEX(ESG[外部评审机构],Deallist[[#This Row],[Index]])</f>
        <v>Sustainable Fitch</v>
      </c>
      <c r="K23" s="26" t="str">
        <f>INDEX(ESG[BOCOM_DEAL?],Deallist[[#This Row],[Index]])</f>
        <v>--</v>
      </c>
      <c r="N23" t="s">
        <v>271</v>
      </c>
      <c r="O23" t="s">
        <v>272</v>
      </c>
    </row>
    <row r="24" spans="1:15" ht="17.25" customHeight="1" x14ac:dyDescent="0.25">
      <c r="A24" s="12">
        <v>19</v>
      </c>
      <c r="B24" s="35">
        <f>INDEX(ESG[定价日],Deallist[[#This Row],[Index]])</f>
        <v>44936</v>
      </c>
      <c r="C24" s="2" t="str">
        <f>INDEX(ESG[信用主体(备证行)],Deallist[[#This Row],[Index]])</f>
        <v>佛山高明建投</v>
      </c>
      <c r="D24" s="1" t="str">
        <f>INDEX(ESG[年期],Deallist[[#This Row],[Index]])</f>
        <v>3</v>
      </c>
      <c r="E24" s="18" t="str">
        <f>INDEX(ESG[主题],Deallist[[#This Row],[Index]])</f>
        <v>可持续发展债券</v>
      </c>
      <c r="F24" s="1" t="str">
        <f>INDEX(ESG[货币],Deallist[[#This Row],[Index]])</f>
        <v>CNH</v>
      </c>
      <c r="G24" s="1">
        <f>INDEX(ESG[发行规模(亿)],Deallist[[#This Row],[Index]])</f>
        <v>6</v>
      </c>
      <c r="H24" s="1" t="str">
        <f>INDEX(ESG[票息],Deallist[[#This Row],[Index]])</f>
        <v>4.5%</v>
      </c>
      <c r="I24" s="2" t="str">
        <f>INDEX(ESG[外部评审方式],Deallist[[#This Row],[Index]])</f>
        <v>第二方意见</v>
      </c>
      <c r="J24" s="1" t="str">
        <f>INDEX(ESG[外部评审机构],Deallist[[#This Row],[Index]])</f>
        <v>CECEPEC</v>
      </c>
      <c r="K24" s="26" t="str">
        <f>INDEX(ESG[BOCOM_DEAL?],Deallist[[#This Row],[Index]])</f>
        <v>--</v>
      </c>
      <c r="N24" t="s">
        <v>273</v>
      </c>
      <c r="O24" t="s">
        <v>274</v>
      </c>
    </row>
    <row r="25" spans="1:15" ht="17.25" customHeight="1" x14ac:dyDescent="0.25">
      <c r="A25" s="12">
        <v>20</v>
      </c>
      <c r="B25" s="35">
        <f>INDEX(ESG[定价日],Deallist[[#This Row],[Index]])</f>
        <v>44903</v>
      </c>
      <c r="C25" s="2" t="str">
        <f>INDEX(ESG[信用主体(备证行)],Deallist[[#This Row],[Index]])</f>
        <v>交银金租</v>
      </c>
      <c r="D25" s="1" t="str">
        <f>INDEX(ESG[年期],Deallist[[#This Row],[Index]])</f>
        <v>3</v>
      </c>
      <c r="E25" s="18" t="str">
        <f>INDEX(ESG[主题],Deallist[[#This Row],[Index]])</f>
        <v>可持续发展债券</v>
      </c>
      <c r="F25" s="1" t="str">
        <f>INDEX(ESG[货币],Deallist[[#This Row],[Index]])</f>
        <v>CNH</v>
      </c>
      <c r="G25" s="1">
        <f>INDEX(ESG[发行规模(亿)],Deallist[[#This Row],[Index]])</f>
        <v>24</v>
      </c>
      <c r="H25" s="1" t="str">
        <f>INDEX(ESG[票息],Deallist[[#This Row],[Index]])</f>
        <v>2.9%</v>
      </c>
      <c r="I25" s="2" t="str">
        <f>INDEX(ESG[外部评审方式],Deallist[[#This Row],[Index]])</f>
        <v>第二方意见</v>
      </c>
      <c r="J25" s="1" t="str">
        <f>INDEX(ESG[外部评审机构],Deallist[[#This Row],[Index]])</f>
        <v>Moody's</v>
      </c>
      <c r="K25" s="26" t="str">
        <f>INDEX(ESG[BOCOM_DEAL?],Deallist[[#This Row],[Index]])</f>
        <v>BISL,港分Global Advisor*</v>
      </c>
      <c r="M25" t="s">
        <v>275</v>
      </c>
      <c r="N25" t="s">
        <v>276</v>
      </c>
      <c r="O25" s="5" t="s">
        <v>16</v>
      </c>
    </row>
    <row r="26" spans="1:15" ht="17.25" customHeight="1" x14ac:dyDescent="0.25">
      <c r="A26" s="12">
        <v>21</v>
      </c>
      <c r="B26" s="35">
        <f>INDEX(ESG[定价日],Deallist[[#This Row],[Index]])</f>
        <v>44896</v>
      </c>
      <c r="C26" s="2" t="str">
        <f>INDEX(ESG[信用主体(备证行)],Deallist[[#This Row],[Index]])</f>
        <v>昆明轨交</v>
      </c>
      <c r="D26" s="1" t="str">
        <f>INDEX(ESG[年期],Deallist[[#This Row],[Index]])</f>
        <v>3</v>
      </c>
      <c r="E26" s="18" t="str">
        <f>INDEX(ESG[主题],Deallist[[#This Row],[Index]])</f>
        <v>绿色债券</v>
      </c>
      <c r="F26" s="1" t="str">
        <f>INDEX(ESG[货币],Deallist[[#This Row],[Index]])</f>
        <v>USD</v>
      </c>
      <c r="G26" s="1">
        <f>INDEX(ESG[发行规模(亿)],Deallist[[#This Row],[Index]])</f>
        <v>2.5299999999999998</v>
      </c>
      <c r="H26" s="1" t="str">
        <f>INDEX(ESG[票息],Deallist[[#This Row],[Index]])</f>
        <v>8.5%</v>
      </c>
      <c r="I26" s="2" t="str">
        <f>INDEX(ESG[外部评审方式],Deallist[[#This Row],[Index]])</f>
        <v>第二方意见</v>
      </c>
      <c r="J26" s="1" t="str">
        <f>INDEX(ESG[外部评审机构],Deallist[[#This Row],[Index]])</f>
        <v>Sustainable Fitch</v>
      </c>
      <c r="K26" s="26" t="str">
        <f>INDEX(ESG[BOCOM_DEAL?],Deallist[[#This Row],[Index]])</f>
        <v>--</v>
      </c>
      <c r="M26" t="s">
        <v>286</v>
      </c>
      <c r="O26" t="s">
        <v>285</v>
      </c>
    </row>
    <row r="27" spans="1:15" ht="17.25" customHeight="1" x14ac:dyDescent="0.25">
      <c r="A27" s="12">
        <v>22</v>
      </c>
      <c r="B27" s="35">
        <f>INDEX(ESG[定价日],Deallist[[#This Row],[Index]])</f>
        <v>44896</v>
      </c>
      <c r="C27" s="2" t="str">
        <f>INDEX(ESG[信用主体(备证行)],Deallist[[#This Row],[Index]])</f>
        <v>德阳发展</v>
      </c>
      <c r="D27" s="1" t="str">
        <f>INDEX(ESG[年期],Deallist[[#This Row],[Index]])</f>
        <v>3</v>
      </c>
      <c r="E27" s="18" t="str">
        <f>INDEX(ESG[主题],Deallist[[#This Row],[Index]])</f>
        <v>可持续债券</v>
      </c>
      <c r="F27" s="1" t="str">
        <f>INDEX(ESG[货币],Deallist[[#This Row],[Index]])</f>
        <v>USD</v>
      </c>
      <c r="G27" s="1">
        <f>INDEX(ESG[发行规模(亿)],Deallist[[#This Row],[Index]])</f>
        <v>3.5</v>
      </c>
      <c r="H27" s="1" t="str">
        <f>INDEX(ESG[票息],Deallist[[#This Row],[Index]])</f>
        <v>7%</v>
      </c>
      <c r="I27" s="2" t="str">
        <f>INDEX(ESG[外部评审方式],Deallist[[#This Row],[Index]])</f>
        <v>发行前认证+第二方意见</v>
      </c>
      <c r="J27" s="1" t="str">
        <f>INDEX(ESG[外部评审机构],Deallist[[#This Row],[Index]])</f>
        <v>HKQAA+Moody's</v>
      </c>
      <c r="K27" s="26" t="str">
        <f>INDEX(ESG[BOCOM_DEAL?],Deallist[[#This Row],[Index]])</f>
        <v>--</v>
      </c>
      <c r="O27" t="s">
        <v>504</v>
      </c>
    </row>
    <row r="28" spans="1:15" ht="17.25" customHeight="1" x14ac:dyDescent="0.25">
      <c r="A28" s="12">
        <v>23</v>
      </c>
      <c r="B28" s="35">
        <f>INDEX(ESG[定价日],Deallist[[#This Row],[Index]])</f>
        <v>44890</v>
      </c>
      <c r="C28" s="2" t="str">
        <f>INDEX(ESG[信用主体(备证行)],Deallist[[#This Row],[Index]])</f>
        <v>桂林经开</v>
      </c>
      <c r="D28" s="1" t="str">
        <f>INDEX(ESG[年期],Deallist[[#This Row],[Index]])</f>
        <v>3</v>
      </c>
      <c r="E28" s="18" t="str">
        <f>INDEX(ESG[主题],Deallist[[#This Row],[Index]])</f>
        <v>可持续债券</v>
      </c>
      <c r="F28" s="1" t="str">
        <f>INDEX(ESG[货币],Deallist[[#This Row],[Index]])</f>
        <v>USD</v>
      </c>
      <c r="G28" s="1">
        <f>INDEX(ESG[发行规模(亿)],Deallist[[#This Row],[Index]])</f>
        <v>0.4</v>
      </c>
      <c r="H28" s="1" t="str">
        <f>INDEX(ESG[票息],Deallist[[#This Row],[Index]])</f>
        <v>6.8%</v>
      </c>
      <c r="I28" s="2" t="str">
        <f>INDEX(ESG[外部评审方式],Deallist[[#This Row],[Index]])</f>
        <v>第二方意见</v>
      </c>
      <c r="J28" s="1" t="str">
        <f>INDEX(ESG[外部评审机构],Deallist[[#This Row],[Index]])</f>
        <v>S&amp;P</v>
      </c>
      <c r="K28" s="26" t="str">
        <f>INDEX(ESG[BOCOM_DEAL?],Deallist[[#This Row],[Index]])</f>
        <v>--</v>
      </c>
      <c r="O28" t="s">
        <v>505</v>
      </c>
    </row>
    <row r="29" spans="1:15" ht="17.25" customHeight="1" x14ac:dyDescent="0.25">
      <c r="A29" s="12">
        <v>24</v>
      </c>
      <c r="B29" s="35">
        <f>INDEX(ESG[定价日],Deallist[[#This Row],[Index]])</f>
        <v>44887</v>
      </c>
      <c r="C29" s="2" t="str">
        <f>INDEX(ESG[信用主体(备证行)],Deallist[[#This Row],[Index]])</f>
        <v>上饶投控</v>
      </c>
      <c r="D29" s="1" t="str">
        <f>INDEX(ESG[年期],Deallist[[#This Row],[Index]])</f>
        <v>3</v>
      </c>
      <c r="E29" s="18" t="str">
        <f>INDEX(ESG[主题],Deallist[[#This Row],[Index]])</f>
        <v>可持续债券</v>
      </c>
      <c r="F29" s="1" t="str">
        <f>INDEX(ESG[货币],Deallist[[#This Row],[Index]])</f>
        <v>USD</v>
      </c>
      <c r="G29" s="1">
        <f>INDEX(ESG[发行规模(亿)],Deallist[[#This Row],[Index]])</f>
        <v>1.2</v>
      </c>
      <c r="H29" s="1" t="str">
        <f>INDEX(ESG[票息],Deallist[[#This Row],[Index]])</f>
        <v>7.9%</v>
      </c>
      <c r="I29" s="2" t="str">
        <f>INDEX(ESG[外部评审方式],Deallist[[#This Row],[Index]])</f>
        <v>第二方意见</v>
      </c>
      <c r="J29" s="1" t="str">
        <f>INDEX(ESG[外部评审机构],Deallist[[#This Row],[Index]])</f>
        <v>S&amp;P</v>
      </c>
      <c r="K29" s="26" t="str">
        <f>INDEX(ESG[BOCOM_DEAL?],Deallist[[#This Row],[Index]])</f>
        <v>--</v>
      </c>
      <c r="O29" t="s">
        <v>506</v>
      </c>
    </row>
    <row r="30" spans="1:15" ht="17.25" customHeight="1" x14ac:dyDescent="0.25">
      <c r="A30" s="12">
        <v>25</v>
      </c>
      <c r="B30" s="35">
        <f>INDEX(ESG[定价日],Deallist[[#This Row],[Index]])</f>
        <v>44886</v>
      </c>
      <c r="C30" s="2" t="str">
        <f>INDEX(ESG[信用主体(备证行)],Deallist[[#This Row],[Index]])</f>
        <v>济南轨交</v>
      </c>
      <c r="D30" s="1" t="str">
        <f>INDEX(ESG[年期],Deallist[[#This Row],[Index]])</f>
        <v>1</v>
      </c>
      <c r="E30" s="18" t="str">
        <f>INDEX(ESG[主题],Deallist[[#This Row],[Index]])</f>
        <v>绿色债券</v>
      </c>
      <c r="F30" s="1" t="str">
        <f>INDEX(ESG[货币],Deallist[[#This Row],[Index]])</f>
        <v>USD</v>
      </c>
      <c r="G30" s="1">
        <f>INDEX(ESG[发行规模(亿)],Deallist[[#This Row],[Index]])</f>
        <v>2</v>
      </c>
      <c r="H30" s="1" t="str">
        <f>INDEX(ESG[票息],Deallist[[#This Row],[Index]])</f>
        <v>6.75%</v>
      </c>
      <c r="I30" s="2" t="str">
        <f>INDEX(ESG[外部评审方式],Deallist[[#This Row],[Index]])</f>
        <v>第二方意见</v>
      </c>
      <c r="J30" s="1" t="str">
        <f>INDEX(ESG[外部评审机构],Deallist[[#This Row],[Index]])</f>
        <v>S&amp;P</v>
      </c>
      <c r="K30" s="26" t="str">
        <f>INDEX(ESG[BOCOM_DEAL?],Deallist[[#This Row],[Index]])</f>
        <v>港分</v>
      </c>
    </row>
    <row r="31" spans="1:15" ht="17.25" customHeight="1" x14ac:dyDescent="0.25">
      <c r="A31" s="12">
        <v>26</v>
      </c>
      <c r="B31" s="35">
        <f>INDEX(ESG[定价日],Deallist[[#This Row],[Index]])</f>
        <v>44882</v>
      </c>
      <c r="C31" s="2" t="str">
        <f>INDEX(ESG[信用主体(备证行)],Deallist[[#This Row],[Index]])</f>
        <v>陕西榆神能源(西安银行)</v>
      </c>
      <c r="D31" s="1" t="str">
        <f>INDEX(ESG[年期],Deallist[[#This Row],[Index]])</f>
        <v>3</v>
      </c>
      <c r="E31" s="18" t="str">
        <f>INDEX(ESG[主题],Deallist[[#This Row],[Index]])</f>
        <v>绿色债券</v>
      </c>
      <c r="F31" s="1" t="str">
        <f>INDEX(ESG[货币],Deallist[[#This Row],[Index]])</f>
        <v>USD</v>
      </c>
      <c r="G31" s="1">
        <f>INDEX(ESG[发行规模(亿)],Deallist[[#This Row],[Index]])</f>
        <v>0.85</v>
      </c>
      <c r="H31" s="1" t="str">
        <f>INDEX(ESG[票息],Deallist[[#This Row],[Index]])</f>
        <v>7%</v>
      </c>
      <c r="I31" s="2" t="str">
        <f>INDEX(ESG[外部评审方式],Deallist[[#This Row],[Index]])</f>
        <v>发行前认证</v>
      </c>
      <c r="J31" s="1" t="str">
        <f>INDEX(ESG[外部评审机构],Deallist[[#This Row],[Index]])</f>
        <v>HKQAA</v>
      </c>
      <c r="K31" s="26" t="str">
        <f>INDEX(ESG[BOCOM_DEAL?],Deallist[[#This Row],[Index]])</f>
        <v>--</v>
      </c>
    </row>
    <row r="32" spans="1:15" ht="17.25" customHeight="1" x14ac:dyDescent="0.25">
      <c r="A32" s="12">
        <v>27</v>
      </c>
      <c r="B32" s="35">
        <f>INDEX(ESG[定价日],Deallist[[#This Row],[Index]])</f>
        <v>44881</v>
      </c>
      <c r="C32" s="2" t="str">
        <f>INDEX(ESG[信用主体(备证行)],Deallist[[#This Row],[Index]])</f>
        <v>中国银行巴黎分行</v>
      </c>
      <c r="D32" s="1" t="str">
        <f>INDEX(ESG[年期],Deallist[[#This Row],[Index]])</f>
        <v>3</v>
      </c>
      <c r="E32" s="18" t="str">
        <f>INDEX(ESG[主题],Deallist[[#This Row],[Index]])</f>
        <v>绿色债券</v>
      </c>
      <c r="F32" s="1" t="str">
        <f>INDEX(ESG[货币],Deallist[[#This Row],[Index]])</f>
        <v>USD</v>
      </c>
      <c r="G32" s="1">
        <f>INDEX(ESG[发行规模(亿)],Deallist[[#This Row],[Index]])</f>
        <v>4</v>
      </c>
      <c r="H32" s="1" t="str">
        <f>INDEX(ESG[票息],Deallist[[#This Row],[Index]])</f>
        <v>4.75%</v>
      </c>
      <c r="I32" s="2" t="str">
        <f>INDEX(ESG[外部评审方式],Deallist[[#This Row],[Index]])</f>
        <v>验证</v>
      </c>
      <c r="J32" s="1" t="str">
        <f>INDEX(ESG[外部评审机构],Deallist[[#This Row],[Index]])</f>
        <v>EY</v>
      </c>
      <c r="K32" s="26" t="str">
        <f>INDEX(ESG[BOCOM_DEAL?],Deallist[[#This Row],[Index]])</f>
        <v>港分</v>
      </c>
    </row>
    <row r="33" spans="1:11" ht="17.25" customHeight="1" x14ac:dyDescent="0.25">
      <c r="A33" s="12">
        <v>28</v>
      </c>
      <c r="B33" s="35">
        <f>INDEX(ESG[定价日],Deallist[[#This Row],[Index]])</f>
        <v>44879</v>
      </c>
      <c r="C33" s="2" t="str">
        <f>INDEX(ESG[信用主体(备证行)],Deallist[[#This Row],[Index]])</f>
        <v>南京扬子国投</v>
      </c>
      <c r="D33" s="1" t="str">
        <f>INDEX(ESG[年期],Deallist[[#This Row],[Index]])</f>
        <v>3</v>
      </c>
      <c r="E33" s="18" t="str">
        <f>INDEX(ESG[主题],Deallist[[#This Row],[Index]])</f>
        <v>可持续债券</v>
      </c>
      <c r="F33" s="1" t="str">
        <f>INDEX(ESG[货币],Deallist[[#This Row],[Index]])</f>
        <v>USD</v>
      </c>
      <c r="G33" s="1">
        <f>INDEX(ESG[发行规模(亿)],Deallist[[#This Row],[Index]])</f>
        <v>3</v>
      </c>
      <c r="H33" s="1" t="str">
        <f>INDEX(ESG[票息],Deallist[[#This Row],[Index]])</f>
        <v>5.95%</v>
      </c>
      <c r="I33" s="2" t="str">
        <f>INDEX(ESG[外部评审方式],Deallist[[#This Row],[Index]])</f>
        <v>第二方意见</v>
      </c>
      <c r="J33" s="1" t="str">
        <f>INDEX(ESG[外部评审机构],Deallist[[#This Row],[Index]])</f>
        <v>Sustainalytics</v>
      </c>
      <c r="K33" s="26" t="str">
        <f>INDEX(ESG[BOCOM_DEAL?],Deallist[[#This Row],[Index]])</f>
        <v>--</v>
      </c>
    </row>
    <row r="34" spans="1:11" ht="17.25" customHeight="1" x14ac:dyDescent="0.25">
      <c r="A34" s="12">
        <v>29</v>
      </c>
      <c r="B34" s="35">
        <f>INDEX(ESG[定价日],Deallist[[#This Row],[Index]])</f>
        <v>44865</v>
      </c>
      <c r="C34" s="2" t="str">
        <f>INDEX(ESG[信用主体(备证行)],Deallist[[#This Row],[Index]])</f>
        <v>深圳市政府</v>
      </c>
      <c r="D34" s="1" t="str">
        <f>INDEX(ESG[年期],Deallist[[#This Row],[Index]])</f>
        <v>5</v>
      </c>
      <c r="E34" s="18" t="str">
        <f>INDEX(ESG[主题],Deallist[[#This Row],[Index]])</f>
        <v>绿色点心债</v>
      </c>
      <c r="F34" s="1" t="str">
        <f>INDEX(ESG[货币],Deallist[[#This Row],[Index]])</f>
        <v>CNH</v>
      </c>
      <c r="G34" s="1">
        <f>INDEX(ESG[发行规模(亿)],Deallist[[#This Row],[Index]])</f>
        <v>11</v>
      </c>
      <c r="H34" s="1" t="str">
        <f>INDEX(ESG[票息],Deallist[[#This Row],[Index]])</f>
        <v>2.83%</v>
      </c>
      <c r="I34" s="2" t="str">
        <f>INDEX(ESG[外部评审方式],Deallist[[#This Row],[Index]])</f>
        <v>发行前认证</v>
      </c>
      <c r="J34" s="1" t="str">
        <f>INDEX(ESG[外部评审机构],Deallist[[#This Row],[Index]])</f>
        <v>HKQAA</v>
      </c>
      <c r="K34" s="26" t="str">
        <f>INDEX(ESG[BOCOM_DEAL?],Deallist[[#This Row],[Index]])</f>
        <v>港分</v>
      </c>
    </row>
    <row r="35" spans="1:11" ht="17.25" customHeight="1" x14ac:dyDescent="0.25">
      <c r="A35" s="12">
        <v>30</v>
      </c>
      <c r="B35" s="35">
        <f>INDEX(ESG[定价日],Deallist[[#This Row],[Index]])</f>
        <v>44865</v>
      </c>
      <c r="C35" s="2" t="str">
        <f>INDEX(ESG[信用主体(备证行)],Deallist[[#This Row],[Index]])</f>
        <v>深圳市政府</v>
      </c>
      <c r="D35" s="1" t="str">
        <f>INDEX(ESG[年期],Deallist[[#This Row],[Index]])</f>
        <v>3</v>
      </c>
      <c r="E35" s="18" t="str">
        <f>INDEX(ESG[主题],Deallist[[#This Row],[Index]])</f>
        <v>绿色点心债</v>
      </c>
      <c r="F35" s="1" t="str">
        <f>INDEX(ESG[货币],Deallist[[#This Row],[Index]])</f>
        <v>CNH</v>
      </c>
      <c r="G35" s="1">
        <f>INDEX(ESG[发行规模(亿)],Deallist[[#This Row],[Index]])</f>
        <v>15</v>
      </c>
      <c r="H35" s="1" t="str">
        <f>INDEX(ESG[票息],Deallist[[#This Row],[Index]])</f>
        <v>2.65%</v>
      </c>
      <c r="I35" s="2" t="str">
        <f>INDEX(ESG[外部评审方式],Deallist[[#This Row],[Index]])</f>
        <v>发行前认证</v>
      </c>
      <c r="J35" s="1" t="str">
        <f>INDEX(ESG[外部评审机构],Deallist[[#This Row],[Index]])</f>
        <v>HKQAA</v>
      </c>
      <c r="K35" s="26" t="str">
        <f>INDEX(ESG[BOCOM_DEAL?],Deallist[[#This Row],[Index]])</f>
        <v>港分</v>
      </c>
    </row>
  </sheetData>
  <conditionalFormatting sqref="A6:J35">
    <cfRule type="expression" dxfId="4" priority="1">
      <formula>$K6:$K35&lt;&gt;"--"</formula>
    </cfRule>
  </conditionalFormatting>
  <conditionalFormatting sqref="E6:E35">
    <cfRule type="cellIs" dxfId="3" priority="3" operator="equal">
      <formula>"可持续挂钩债券"</formula>
    </cfRule>
    <cfRule type="cellIs" dxfId="2" priority="4" operator="equal">
      <formula>"社会责任债券"</formula>
    </cfRule>
    <cfRule type="cellIs" dxfId="1" priority="5" operator="equal">
      <formula>"可持续债券"</formula>
    </cfRule>
  </conditionalFormatting>
  <pageMargins left="0.7" right="0.7" top="0.75" bottom="0.75" header="0.3" footer="0.3"/>
  <pageSetup orientation="portrait" horizontalDpi="1200" verticalDpi="1200" r:id="rId1"/>
  <ignoredErrors>
    <ignoredError sqref="I6:I35" calculatedColumn="1"/>
  </ignoredErrors>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containsText" priority="7" operator="containsText" id="{74632876-2110-4DC0-A4E3-E74AF03E3775}">
            <xm:f>NOT(ISERROR(SEARCH("绿色",E6)))</xm:f>
            <xm:f>"绿色"</xm:f>
            <x14:dxf>
              <font>
                <color rgb="FF226E4B"/>
              </font>
            </x14:dxf>
          </x14:cfRule>
          <xm:sqref>E6:E35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F57A1-67D2-459D-A148-8A3DA232ED22}">
  <sheetPr codeName="Sheet4"/>
  <dimension ref="A1"/>
  <sheetViews>
    <sheetView tabSelected="1" workbookViewId="0">
      <selection activeCell="N8" sqref="N8"/>
    </sheetView>
  </sheetViews>
  <sheetFormatPr defaultRowHeight="15" x14ac:dyDescent="0.25"/>
  <cols>
    <col min="1" max="1" width="9.5703125" bestFit="1" customWidth="1"/>
    <col min="2" max="2" width="23.710937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B34D5-77AE-4866-9DA1-47413C914DB3}">
  <sheetPr codeName="Sheet5"/>
  <dimension ref="A1:T141"/>
  <sheetViews>
    <sheetView zoomScale="85" zoomScaleNormal="85" workbookViewId="0">
      <selection activeCell="H94" sqref="H94"/>
    </sheetView>
  </sheetViews>
  <sheetFormatPr defaultColWidth="31.28515625" defaultRowHeight="15" outlineLevelCol="1" x14ac:dyDescent="0.25"/>
  <cols>
    <col min="1" max="1" width="20.5703125" bestFit="1" customWidth="1"/>
    <col min="2" max="2" width="26.85546875" bestFit="1" customWidth="1"/>
    <col min="3" max="3" width="7.5703125" hidden="1" customWidth="1" outlineLevel="1"/>
    <col min="4" max="4" width="16.5703125" bestFit="1" customWidth="1" collapsed="1"/>
    <col min="5" max="6" width="11.28515625" bestFit="1" customWidth="1"/>
    <col min="7" max="8" width="15.7109375" bestFit="1" customWidth="1"/>
    <col min="9" max="9" width="19.140625" bestFit="1" customWidth="1"/>
    <col min="10" max="10" width="14.42578125" bestFit="1" customWidth="1"/>
    <col min="11" max="11" width="17.7109375" bestFit="1" customWidth="1"/>
    <col min="12" max="12" width="21.140625" customWidth="1"/>
    <col min="13" max="13" width="26.7109375" bestFit="1" customWidth="1"/>
    <col min="14" max="14" width="18.42578125" bestFit="1" customWidth="1"/>
    <col min="15" max="15" width="16.140625" bestFit="1" customWidth="1"/>
    <col min="16" max="16" width="24.85546875" bestFit="1" customWidth="1"/>
    <col min="17" max="17" width="12.5703125" bestFit="1" customWidth="1"/>
    <col min="18" max="18" width="15" bestFit="1" customWidth="1"/>
    <col min="19" max="19" width="14.140625" bestFit="1" customWidth="1"/>
    <col min="20" max="20" width="16.42578125" bestFit="1" customWidth="1"/>
  </cols>
  <sheetData>
    <row r="1" spans="1:9" x14ac:dyDescent="0.25">
      <c r="A1" t="s">
        <v>424</v>
      </c>
      <c r="B1" t="s">
        <v>425</v>
      </c>
      <c r="C1" t="s">
        <v>414</v>
      </c>
      <c r="D1" t="s">
        <v>416</v>
      </c>
      <c r="E1" t="s">
        <v>496</v>
      </c>
      <c r="F1" t="s">
        <v>497</v>
      </c>
      <c r="H1" t="s">
        <v>471</v>
      </c>
      <c r="I1" t="s">
        <v>472</v>
      </c>
    </row>
    <row r="2" spans="1:9" x14ac:dyDescent="0.25">
      <c r="A2" t="s">
        <v>325</v>
      </c>
      <c r="B2" t="s">
        <v>343</v>
      </c>
      <c r="C2" s="5" t="s">
        <v>16</v>
      </c>
      <c r="F2" s="31" t="str">
        <f>IFERROR(VLOOKUP(Investor_ESG[[#This Row],[类型_CN]],Investor_type[],2,FALSE),"")</f>
        <v/>
      </c>
      <c r="H2" t="s">
        <v>473</v>
      </c>
      <c r="I2" t="s">
        <v>474</v>
      </c>
    </row>
    <row r="3" spans="1:9" x14ac:dyDescent="0.25">
      <c r="A3" t="s">
        <v>325</v>
      </c>
      <c r="B3" t="s">
        <v>445</v>
      </c>
      <c r="C3" s="5" t="s">
        <v>16</v>
      </c>
      <c r="F3" s="31" t="str">
        <f>IFERROR(VLOOKUP(Investor_ESG[[#This Row],[类型_CN]],Investor_type[],2,FALSE),"")</f>
        <v/>
      </c>
      <c r="H3" t="s">
        <v>475</v>
      </c>
      <c r="I3" t="s">
        <v>476</v>
      </c>
    </row>
    <row r="4" spans="1:9" x14ac:dyDescent="0.25">
      <c r="A4" t="s">
        <v>325</v>
      </c>
      <c r="B4" t="s">
        <v>351</v>
      </c>
      <c r="C4" s="5" t="s">
        <v>16</v>
      </c>
      <c r="F4" s="31" t="str">
        <f>IFERROR(VLOOKUP(Investor_ESG[[#This Row],[类型_CN]],Investor_type[],2,FALSE),"")</f>
        <v/>
      </c>
      <c r="H4" t="s">
        <v>477</v>
      </c>
      <c r="I4" t="s">
        <v>478</v>
      </c>
    </row>
    <row r="5" spans="1:9" x14ac:dyDescent="0.25">
      <c r="A5" t="s">
        <v>327</v>
      </c>
      <c r="B5" t="s">
        <v>381</v>
      </c>
      <c r="C5" s="5" t="s">
        <v>16</v>
      </c>
      <c r="F5" s="31" t="str">
        <f>IFERROR(VLOOKUP(Investor_ESG[[#This Row],[类型_CN]],Investor_type[],2,FALSE),"")</f>
        <v/>
      </c>
      <c r="H5" t="s">
        <v>479</v>
      </c>
      <c r="I5" t="s">
        <v>480</v>
      </c>
    </row>
    <row r="6" spans="1:9" x14ac:dyDescent="0.25">
      <c r="A6" t="s">
        <v>327</v>
      </c>
      <c r="B6" t="s">
        <v>367</v>
      </c>
      <c r="C6" s="5" t="s">
        <v>16</v>
      </c>
      <c r="F6" s="31" t="str">
        <f>IFERROR(VLOOKUP(Investor_ESG[[#This Row],[类型_CN]],Investor_type[],2,FALSE),"")</f>
        <v/>
      </c>
      <c r="H6" t="s">
        <v>481</v>
      </c>
      <c r="I6" t="s">
        <v>482</v>
      </c>
    </row>
    <row r="7" spans="1:9" x14ac:dyDescent="0.25">
      <c r="A7" t="s">
        <v>327</v>
      </c>
      <c r="B7" t="s">
        <v>345</v>
      </c>
      <c r="C7" s="5" t="s">
        <v>16</v>
      </c>
      <c r="F7" s="31" t="str">
        <f>IFERROR(VLOOKUP(Investor_ESG[[#This Row],[类型_CN]],Investor_type[],2,FALSE),"")</f>
        <v/>
      </c>
      <c r="H7" t="s">
        <v>483</v>
      </c>
      <c r="I7" t="s">
        <v>484</v>
      </c>
    </row>
    <row r="8" spans="1:9" x14ac:dyDescent="0.25">
      <c r="A8" t="s">
        <v>327</v>
      </c>
      <c r="B8" t="s">
        <v>353</v>
      </c>
      <c r="C8" s="5" t="s">
        <v>16</v>
      </c>
      <c r="F8" s="31" t="str">
        <f>IFERROR(VLOOKUP(Investor_ESG[[#This Row],[类型_CN]],Investor_type[],2,FALSE),"")</f>
        <v/>
      </c>
      <c r="H8" t="s">
        <v>485</v>
      </c>
      <c r="I8" t="s">
        <v>486</v>
      </c>
    </row>
    <row r="9" spans="1:9" x14ac:dyDescent="0.25">
      <c r="A9" t="s">
        <v>327</v>
      </c>
      <c r="B9" t="s">
        <v>360</v>
      </c>
      <c r="C9" s="5" t="s">
        <v>16</v>
      </c>
      <c r="F9" s="31" t="str">
        <f>IFERROR(VLOOKUP(Investor_ESG[[#This Row],[类型_CN]],Investor_type[],2,FALSE),"")</f>
        <v/>
      </c>
      <c r="H9" t="s">
        <v>487</v>
      </c>
      <c r="I9" t="s">
        <v>488</v>
      </c>
    </row>
    <row r="10" spans="1:9" x14ac:dyDescent="0.25">
      <c r="A10" t="s">
        <v>327</v>
      </c>
      <c r="B10" t="s">
        <v>338</v>
      </c>
      <c r="C10" s="5" t="s">
        <v>16</v>
      </c>
      <c r="F10" s="31" t="str">
        <f>IFERROR(VLOOKUP(Investor_ESG[[#This Row],[类型_CN]],Investor_type[],2,FALSE),"")</f>
        <v/>
      </c>
      <c r="H10" t="s">
        <v>489</v>
      </c>
      <c r="I10" t="s">
        <v>474</v>
      </c>
    </row>
    <row r="11" spans="1:9" x14ac:dyDescent="0.25">
      <c r="A11" t="s">
        <v>327</v>
      </c>
      <c r="B11" t="s">
        <v>374</v>
      </c>
      <c r="C11" s="5" t="s">
        <v>16</v>
      </c>
      <c r="F11" s="31" t="str">
        <f>IFERROR(VLOOKUP(Investor_ESG[[#This Row],[类型_CN]],Investor_type[],2,FALSE),"")</f>
        <v/>
      </c>
      <c r="H11" t="s">
        <v>490</v>
      </c>
      <c r="I11" t="s">
        <v>491</v>
      </c>
    </row>
    <row r="12" spans="1:9" x14ac:dyDescent="0.25">
      <c r="A12" t="s">
        <v>323</v>
      </c>
      <c r="B12" t="s">
        <v>446</v>
      </c>
      <c r="C12" s="5" t="s">
        <v>16</v>
      </c>
      <c r="F12" s="31" t="str">
        <f>IFERROR(VLOOKUP(Investor_ESG[[#This Row],[类型_CN]],Investor_type[],2,FALSE),"")</f>
        <v/>
      </c>
      <c r="H12" t="s">
        <v>492</v>
      </c>
      <c r="I12" t="s">
        <v>493</v>
      </c>
    </row>
    <row r="13" spans="1:9" x14ac:dyDescent="0.25">
      <c r="A13" t="s">
        <v>323</v>
      </c>
      <c r="B13" t="s">
        <v>447</v>
      </c>
      <c r="C13" s="5" t="s">
        <v>16</v>
      </c>
      <c r="F13" s="31" t="str">
        <f>IFERROR(VLOOKUP(Investor_ESG[[#This Row],[类型_CN]],Investor_type[],2,FALSE),"")</f>
        <v/>
      </c>
      <c r="H13" t="s">
        <v>494</v>
      </c>
      <c r="I13" t="s">
        <v>495</v>
      </c>
    </row>
    <row r="14" spans="1:9" x14ac:dyDescent="0.25">
      <c r="A14" t="s">
        <v>320</v>
      </c>
      <c r="B14" t="s">
        <v>405</v>
      </c>
      <c r="C14" s="5" t="s">
        <v>16</v>
      </c>
      <c r="D14" t="s">
        <v>419</v>
      </c>
      <c r="E14" t="s">
        <v>490</v>
      </c>
      <c r="F14" s="31" t="str">
        <f>IFERROR(VLOOKUP(Investor_ESG[[#This Row],[类型_CN]],Investor_type[],2,FALSE),"")</f>
        <v>Ins</v>
      </c>
    </row>
    <row r="15" spans="1:9" x14ac:dyDescent="0.25">
      <c r="A15" t="s">
        <v>320</v>
      </c>
      <c r="B15" t="s">
        <v>406</v>
      </c>
      <c r="C15" s="5" t="s">
        <v>16</v>
      </c>
      <c r="D15" t="s">
        <v>420</v>
      </c>
      <c r="E15" t="s">
        <v>477</v>
      </c>
      <c r="F15" s="31" t="str">
        <f>IFERROR(VLOOKUP(Investor_ESG[[#This Row],[类型_CN]],Investor_type[],2,FALSE),"")</f>
        <v>AM/FM</v>
      </c>
    </row>
    <row r="16" spans="1:9" x14ac:dyDescent="0.25">
      <c r="A16" t="s">
        <v>320</v>
      </c>
      <c r="B16" t="s">
        <v>448</v>
      </c>
      <c r="C16" s="5" t="s">
        <v>16</v>
      </c>
      <c r="D16" t="s">
        <v>417</v>
      </c>
      <c r="E16" t="s">
        <v>477</v>
      </c>
      <c r="F16" s="31" t="str">
        <f>IFERROR(VLOOKUP(Investor_ESG[[#This Row],[类型_CN]],Investor_type[],2,FALSE),"")</f>
        <v>AM/FM</v>
      </c>
    </row>
    <row r="17" spans="1:6" x14ac:dyDescent="0.25">
      <c r="A17" t="s">
        <v>320</v>
      </c>
      <c r="B17" t="s">
        <v>383</v>
      </c>
      <c r="C17" s="5" t="s">
        <v>16</v>
      </c>
      <c r="D17" t="s">
        <v>421</v>
      </c>
      <c r="E17" t="s">
        <v>477</v>
      </c>
      <c r="F17" s="31" t="str">
        <f>IFERROR(VLOOKUP(Investor_ESG[[#This Row],[类型_CN]],Investor_type[],2,FALSE),"")</f>
        <v>AM/FM</v>
      </c>
    </row>
    <row r="18" spans="1:6" x14ac:dyDescent="0.25">
      <c r="A18" t="s">
        <v>320</v>
      </c>
      <c r="B18" t="s">
        <v>385</v>
      </c>
      <c r="C18" s="5" t="s">
        <v>16</v>
      </c>
      <c r="D18" t="s">
        <v>422</v>
      </c>
      <c r="E18" t="s">
        <v>477</v>
      </c>
      <c r="F18" s="31" t="str">
        <f>IFERROR(VLOOKUP(Investor_ESG[[#This Row],[类型_CN]],Investor_type[],2,FALSE),"")</f>
        <v>AM/FM</v>
      </c>
    </row>
    <row r="19" spans="1:6" hidden="1" x14ac:dyDescent="0.25">
      <c r="A19" t="s">
        <v>320</v>
      </c>
      <c r="B19" t="s">
        <v>449</v>
      </c>
      <c r="C19" t="s">
        <v>415</v>
      </c>
      <c r="F19" s="31" t="str">
        <f>IFERROR(VLOOKUP(Investor_ESG[[#This Row],[类型_CN]],Investor_type[],2,FALSE),"")</f>
        <v/>
      </c>
    </row>
    <row r="20" spans="1:6" x14ac:dyDescent="0.25">
      <c r="A20" t="s">
        <v>320</v>
      </c>
      <c r="B20" t="s">
        <v>391</v>
      </c>
      <c r="C20" s="5" t="s">
        <v>16</v>
      </c>
      <c r="D20" t="s">
        <v>423</v>
      </c>
      <c r="E20" t="s">
        <v>477</v>
      </c>
      <c r="F20" s="31" t="str">
        <f>IFERROR(VLOOKUP(Investor_ESG[[#This Row],[类型_CN]],Investor_type[],2,FALSE),"")</f>
        <v>AM/FM</v>
      </c>
    </row>
    <row r="21" spans="1:6" x14ac:dyDescent="0.25">
      <c r="A21" t="s">
        <v>320</v>
      </c>
      <c r="B21" t="s">
        <v>450</v>
      </c>
      <c r="C21" s="5" t="s">
        <v>16</v>
      </c>
      <c r="D21" t="s">
        <v>426</v>
      </c>
      <c r="E21" t="s">
        <v>477</v>
      </c>
      <c r="F21" s="31" t="str">
        <f>IFERROR(VLOOKUP(Investor_ESG[[#This Row],[类型_CN]],Investor_type[],2,FALSE),"")</f>
        <v>AM/FM</v>
      </c>
    </row>
    <row r="22" spans="1:6" hidden="1" x14ac:dyDescent="0.25">
      <c r="A22" t="s">
        <v>320</v>
      </c>
      <c r="B22" t="s">
        <v>395</v>
      </c>
      <c r="C22" t="s">
        <v>415</v>
      </c>
      <c r="F22" s="31" t="str">
        <f>IFERROR(VLOOKUP(Investor_ESG[[#This Row],[类型_CN]],Investor_type[],2,FALSE),"")</f>
        <v/>
      </c>
    </row>
    <row r="23" spans="1:6" hidden="1" x14ac:dyDescent="0.25">
      <c r="A23" t="s">
        <v>320</v>
      </c>
      <c r="B23" t="s">
        <v>402</v>
      </c>
      <c r="C23" t="s">
        <v>415</v>
      </c>
      <c r="F23" s="31" t="str">
        <f>IFERROR(VLOOKUP(Investor_ESG[[#This Row],[类型_CN]],Investor_type[],2,FALSE),"")</f>
        <v/>
      </c>
    </row>
    <row r="24" spans="1:6" x14ac:dyDescent="0.25">
      <c r="A24" t="s">
        <v>320</v>
      </c>
      <c r="B24" t="s">
        <v>369</v>
      </c>
      <c r="C24" s="5" t="s">
        <v>16</v>
      </c>
      <c r="D24" t="s">
        <v>427</v>
      </c>
      <c r="E24" t="s">
        <v>477</v>
      </c>
      <c r="F24" s="31" t="str">
        <f>IFERROR(VLOOKUP(Investor_ESG[[#This Row],[类型_CN]],Investor_type[],2,FALSE),"")</f>
        <v>AM/FM</v>
      </c>
    </row>
    <row r="25" spans="1:6" x14ac:dyDescent="0.25">
      <c r="A25" t="s">
        <v>320</v>
      </c>
      <c r="B25" t="s">
        <v>363</v>
      </c>
      <c r="C25" s="5" t="s">
        <v>16</v>
      </c>
      <c r="D25" t="s">
        <v>428</v>
      </c>
      <c r="E25" t="s">
        <v>477</v>
      </c>
      <c r="F25" s="31" t="str">
        <f>IFERROR(VLOOKUP(Investor_ESG[[#This Row],[类型_CN]],Investor_type[],2,FALSE),"")</f>
        <v>AM/FM</v>
      </c>
    </row>
    <row r="26" spans="1:6" x14ac:dyDescent="0.25">
      <c r="A26" t="s">
        <v>320</v>
      </c>
      <c r="B26" t="s">
        <v>348</v>
      </c>
      <c r="C26" s="5" t="s">
        <v>16</v>
      </c>
      <c r="D26" t="s">
        <v>429</v>
      </c>
      <c r="E26" t="s">
        <v>473</v>
      </c>
      <c r="F26" s="31" t="str">
        <f>IFERROR(VLOOKUP(Investor_ESG[[#This Row],[类型_CN]],Investor_type[],2,FALSE),"")</f>
        <v>PB</v>
      </c>
    </row>
    <row r="27" spans="1:6" x14ac:dyDescent="0.25">
      <c r="A27" t="s">
        <v>320</v>
      </c>
      <c r="B27" t="s">
        <v>330</v>
      </c>
      <c r="C27" s="5" t="s">
        <v>16</v>
      </c>
      <c r="D27" t="s">
        <v>430</v>
      </c>
      <c r="E27" t="s">
        <v>477</v>
      </c>
      <c r="F27" s="31" t="str">
        <f>IFERROR(VLOOKUP(Investor_ESG[[#This Row],[类型_CN]],Investor_type[],2,FALSE),"")</f>
        <v>AM/FM</v>
      </c>
    </row>
    <row r="28" spans="1:6" x14ac:dyDescent="0.25">
      <c r="A28" t="s">
        <v>320</v>
      </c>
      <c r="B28" t="s">
        <v>451</v>
      </c>
      <c r="C28" s="5" t="s">
        <v>16</v>
      </c>
      <c r="D28" t="s">
        <v>431</v>
      </c>
      <c r="E28" t="s">
        <v>494</v>
      </c>
      <c r="F28" s="31" t="str">
        <f>IFERROR(VLOOKUP(Investor_ESG[[#This Row],[类型_CN]],Investor_type[],2,FALSE),"")</f>
        <v>SWF</v>
      </c>
    </row>
    <row r="29" spans="1:6" x14ac:dyDescent="0.25">
      <c r="A29" t="s">
        <v>320</v>
      </c>
      <c r="B29" t="s">
        <v>404</v>
      </c>
      <c r="C29" s="5" t="s">
        <v>16</v>
      </c>
      <c r="D29" s="5" t="s">
        <v>498</v>
      </c>
      <c r="E29" t="s">
        <v>477</v>
      </c>
      <c r="F29" s="31" t="str">
        <f>IFERROR(VLOOKUP(Investor_ESG[[#This Row],[类型_CN]],Investor_type[],2,FALSE),"")</f>
        <v>AM/FM</v>
      </c>
    </row>
    <row r="30" spans="1:6" x14ac:dyDescent="0.25">
      <c r="A30" t="s">
        <v>320</v>
      </c>
      <c r="B30" t="s">
        <v>452</v>
      </c>
      <c r="C30" s="5" t="s">
        <v>16</v>
      </c>
      <c r="D30" t="s">
        <v>432</v>
      </c>
      <c r="E30" t="s">
        <v>477</v>
      </c>
      <c r="F30" s="31" t="str">
        <f>IFERROR(VLOOKUP(Investor_ESG[[#This Row],[类型_CN]],Investor_type[],2,FALSE),"")</f>
        <v>AM/FM</v>
      </c>
    </row>
    <row r="31" spans="1:6" hidden="1" x14ac:dyDescent="0.25">
      <c r="A31" t="s">
        <v>322</v>
      </c>
      <c r="B31" t="s">
        <v>452</v>
      </c>
      <c r="C31" s="5" t="s">
        <v>16</v>
      </c>
      <c r="F31" s="31" t="str">
        <f>IFERROR(VLOOKUP(Investor_ESG[[#This Row],[类型_CN]],Investor_type[],2,FALSE),"")</f>
        <v/>
      </c>
    </row>
    <row r="32" spans="1:6" hidden="1" x14ac:dyDescent="0.25">
      <c r="A32" t="s">
        <v>322</v>
      </c>
      <c r="B32" t="s">
        <v>364</v>
      </c>
      <c r="C32" s="5" t="s">
        <v>16</v>
      </c>
      <c r="F32" s="31" t="str">
        <f>IFERROR(VLOOKUP(Investor_ESG[[#This Row],[类型_CN]],Investor_type[],2,FALSE),"")</f>
        <v/>
      </c>
    </row>
    <row r="33" spans="1:6" hidden="1" x14ac:dyDescent="0.25">
      <c r="A33" t="s">
        <v>322</v>
      </c>
      <c r="B33" t="s">
        <v>453</v>
      </c>
      <c r="C33" s="5" t="s">
        <v>16</v>
      </c>
      <c r="F33" s="31" t="str">
        <f>IFERROR(VLOOKUP(Investor_ESG[[#This Row],[类型_CN]],Investor_type[],2,FALSE),"")</f>
        <v/>
      </c>
    </row>
    <row r="34" spans="1:6" hidden="1" x14ac:dyDescent="0.25">
      <c r="A34" t="s">
        <v>322</v>
      </c>
      <c r="B34" t="s">
        <v>371</v>
      </c>
      <c r="C34" s="5" t="s">
        <v>16</v>
      </c>
      <c r="F34" s="31" t="str">
        <f>IFERROR(VLOOKUP(Investor_ESG[[#This Row],[类型_CN]],Investor_type[],2,FALSE),"")</f>
        <v/>
      </c>
    </row>
    <row r="35" spans="1:6" hidden="1" x14ac:dyDescent="0.25">
      <c r="A35" t="s">
        <v>322</v>
      </c>
      <c r="B35" t="s">
        <v>357</v>
      </c>
      <c r="C35" s="5" t="s">
        <v>16</v>
      </c>
      <c r="F35" s="31" t="str">
        <f>IFERROR(VLOOKUP(Investor_ESG[[#This Row],[类型_CN]],Investor_type[],2,FALSE),"")</f>
        <v/>
      </c>
    </row>
    <row r="36" spans="1:6" hidden="1" x14ac:dyDescent="0.25">
      <c r="A36" t="s">
        <v>322</v>
      </c>
      <c r="B36" t="s">
        <v>454</v>
      </c>
      <c r="C36" s="5" t="s">
        <v>16</v>
      </c>
      <c r="F36" s="31" t="str">
        <f>IFERROR(VLOOKUP(Investor_ESG[[#This Row],[类型_CN]],Investor_type[],2,FALSE),"")</f>
        <v/>
      </c>
    </row>
    <row r="37" spans="1:6" hidden="1" x14ac:dyDescent="0.25">
      <c r="A37" t="s">
        <v>328</v>
      </c>
      <c r="B37" t="s">
        <v>354</v>
      </c>
      <c r="C37" s="5" t="s">
        <v>16</v>
      </c>
      <c r="F37" s="31" t="str">
        <f>IFERROR(VLOOKUP(Investor_ESG[[#This Row],[类型_CN]],Investor_type[],2,FALSE),"")</f>
        <v/>
      </c>
    </row>
    <row r="38" spans="1:6" hidden="1" x14ac:dyDescent="0.25">
      <c r="A38" t="s">
        <v>328</v>
      </c>
      <c r="B38" t="s">
        <v>375</v>
      </c>
      <c r="C38" s="5" t="s">
        <v>16</v>
      </c>
      <c r="F38" s="31" t="str">
        <f>IFERROR(VLOOKUP(Investor_ESG[[#This Row],[类型_CN]],Investor_type[],2,FALSE),"")</f>
        <v/>
      </c>
    </row>
    <row r="39" spans="1:6" hidden="1" x14ac:dyDescent="0.25">
      <c r="A39" t="s">
        <v>328</v>
      </c>
      <c r="B39" t="s">
        <v>455</v>
      </c>
      <c r="C39" s="5" t="s">
        <v>16</v>
      </c>
      <c r="F39" s="31" t="str">
        <f>IFERROR(VLOOKUP(Investor_ESG[[#This Row],[类型_CN]],Investor_type[],2,FALSE),"")</f>
        <v/>
      </c>
    </row>
    <row r="40" spans="1:6" hidden="1" x14ac:dyDescent="0.25">
      <c r="A40" t="s">
        <v>328</v>
      </c>
      <c r="B40" t="s">
        <v>337</v>
      </c>
      <c r="C40" s="5" t="s">
        <v>16</v>
      </c>
      <c r="F40" s="31" t="str">
        <f>IFERROR(VLOOKUP(Investor_ESG[[#This Row],[类型_CN]],Investor_type[],2,FALSE),"")</f>
        <v/>
      </c>
    </row>
    <row r="41" spans="1:6" hidden="1" x14ac:dyDescent="0.25">
      <c r="A41" t="s">
        <v>328</v>
      </c>
      <c r="B41" t="s">
        <v>346</v>
      </c>
      <c r="C41" s="5" t="s">
        <v>16</v>
      </c>
      <c r="F41" s="31" t="str">
        <f>IFERROR(VLOOKUP(Investor_ESG[[#This Row],[类型_CN]],Investor_type[],2,FALSE),"")</f>
        <v/>
      </c>
    </row>
    <row r="42" spans="1:6" hidden="1" x14ac:dyDescent="0.25">
      <c r="A42" t="s">
        <v>328</v>
      </c>
      <c r="B42" t="s">
        <v>361</v>
      </c>
      <c r="C42" s="5" t="s">
        <v>16</v>
      </c>
      <c r="F42" s="31" t="str">
        <f>IFERROR(VLOOKUP(Investor_ESG[[#This Row],[类型_CN]],Investor_type[],2,FALSE),"")</f>
        <v/>
      </c>
    </row>
    <row r="43" spans="1:6" hidden="1" x14ac:dyDescent="0.25">
      <c r="A43" t="s">
        <v>321</v>
      </c>
      <c r="B43" t="s">
        <v>383</v>
      </c>
      <c r="C43" s="5" t="s">
        <v>16</v>
      </c>
      <c r="F43" s="31" t="str">
        <f>IFERROR(VLOOKUP(Investor_ESG[[#This Row],[类型_CN]],Investor_type[],2,FALSE),"")</f>
        <v/>
      </c>
    </row>
    <row r="44" spans="1:6" hidden="1" x14ac:dyDescent="0.25">
      <c r="A44" t="s">
        <v>321</v>
      </c>
      <c r="B44" t="s">
        <v>456</v>
      </c>
      <c r="C44" s="5" t="s">
        <v>16</v>
      </c>
      <c r="F44" s="31" t="str">
        <f>IFERROR(VLOOKUP(Investor_ESG[[#This Row],[类型_CN]],Investor_type[],2,FALSE),"")</f>
        <v/>
      </c>
    </row>
    <row r="45" spans="1:6" hidden="1" x14ac:dyDescent="0.25">
      <c r="A45" t="s">
        <v>321</v>
      </c>
      <c r="B45" t="s">
        <v>457</v>
      </c>
      <c r="C45" s="5" t="s">
        <v>16</v>
      </c>
      <c r="F45" s="31" t="str">
        <f>IFERROR(VLOOKUP(Investor_ESG[[#This Row],[类型_CN]],Investor_type[],2,FALSE),"")</f>
        <v/>
      </c>
    </row>
    <row r="46" spans="1:6" hidden="1" x14ac:dyDescent="0.25">
      <c r="A46" t="s">
        <v>321</v>
      </c>
      <c r="B46" t="s">
        <v>342</v>
      </c>
      <c r="C46" s="5" t="s">
        <v>16</v>
      </c>
      <c r="F46" s="31" t="str">
        <f>IFERROR(VLOOKUP(Investor_ESG[[#This Row],[类型_CN]],Investor_type[],2,FALSE),"")</f>
        <v/>
      </c>
    </row>
    <row r="47" spans="1:6" hidden="1" x14ac:dyDescent="0.25">
      <c r="A47" t="s">
        <v>321</v>
      </c>
      <c r="B47" t="s">
        <v>458</v>
      </c>
      <c r="C47" s="5" t="s">
        <v>16</v>
      </c>
      <c r="F47" s="31" t="str">
        <f>IFERROR(VLOOKUP(Investor_ESG[[#This Row],[类型_CN]],Investor_type[],2,FALSE),"")</f>
        <v/>
      </c>
    </row>
    <row r="48" spans="1:6" hidden="1" x14ac:dyDescent="0.25">
      <c r="A48" t="s">
        <v>321</v>
      </c>
      <c r="B48" t="s">
        <v>388</v>
      </c>
      <c r="C48" s="5" t="s">
        <v>16</v>
      </c>
      <c r="F48" s="31" t="str">
        <f>IFERROR(VLOOKUP(Investor_ESG[[#This Row],[类型_CN]],Investor_type[],2,FALSE),"")</f>
        <v/>
      </c>
    </row>
    <row r="49" spans="1:6" hidden="1" x14ac:dyDescent="0.25">
      <c r="A49" t="s">
        <v>321</v>
      </c>
      <c r="B49" t="s">
        <v>404</v>
      </c>
      <c r="C49" s="5" t="s">
        <v>16</v>
      </c>
      <c r="F49" s="31" t="str">
        <f>IFERROR(VLOOKUP(Investor_ESG[[#This Row],[类型_CN]],Investor_type[],2,FALSE),"")</f>
        <v/>
      </c>
    </row>
    <row r="50" spans="1:6" hidden="1" x14ac:dyDescent="0.25">
      <c r="A50" t="s">
        <v>321</v>
      </c>
      <c r="B50" t="s">
        <v>386</v>
      </c>
      <c r="C50" s="5" t="s">
        <v>16</v>
      </c>
      <c r="F50" s="31" t="str">
        <f>IFERROR(VLOOKUP(Investor_ESG[[#This Row],[类型_CN]],Investor_type[],2,FALSE),"")</f>
        <v/>
      </c>
    </row>
    <row r="51" spans="1:6" hidden="1" x14ac:dyDescent="0.25">
      <c r="A51" t="s">
        <v>321</v>
      </c>
      <c r="B51" t="s">
        <v>399</v>
      </c>
      <c r="C51" s="5" t="s">
        <v>16</v>
      </c>
      <c r="F51" s="31" t="str">
        <f>IFERROR(VLOOKUP(Investor_ESG[[#This Row],[类型_CN]],Investor_type[],2,FALSE),"")</f>
        <v/>
      </c>
    </row>
    <row r="52" spans="1:6" hidden="1" x14ac:dyDescent="0.25">
      <c r="A52" t="s">
        <v>321</v>
      </c>
      <c r="B52" t="s">
        <v>412</v>
      </c>
      <c r="C52" s="5" t="s">
        <v>16</v>
      </c>
      <c r="F52" s="31" t="str">
        <f>IFERROR(VLOOKUP(Investor_ESG[[#This Row],[类型_CN]],Investor_type[],2,FALSE),"")</f>
        <v/>
      </c>
    </row>
    <row r="53" spans="1:6" hidden="1" x14ac:dyDescent="0.25">
      <c r="A53" t="s">
        <v>321</v>
      </c>
      <c r="B53" t="s">
        <v>410</v>
      </c>
      <c r="C53" s="5" t="s">
        <v>16</v>
      </c>
      <c r="F53" s="31" t="str">
        <f>IFERROR(VLOOKUP(Investor_ESG[[#This Row],[类型_CN]],Investor_type[],2,FALSE),"")</f>
        <v/>
      </c>
    </row>
    <row r="54" spans="1:6" hidden="1" x14ac:dyDescent="0.25">
      <c r="A54" t="s">
        <v>321</v>
      </c>
      <c r="B54" t="s">
        <v>403</v>
      </c>
      <c r="C54" s="5" t="s">
        <v>16</v>
      </c>
      <c r="F54" s="31" t="str">
        <f>IFERROR(VLOOKUP(Investor_ESG[[#This Row],[类型_CN]],Investor_type[],2,FALSE),"")</f>
        <v/>
      </c>
    </row>
    <row r="55" spans="1:6" hidden="1" x14ac:dyDescent="0.25">
      <c r="A55" t="s">
        <v>321</v>
      </c>
      <c r="B55" t="s">
        <v>455</v>
      </c>
      <c r="C55" s="5" t="s">
        <v>16</v>
      </c>
      <c r="F55" s="31" t="str">
        <f>IFERROR(VLOOKUP(Investor_ESG[[#This Row],[类型_CN]],Investor_type[],2,FALSE),"")</f>
        <v/>
      </c>
    </row>
    <row r="56" spans="1:6" hidden="1" x14ac:dyDescent="0.25">
      <c r="A56" t="s">
        <v>321</v>
      </c>
      <c r="B56" t="s">
        <v>459</v>
      </c>
      <c r="C56" s="5" t="s">
        <v>16</v>
      </c>
      <c r="F56" s="31" t="str">
        <f>IFERROR(VLOOKUP(Investor_ESG[[#This Row],[类型_CN]],Investor_type[],2,FALSE),"")</f>
        <v/>
      </c>
    </row>
    <row r="57" spans="1:6" hidden="1" x14ac:dyDescent="0.25">
      <c r="A57" t="s">
        <v>321</v>
      </c>
      <c r="B57" t="s">
        <v>361</v>
      </c>
      <c r="C57" s="5" t="s">
        <v>16</v>
      </c>
      <c r="F57" s="31" t="str">
        <f>IFERROR(VLOOKUP(Investor_ESG[[#This Row],[类型_CN]],Investor_type[],2,FALSE),"")</f>
        <v/>
      </c>
    </row>
    <row r="58" spans="1:6" hidden="1" x14ac:dyDescent="0.25">
      <c r="A58" t="s">
        <v>321</v>
      </c>
      <c r="B58" t="s">
        <v>448</v>
      </c>
      <c r="C58" s="5" t="s">
        <v>16</v>
      </c>
      <c r="F58" s="31" t="str">
        <f>IFERROR(VLOOKUP(Investor_ESG[[#This Row],[类型_CN]],Investor_type[],2,FALSE),"")</f>
        <v/>
      </c>
    </row>
    <row r="59" spans="1:6" hidden="1" x14ac:dyDescent="0.25">
      <c r="A59" t="s">
        <v>321</v>
      </c>
      <c r="B59" t="s">
        <v>390</v>
      </c>
      <c r="C59" s="5" t="s">
        <v>16</v>
      </c>
      <c r="F59" s="31" t="str">
        <f>IFERROR(VLOOKUP(Investor_ESG[[#This Row],[类型_CN]],Investor_type[],2,FALSE),"")</f>
        <v/>
      </c>
    </row>
    <row r="60" spans="1:6" hidden="1" x14ac:dyDescent="0.25">
      <c r="A60" t="s">
        <v>321</v>
      </c>
      <c r="B60" t="s">
        <v>407</v>
      </c>
      <c r="C60" s="5" t="s">
        <v>16</v>
      </c>
      <c r="F60" s="31" t="str">
        <f>IFERROR(VLOOKUP(Investor_ESG[[#This Row],[类型_CN]],Investor_type[],2,FALSE),"")</f>
        <v/>
      </c>
    </row>
    <row r="61" spans="1:6" hidden="1" x14ac:dyDescent="0.25">
      <c r="A61" t="s">
        <v>321</v>
      </c>
      <c r="B61" t="s">
        <v>460</v>
      </c>
      <c r="C61" s="5" t="s">
        <v>16</v>
      </c>
      <c r="F61" s="31" t="str">
        <f>IFERROR(VLOOKUP(Investor_ESG[[#This Row],[类型_CN]],Investor_type[],2,FALSE),"")</f>
        <v/>
      </c>
    </row>
    <row r="62" spans="1:6" hidden="1" x14ac:dyDescent="0.25">
      <c r="A62" t="s">
        <v>321</v>
      </c>
      <c r="B62" t="s">
        <v>461</v>
      </c>
      <c r="C62" s="5" t="s">
        <v>16</v>
      </c>
      <c r="F62" s="31" t="str">
        <f>IFERROR(VLOOKUP(Investor_ESG[[#This Row],[类型_CN]],Investor_type[],2,FALSE),"")</f>
        <v/>
      </c>
    </row>
    <row r="63" spans="1:6" hidden="1" x14ac:dyDescent="0.25">
      <c r="A63" t="s">
        <v>321</v>
      </c>
      <c r="B63" t="s">
        <v>330</v>
      </c>
      <c r="C63" s="5" t="s">
        <v>16</v>
      </c>
      <c r="F63" s="31" t="str">
        <f>IFERROR(VLOOKUP(Investor_ESG[[#This Row],[类型_CN]],Investor_type[],2,FALSE),"")</f>
        <v/>
      </c>
    </row>
    <row r="64" spans="1:6" hidden="1" x14ac:dyDescent="0.25">
      <c r="A64" t="s">
        <v>321</v>
      </c>
      <c r="B64" t="s">
        <v>338</v>
      </c>
      <c r="C64" s="5" t="s">
        <v>16</v>
      </c>
      <c r="F64" s="31" t="str">
        <f>IFERROR(VLOOKUP(Investor_ESG[[#This Row],[类型_CN]],Investor_type[],2,FALSE),"")</f>
        <v/>
      </c>
    </row>
    <row r="65" spans="1:6" hidden="1" x14ac:dyDescent="0.25">
      <c r="A65" t="s">
        <v>321</v>
      </c>
      <c r="B65" t="s">
        <v>462</v>
      </c>
      <c r="C65" s="5" t="s">
        <v>16</v>
      </c>
      <c r="F65" s="31" t="str">
        <f>IFERROR(VLOOKUP(Investor_ESG[[#This Row],[类型_CN]],Investor_type[],2,FALSE),"")</f>
        <v/>
      </c>
    </row>
    <row r="66" spans="1:6" hidden="1" x14ac:dyDescent="0.25">
      <c r="A66" t="s">
        <v>321</v>
      </c>
      <c r="B66" t="s">
        <v>339</v>
      </c>
      <c r="C66" s="5" t="s">
        <v>16</v>
      </c>
      <c r="F66" s="31" t="str">
        <f>IFERROR(VLOOKUP(Investor_ESG[[#This Row],[类型_CN]],Investor_type[],2,FALSE),"")</f>
        <v/>
      </c>
    </row>
    <row r="67" spans="1:6" hidden="1" x14ac:dyDescent="0.25">
      <c r="A67" t="s">
        <v>321</v>
      </c>
      <c r="B67" t="s">
        <v>463</v>
      </c>
      <c r="C67" s="5" t="s">
        <v>16</v>
      </c>
      <c r="F67" s="31" t="str">
        <f>IFERROR(VLOOKUP(Investor_ESG[[#This Row],[类型_CN]],Investor_type[],2,FALSE),"")</f>
        <v/>
      </c>
    </row>
    <row r="68" spans="1:6" hidden="1" x14ac:dyDescent="0.25">
      <c r="A68" t="s">
        <v>321</v>
      </c>
      <c r="B68" t="s">
        <v>453</v>
      </c>
      <c r="C68" s="5" t="s">
        <v>16</v>
      </c>
      <c r="F68" s="31" t="str">
        <f>IFERROR(VLOOKUP(Investor_ESG[[#This Row],[类型_CN]],Investor_type[],2,FALSE),"")</f>
        <v/>
      </c>
    </row>
    <row r="69" spans="1:6" hidden="1" x14ac:dyDescent="0.25">
      <c r="A69" t="s">
        <v>324</v>
      </c>
      <c r="B69" t="s">
        <v>448</v>
      </c>
      <c r="C69" s="5" t="s">
        <v>16</v>
      </c>
      <c r="F69" s="31" t="str">
        <f>IFERROR(VLOOKUP(Investor_ESG[[#This Row],[类型_CN]],Investor_type[],2,FALSE),"")</f>
        <v/>
      </c>
    </row>
    <row r="70" spans="1:6" hidden="1" x14ac:dyDescent="0.25">
      <c r="A70" t="s">
        <v>324</v>
      </c>
      <c r="B70" t="s">
        <v>342</v>
      </c>
      <c r="C70" s="5" t="s">
        <v>16</v>
      </c>
      <c r="F70" s="31" t="str">
        <f>IFERROR(VLOOKUP(Investor_ESG[[#This Row],[类型_CN]],Investor_type[],2,FALSE),"")</f>
        <v/>
      </c>
    </row>
    <row r="71" spans="1:6" hidden="1" x14ac:dyDescent="0.25">
      <c r="A71" t="s">
        <v>324</v>
      </c>
      <c r="B71" t="s">
        <v>404</v>
      </c>
      <c r="C71" s="5" t="s">
        <v>16</v>
      </c>
      <c r="F71" s="31" t="str">
        <f>IFERROR(VLOOKUP(Investor_ESG[[#This Row],[类型_CN]],Investor_type[],2,FALSE),"")</f>
        <v/>
      </c>
    </row>
    <row r="72" spans="1:6" hidden="1" x14ac:dyDescent="0.25">
      <c r="A72" t="s">
        <v>324</v>
      </c>
      <c r="B72" t="s">
        <v>449</v>
      </c>
      <c r="C72" s="5" t="s">
        <v>16</v>
      </c>
      <c r="F72" s="31" t="str">
        <f>IFERROR(VLOOKUP(Investor_ESG[[#This Row],[类型_CN]],Investor_type[],2,FALSE),"")</f>
        <v/>
      </c>
    </row>
    <row r="73" spans="1:6" hidden="1" x14ac:dyDescent="0.25">
      <c r="A73" t="s">
        <v>324</v>
      </c>
      <c r="B73" t="s">
        <v>464</v>
      </c>
      <c r="C73" s="5" t="s">
        <v>16</v>
      </c>
      <c r="F73" s="31" t="str">
        <f>IFERROR(VLOOKUP(Investor_ESG[[#This Row],[类型_CN]],Investor_type[],2,FALSE),"")</f>
        <v/>
      </c>
    </row>
    <row r="74" spans="1:6" hidden="1" x14ac:dyDescent="0.25">
      <c r="A74" t="s">
        <v>324</v>
      </c>
      <c r="B74" t="s">
        <v>461</v>
      </c>
      <c r="C74" s="5" t="s">
        <v>16</v>
      </c>
      <c r="F74" s="31" t="str">
        <f>IFERROR(VLOOKUP(Investor_ESG[[#This Row],[类型_CN]],Investor_type[],2,FALSE),"")</f>
        <v/>
      </c>
    </row>
    <row r="75" spans="1:6" hidden="1" x14ac:dyDescent="0.25">
      <c r="A75" t="s">
        <v>324</v>
      </c>
      <c r="B75" t="s">
        <v>407</v>
      </c>
      <c r="C75" s="5" t="s">
        <v>16</v>
      </c>
      <c r="F75" s="31" t="str">
        <f>IFERROR(VLOOKUP(Investor_ESG[[#This Row],[类型_CN]],Investor_type[],2,FALSE),"")</f>
        <v/>
      </c>
    </row>
    <row r="76" spans="1:6" hidden="1" x14ac:dyDescent="0.25">
      <c r="A76" t="s">
        <v>324</v>
      </c>
      <c r="B76" t="s">
        <v>458</v>
      </c>
      <c r="C76" s="5" t="s">
        <v>16</v>
      </c>
      <c r="F76" s="31" t="str">
        <f>IFERROR(VLOOKUP(Investor_ESG[[#This Row],[类型_CN]],Investor_type[],2,FALSE),"")</f>
        <v/>
      </c>
    </row>
    <row r="77" spans="1:6" hidden="1" x14ac:dyDescent="0.25">
      <c r="A77" t="s">
        <v>324</v>
      </c>
      <c r="B77" t="s">
        <v>379</v>
      </c>
      <c r="C77" s="5" t="s">
        <v>16</v>
      </c>
      <c r="F77" s="31" t="str">
        <f>IFERROR(VLOOKUP(Investor_ESG[[#This Row],[类型_CN]],Investor_type[],2,FALSE),"")</f>
        <v/>
      </c>
    </row>
    <row r="78" spans="1:6" hidden="1" x14ac:dyDescent="0.25">
      <c r="A78" t="s">
        <v>324</v>
      </c>
      <c r="B78" t="s">
        <v>450</v>
      </c>
      <c r="C78" s="5" t="s">
        <v>16</v>
      </c>
      <c r="F78" s="31" t="str">
        <f>IFERROR(VLOOKUP(Investor_ESG[[#This Row],[类型_CN]],Investor_type[],2,FALSE),"")</f>
        <v/>
      </c>
    </row>
    <row r="79" spans="1:6" hidden="1" x14ac:dyDescent="0.25">
      <c r="A79" t="s">
        <v>324</v>
      </c>
      <c r="B79" t="s">
        <v>457</v>
      </c>
      <c r="C79" s="5" t="s">
        <v>16</v>
      </c>
      <c r="F79" s="31" t="str">
        <f>IFERROR(VLOOKUP(Investor_ESG[[#This Row],[类型_CN]],Investor_type[],2,FALSE),"")</f>
        <v/>
      </c>
    </row>
    <row r="80" spans="1:6" hidden="1" x14ac:dyDescent="0.25">
      <c r="A80" t="s">
        <v>324</v>
      </c>
      <c r="B80" t="s">
        <v>465</v>
      </c>
      <c r="C80" s="5" t="s">
        <v>16</v>
      </c>
      <c r="F80" s="31" t="str">
        <f>IFERROR(VLOOKUP(Investor_ESG[[#This Row],[类型_CN]],Investor_type[],2,FALSE),"")</f>
        <v/>
      </c>
    </row>
    <row r="81" spans="1:6" hidden="1" x14ac:dyDescent="0.25">
      <c r="A81" t="s">
        <v>324</v>
      </c>
      <c r="B81" t="s">
        <v>386</v>
      </c>
      <c r="C81" s="5" t="s">
        <v>16</v>
      </c>
      <c r="F81" s="31" t="str">
        <f>IFERROR(VLOOKUP(Investor_ESG[[#This Row],[类型_CN]],Investor_type[],2,FALSE),"")</f>
        <v/>
      </c>
    </row>
    <row r="82" spans="1:6" hidden="1" x14ac:dyDescent="0.25">
      <c r="A82" t="s">
        <v>324</v>
      </c>
      <c r="B82" t="s">
        <v>466</v>
      </c>
      <c r="C82" s="5" t="s">
        <v>16</v>
      </c>
      <c r="F82" s="31" t="str">
        <f>IFERROR(VLOOKUP(Investor_ESG[[#This Row],[类型_CN]],Investor_type[],2,FALSE),"")</f>
        <v/>
      </c>
    </row>
    <row r="83" spans="1:6" hidden="1" x14ac:dyDescent="0.25">
      <c r="A83" t="s">
        <v>324</v>
      </c>
      <c r="B83" t="s">
        <v>390</v>
      </c>
      <c r="C83" s="5" t="s">
        <v>16</v>
      </c>
      <c r="F83" s="31" t="str">
        <f>IFERROR(VLOOKUP(Investor_ESG[[#This Row],[类型_CN]],Investor_type[],2,FALSE),"")</f>
        <v/>
      </c>
    </row>
    <row r="84" spans="1:6" hidden="1" x14ac:dyDescent="0.25">
      <c r="A84" t="s">
        <v>326</v>
      </c>
      <c r="B84" t="s">
        <v>352</v>
      </c>
      <c r="C84" s="5" t="s">
        <v>16</v>
      </c>
      <c r="F84" s="31" t="str">
        <f>IFERROR(VLOOKUP(Investor_ESG[[#This Row],[类型_CN]],Investor_type[],2,FALSE),"")</f>
        <v/>
      </c>
    </row>
    <row r="85" spans="1:6" hidden="1" x14ac:dyDescent="0.25">
      <c r="A85" t="s">
        <v>326</v>
      </c>
      <c r="B85" t="s">
        <v>380</v>
      </c>
      <c r="C85" s="5" t="s">
        <v>16</v>
      </c>
      <c r="F85" s="31" t="str">
        <f>IFERROR(VLOOKUP(Investor_ESG[[#This Row],[类型_CN]],Investor_type[],2,FALSE),"")</f>
        <v/>
      </c>
    </row>
    <row r="86" spans="1:6" hidden="1" x14ac:dyDescent="0.25">
      <c r="A86" t="s">
        <v>326</v>
      </c>
      <c r="B86" t="s">
        <v>449</v>
      </c>
      <c r="C86" t="s">
        <v>415</v>
      </c>
      <c r="F86" s="31" t="str">
        <f>IFERROR(VLOOKUP(Investor_ESG[[#This Row],[类型_CN]],Investor_type[],2,FALSE),"")</f>
        <v/>
      </c>
    </row>
    <row r="87" spans="1:6" hidden="1" x14ac:dyDescent="0.25">
      <c r="A87" t="s">
        <v>326</v>
      </c>
      <c r="B87" t="s">
        <v>366</v>
      </c>
      <c r="C87" s="5" t="s">
        <v>16</v>
      </c>
      <c r="F87" s="31" t="str">
        <f>IFERROR(VLOOKUP(Investor_ESG[[#This Row],[类型_CN]],Investor_type[],2,FALSE),"")</f>
        <v/>
      </c>
    </row>
    <row r="88" spans="1:6" hidden="1" x14ac:dyDescent="0.25">
      <c r="A88" t="s">
        <v>326</v>
      </c>
      <c r="B88" t="s">
        <v>373</v>
      </c>
      <c r="C88" s="5" t="s">
        <v>16</v>
      </c>
      <c r="F88" s="31" t="str">
        <f>IFERROR(VLOOKUP(Investor_ESG[[#This Row],[类型_CN]],Investor_type[],2,FALSE),"")</f>
        <v/>
      </c>
    </row>
    <row r="89" spans="1:6" hidden="1" x14ac:dyDescent="0.25">
      <c r="A89" t="s">
        <v>326</v>
      </c>
      <c r="B89" t="s">
        <v>344</v>
      </c>
      <c r="C89" s="5" t="s">
        <v>16</v>
      </c>
      <c r="F89" s="31" t="str">
        <f>IFERROR(VLOOKUP(Investor_ESG[[#This Row],[类型_CN]],Investor_type[],2,FALSE),"")</f>
        <v/>
      </c>
    </row>
    <row r="90" spans="1:6" hidden="1" x14ac:dyDescent="0.25">
      <c r="A90" t="s">
        <v>326</v>
      </c>
      <c r="B90" t="s">
        <v>335</v>
      </c>
      <c r="C90" s="5" t="s">
        <v>16</v>
      </c>
      <c r="F90" s="31" t="str">
        <f>IFERROR(VLOOKUP(Investor_ESG[[#This Row],[类型_CN]],Investor_type[],2,FALSE),"")</f>
        <v/>
      </c>
    </row>
    <row r="91" spans="1:6" x14ac:dyDescent="0.25">
      <c r="A91" t="s">
        <v>319</v>
      </c>
      <c r="B91" t="s">
        <v>500</v>
      </c>
      <c r="C91" s="5" t="s">
        <v>16</v>
      </c>
      <c r="D91" t="s">
        <v>507</v>
      </c>
      <c r="E91" t="s">
        <v>477</v>
      </c>
      <c r="F91" s="31" t="str">
        <f>IFERROR(VLOOKUP(Investor_ESG[[#This Row],[类型_CN]],Investor_type[],2,FALSE),"")</f>
        <v>AM/FM</v>
      </c>
    </row>
    <row r="92" spans="1:6" x14ac:dyDescent="0.25">
      <c r="A92" t="s">
        <v>319</v>
      </c>
      <c r="B92" t="s">
        <v>338</v>
      </c>
      <c r="C92" s="5" t="s">
        <v>16</v>
      </c>
      <c r="D92" t="s">
        <v>433</v>
      </c>
      <c r="E92" t="s">
        <v>490</v>
      </c>
      <c r="F92" s="31" t="str">
        <f>IFERROR(VLOOKUP(Investor_ESG[[#This Row],[类型_CN]],Investor_type[],2,FALSE),"")</f>
        <v>Ins</v>
      </c>
    </row>
    <row r="93" spans="1:6" x14ac:dyDescent="0.25">
      <c r="A93" t="s">
        <v>319</v>
      </c>
      <c r="B93" t="s">
        <v>454</v>
      </c>
      <c r="C93" s="5" t="s">
        <v>16</v>
      </c>
      <c r="D93" t="s">
        <v>434</v>
      </c>
      <c r="E93" t="s">
        <v>477</v>
      </c>
      <c r="F93" s="31" t="str">
        <f>IFERROR(VLOOKUP(Investor_ESG[[#This Row],[类型_CN]],Investor_type[],2,FALSE),"")</f>
        <v>AM/FM</v>
      </c>
    </row>
    <row r="94" spans="1:6" x14ac:dyDescent="0.25">
      <c r="A94" t="s">
        <v>319</v>
      </c>
      <c r="B94" t="s">
        <v>467</v>
      </c>
      <c r="C94" s="5" t="s">
        <v>16</v>
      </c>
      <c r="D94" t="s">
        <v>435</v>
      </c>
      <c r="E94" t="s">
        <v>477</v>
      </c>
      <c r="F94" s="31" t="str">
        <f>IFERROR(VLOOKUP(Investor_ESG[[#This Row],[类型_CN]],Investor_type[],2,FALSE),"")</f>
        <v>AM/FM</v>
      </c>
    </row>
    <row r="95" spans="1:6" x14ac:dyDescent="0.25">
      <c r="A95" t="s">
        <v>319</v>
      </c>
      <c r="B95" t="s">
        <v>468</v>
      </c>
      <c r="C95" s="5" t="s">
        <v>16</v>
      </c>
      <c r="D95" t="s">
        <v>436</v>
      </c>
      <c r="E95" t="s">
        <v>490</v>
      </c>
      <c r="F95" s="31" t="str">
        <f>IFERROR(VLOOKUP(Investor_ESG[[#This Row],[类型_CN]],Investor_type[],2,FALSE),"")</f>
        <v>Ins</v>
      </c>
    </row>
    <row r="96" spans="1:6" x14ac:dyDescent="0.25">
      <c r="A96" t="s">
        <v>319</v>
      </c>
      <c r="B96" t="s">
        <v>408</v>
      </c>
      <c r="C96" s="5" t="s">
        <v>16</v>
      </c>
      <c r="D96" t="s">
        <v>437</v>
      </c>
      <c r="E96" t="s">
        <v>477</v>
      </c>
      <c r="F96" s="31" t="str">
        <f>IFERROR(VLOOKUP(Investor_ESG[[#This Row],[类型_CN]],Investor_type[],2,FALSE),"")</f>
        <v>AM/FM</v>
      </c>
    </row>
    <row r="97" spans="1:20" x14ac:dyDescent="0.25">
      <c r="A97" t="s">
        <v>319</v>
      </c>
      <c r="B97" t="s">
        <v>469</v>
      </c>
      <c r="C97" s="5" t="s">
        <v>16</v>
      </c>
      <c r="D97" s="5" t="s">
        <v>499</v>
      </c>
      <c r="E97" t="s">
        <v>477</v>
      </c>
      <c r="F97" s="31" t="str">
        <f>IFERROR(VLOOKUP(Investor_ESG[[#This Row],[类型_CN]],Investor_type[],2,FALSE),"")</f>
        <v>AM/FM</v>
      </c>
    </row>
    <row r="98" spans="1:20" x14ac:dyDescent="0.25">
      <c r="A98" t="s">
        <v>319</v>
      </c>
      <c r="B98" t="s">
        <v>458</v>
      </c>
      <c r="C98" s="5" t="s">
        <v>16</v>
      </c>
      <c r="D98" t="s">
        <v>438</v>
      </c>
      <c r="E98" t="s">
        <v>477</v>
      </c>
      <c r="F98" s="31" t="str">
        <f>IFERROR(VLOOKUP(Investor_ESG[[#This Row],[类型_CN]],Investor_type[],2,FALSE),"")</f>
        <v>AM/FM</v>
      </c>
    </row>
    <row r="99" spans="1:20" x14ac:dyDescent="0.25">
      <c r="A99" t="s">
        <v>319</v>
      </c>
      <c r="B99" t="s">
        <v>465</v>
      </c>
      <c r="C99" s="5" t="s">
        <v>16</v>
      </c>
      <c r="D99" t="s">
        <v>439</v>
      </c>
      <c r="E99" t="s">
        <v>490</v>
      </c>
      <c r="F99" s="31" t="str">
        <f>IFERROR(VLOOKUP(Investor_ESG[[#This Row],[类型_CN]],Investor_type[],2,FALSE),"")</f>
        <v>Ins</v>
      </c>
    </row>
    <row r="100" spans="1:20" x14ac:dyDescent="0.25">
      <c r="A100" t="s">
        <v>319</v>
      </c>
      <c r="B100" t="s">
        <v>390</v>
      </c>
      <c r="C100" s="5" t="s">
        <v>16</v>
      </c>
      <c r="D100" t="s">
        <v>418</v>
      </c>
      <c r="E100" t="s">
        <v>477</v>
      </c>
      <c r="F100" s="31" t="str">
        <f>IFERROR(VLOOKUP(Investor_ESG[[#This Row],[类型_CN]],Investor_type[],2,FALSE),"")</f>
        <v>AM/FM</v>
      </c>
    </row>
    <row r="101" spans="1:20" x14ac:dyDescent="0.25">
      <c r="A101" t="s">
        <v>319</v>
      </c>
      <c r="B101" t="s">
        <v>470</v>
      </c>
      <c r="C101" s="5" t="s">
        <v>16</v>
      </c>
      <c r="D101" t="s">
        <v>440</v>
      </c>
      <c r="E101" t="s">
        <v>477</v>
      </c>
      <c r="F101" s="31" t="str">
        <f>IFERROR(VLOOKUP(Investor_ESG[[#This Row],[类型_CN]],Investor_type[],2,FALSE),"")</f>
        <v>AM/FM</v>
      </c>
    </row>
    <row r="102" spans="1:20" x14ac:dyDescent="0.25">
      <c r="A102" t="s">
        <v>319</v>
      </c>
      <c r="B102" t="s">
        <v>387</v>
      </c>
      <c r="C102" s="5" t="s">
        <v>16</v>
      </c>
      <c r="D102" t="s">
        <v>441</v>
      </c>
      <c r="E102" t="s">
        <v>477</v>
      </c>
      <c r="F102" s="31" t="str">
        <f>IFERROR(VLOOKUP(Investor_ESG[[#This Row],[类型_CN]],Investor_type[],2,FALSE),"")</f>
        <v>AM/FM</v>
      </c>
    </row>
    <row r="103" spans="1:20" x14ac:dyDescent="0.25">
      <c r="A103" t="s">
        <v>319</v>
      </c>
      <c r="B103" t="s">
        <v>376</v>
      </c>
      <c r="C103" s="5" t="s">
        <v>16</v>
      </c>
      <c r="D103" s="5" t="s">
        <v>16</v>
      </c>
      <c r="E103" t="s">
        <v>477</v>
      </c>
      <c r="F103" s="31" t="str">
        <f>IFERROR(VLOOKUP(Investor_ESG[[#This Row],[类型_CN]],Investor_type[],2,FALSE),"")</f>
        <v>AM/FM</v>
      </c>
    </row>
    <row r="104" spans="1:20" x14ac:dyDescent="0.25">
      <c r="A104" t="s">
        <v>319</v>
      </c>
      <c r="B104" t="s">
        <v>455</v>
      </c>
      <c r="C104" s="5" t="s">
        <v>16</v>
      </c>
      <c r="D104" t="s">
        <v>442</v>
      </c>
      <c r="E104" t="s">
        <v>477</v>
      </c>
      <c r="F104" s="31" t="str">
        <f>IFERROR(VLOOKUP(Investor_ESG[[#This Row],[类型_CN]],Investor_type[],2,FALSE),"")</f>
        <v>AM/FM</v>
      </c>
    </row>
    <row r="105" spans="1:20" x14ac:dyDescent="0.25">
      <c r="A105" t="s">
        <v>319</v>
      </c>
      <c r="B105" t="s">
        <v>355</v>
      </c>
      <c r="C105" s="5" t="s">
        <v>16</v>
      </c>
      <c r="D105" s="5" t="s">
        <v>16</v>
      </c>
      <c r="E105" t="s">
        <v>477</v>
      </c>
      <c r="F105" s="31" t="str">
        <f>IFERROR(VLOOKUP(Investor_ESG[[#This Row],[类型_CN]],Investor_type[],2,FALSE),"")</f>
        <v>AM/FM</v>
      </c>
    </row>
    <row r="106" spans="1:20" x14ac:dyDescent="0.25">
      <c r="A106" t="s">
        <v>319</v>
      </c>
      <c r="B106" t="s">
        <v>466</v>
      </c>
      <c r="C106" s="5" t="s">
        <v>16</v>
      </c>
      <c r="D106" t="s">
        <v>443</v>
      </c>
      <c r="E106" t="s">
        <v>477</v>
      </c>
      <c r="F106" s="31" t="str">
        <f>IFERROR(VLOOKUP(Investor_ESG[[#This Row],[类型_CN]],Investor_type[],2,FALSE),"")</f>
        <v>AM/FM</v>
      </c>
    </row>
    <row r="107" spans="1:20" hidden="1" x14ac:dyDescent="0.25">
      <c r="A107" t="s">
        <v>319</v>
      </c>
      <c r="B107" t="s">
        <v>401</v>
      </c>
      <c r="C107" t="s">
        <v>415</v>
      </c>
      <c r="F107" s="31" t="str">
        <f>IFERROR(VLOOKUP(Investor_ESG[[#This Row],[类型_CN]],Investor_type[],2,FALSE),"")</f>
        <v/>
      </c>
    </row>
    <row r="108" spans="1:20" x14ac:dyDescent="0.25">
      <c r="A108" t="s">
        <v>319</v>
      </c>
      <c r="B108" t="s">
        <v>407</v>
      </c>
      <c r="C108" s="5" t="s">
        <v>16</v>
      </c>
      <c r="D108" t="s">
        <v>444</v>
      </c>
      <c r="E108" t="s">
        <v>477</v>
      </c>
      <c r="F108" s="31" t="str">
        <f>IFERROR(VLOOKUP(Investor_ESG[[#This Row],[类型_CN]],Investor_type[],2,FALSE),"")</f>
        <v>AM/FM</v>
      </c>
    </row>
    <row r="109" spans="1:20" x14ac:dyDescent="0.25">
      <c r="A109" t="s">
        <v>319</v>
      </c>
      <c r="B109" t="s">
        <v>382</v>
      </c>
      <c r="C109" s="5" t="s">
        <v>16</v>
      </c>
      <c r="D109" s="5" t="s">
        <v>16</v>
      </c>
      <c r="E109" t="s">
        <v>477</v>
      </c>
      <c r="F109" s="31" t="str">
        <f>IFERROR(VLOOKUP(Investor_ESG[[#This Row],[类型_CN]],Investor_type[],2,FALSE),"")</f>
        <v>AM/FM</v>
      </c>
    </row>
    <row r="110" spans="1:20" hidden="1" x14ac:dyDescent="0.25">
      <c r="A110" t="s">
        <v>319</v>
      </c>
      <c r="B110" t="s">
        <v>362</v>
      </c>
      <c r="C110" t="s">
        <v>415</v>
      </c>
      <c r="F110" s="31" t="str">
        <f>IFERROR(VLOOKUP(Investor_ESG[[#This Row],[类型_CN]],Investor_type[],2,FALSE),"")</f>
        <v/>
      </c>
    </row>
    <row r="111" spans="1:20" ht="15.75" thickBot="1" x14ac:dyDescent="0.3"/>
    <row r="112" spans="1:20" ht="15.75" thickBot="1" x14ac:dyDescent="0.3">
      <c r="K112" s="33" t="s">
        <v>319</v>
      </c>
      <c r="L112" s="34" t="s">
        <v>320</v>
      </c>
      <c r="M112" s="34" t="s">
        <v>321</v>
      </c>
      <c r="N112" s="34" t="s">
        <v>322</v>
      </c>
      <c r="O112" s="34" t="s">
        <v>323</v>
      </c>
      <c r="P112" s="34" t="s">
        <v>324</v>
      </c>
      <c r="Q112" s="34" t="s">
        <v>325</v>
      </c>
      <c r="R112" s="34" t="s">
        <v>326</v>
      </c>
      <c r="S112" s="34" t="s">
        <v>327</v>
      </c>
      <c r="T112" s="34" t="s">
        <v>328</v>
      </c>
    </row>
    <row r="113" spans="11:20" ht="15.75" thickBot="1" x14ac:dyDescent="0.3">
      <c r="K113" s="32" t="s">
        <v>329</v>
      </c>
      <c r="L113" s="28" t="s">
        <v>330</v>
      </c>
      <c r="M113" s="28" t="s">
        <v>330</v>
      </c>
      <c r="N113" s="27" t="s">
        <v>331</v>
      </c>
      <c r="O113" s="27" t="s">
        <v>332</v>
      </c>
      <c r="P113" s="27" t="s">
        <v>333</v>
      </c>
      <c r="Q113" s="29" t="s">
        <v>334</v>
      </c>
      <c r="R113" s="27" t="s">
        <v>335</v>
      </c>
      <c r="S113" s="27" t="s">
        <v>336</v>
      </c>
      <c r="T113" s="27" t="s">
        <v>337</v>
      </c>
    </row>
    <row r="114" spans="11:20" ht="15.75" thickBot="1" x14ac:dyDescent="0.3">
      <c r="K114" s="32" t="s">
        <v>338</v>
      </c>
      <c r="L114" s="28" t="s">
        <v>331</v>
      </c>
      <c r="M114" s="28" t="s">
        <v>339</v>
      </c>
      <c r="N114" s="27" t="s">
        <v>340</v>
      </c>
      <c r="O114" s="27" t="s">
        <v>341</v>
      </c>
      <c r="P114" s="27" t="s">
        <v>342</v>
      </c>
      <c r="Q114" s="29" t="s">
        <v>343</v>
      </c>
      <c r="R114" s="27" t="s">
        <v>344</v>
      </c>
      <c r="S114" s="27" t="s">
        <v>345</v>
      </c>
      <c r="T114" s="27" t="s">
        <v>346</v>
      </c>
    </row>
    <row r="115" spans="11:20" ht="15.75" thickBot="1" x14ac:dyDescent="0.3">
      <c r="K115" s="32" t="s">
        <v>347</v>
      </c>
      <c r="L115" s="28" t="s">
        <v>348</v>
      </c>
      <c r="M115" s="28" t="s">
        <v>349</v>
      </c>
      <c r="N115" s="27" t="s">
        <v>347</v>
      </c>
      <c r="O115" s="27"/>
      <c r="P115" s="27" t="s">
        <v>350</v>
      </c>
      <c r="Q115" s="27" t="s">
        <v>351</v>
      </c>
      <c r="R115" s="27" t="s">
        <v>352</v>
      </c>
      <c r="S115" s="27" t="s">
        <v>353</v>
      </c>
      <c r="T115" s="27" t="s">
        <v>354</v>
      </c>
    </row>
    <row r="116" spans="11:20" ht="15.75" thickBot="1" x14ac:dyDescent="0.3">
      <c r="K116" s="32" t="s">
        <v>355</v>
      </c>
      <c r="L116" s="28" t="s">
        <v>356</v>
      </c>
      <c r="M116" s="28" t="s">
        <v>336</v>
      </c>
      <c r="N116" s="27" t="s">
        <v>357</v>
      </c>
      <c r="O116" s="27"/>
      <c r="P116" s="27" t="s">
        <v>358</v>
      </c>
      <c r="Q116" s="27"/>
      <c r="R116" s="27" t="s">
        <v>359</v>
      </c>
      <c r="S116" s="27" t="s">
        <v>360</v>
      </c>
      <c r="T116" s="27" t="s">
        <v>361</v>
      </c>
    </row>
    <row r="117" spans="11:20" ht="15.75" thickBot="1" x14ac:dyDescent="0.3">
      <c r="K117" s="32" t="s">
        <v>362</v>
      </c>
      <c r="L117" s="28" t="s">
        <v>363</v>
      </c>
      <c r="M117" s="28" t="s">
        <v>340</v>
      </c>
      <c r="N117" s="27" t="s">
        <v>364</v>
      </c>
      <c r="O117" s="27"/>
      <c r="P117" s="27" t="s">
        <v>365</v>
      </c>
      <c r="Q117" s="27"/>
      <c r="R117" s="27" t="s">
        <v>366</v>
      </c>
      <c r="S117" s="27" t="s">
        <v>367</v>
      </c>
      <c r="T117" s="27" t="s">
        <v>368</v>
      </c>
    </row>
    <row r="118" spans="11:20" ht="15.75" thickBot="1" x14ac:dyDescent="0.3">
      <c r="K118" s="32" t="s">
        <v>365</v>
      </c>
      <c r="L118" s="28" t="s">
        <v>369</v>
      </c>
      <c r="M118" s="28" t="s">
        <v>370</v>
      </c>
      <c r="N118" s="27" t="s">
        <v>371</v>
      </c>
      <c r="O118" s="27"/>
      <c r="P118" s="27" t="s">
        <v>372</v>
      </c>
      <c r="Q118" s="27"/>
      <c r="R118" s="27" t="s">
        <v>373</v>
      </c>
      <c r="S118" s="27" t="s">
        <v>374</v>
      </c>
      <c r="T118" s="27" t="s">
        <v>375</v>
      </c>
    </row>
    <row r="119" spans="11:20" ht="15.75" thickBot="1" x14ac:dyDescent="0.3">
      <c r="K119" s="32" t="s">
        <v>376</v>
      </c>
      <c r="L119" s="28" t="s">
        <v>377</v>
      </c>
      <c r="M119" s="28" t="s">
        <v>378</v>
      </c>
      <c r="N119" s="27"/>
      <c r="O119" s="27"/>
      <c r="P119" s="27" t="s">
        <v>379</v>
      </c>
      <c r="Q119" s="27"/>
      <c r="R119" s="27" t="s">
        <v>380</v>
      </c>
      <c r="S119" s="27" t="s">
        <v>381</v>
      </c>
      <c r="T119" s="27"/>
    </row>
    <row r="120" spans="11:20" ht="15.75" thickBot="1" x14ac:dyDescent="0.3">
      <c r="K120" s="32" t="s">
        <v>382</v>
      </c>
      <c r="L120" s="28" t="s">
        <v>383</v>
      </c>
      <c r="M120" s="28" t="s">
        <v>333</v>
      </c>
      <c r="N120" s="27"/>
      <c r="O120" s="27"/>
      <c r="P120" s="27" t="s">
        <v>359</v>
      </c>
      <c r="Q120" s="27"/>
      <c r="R120" s="27"/>
      <c r="S120" s="27"/>
      <c r="T120" s="27"/>
    </row>
    <row r="121" spans="11:20" ht="15.75" thickBot="1" x14ac:dyDescent="0.3">
      <c r="K121" s="32" t="s">
        <v>384</v>
      </c>
      <c r="L121" s="28" t="s">
        <v>385</v>
      </c>
      <c r="M121" s="28" t="s">
        <v>365</v>
      </c>
      <c r="N121" s="27"/>
      <c r="O121" s="27"/>
      <c r="P121" s="27" t="s">
        <v>386</v>
      </c>
      <c r="Q121" s="27"/>
      <c r="R121" s="27"/>
      <c r="S121" s="27"/>
      <c r="T121" s="27"/>
    </row>
    <row r="122" spans="11:20" ht="15.75" thickBot="1" x14ac:dyDescent="0.3">
      <c r="K122" s="32" t="s">
        <v>387</v>
      </c>
      <c r="L122" s="28" t="s">
        <v>359</v>
      </c>
      <c r="M122" s="28" t="s">
        <v>388</v>
      </c>
      <c r="N122" s="30"/>
      <c r="O122" s="27"/>
      <c r="P122" s="27" t="s">
        <v>389</v>
      </c>
      <c r="Q122" s="27"/>
      <c r="R122" s="27"/>
      <c r="S122" s="27"/>
      <c r="T122" s="27"/>
    </row>
    <row r="123" spans="11:20" ht="15.75" thickBot="1" x14ac:dyDescent="0.3">
      <c r="K123" s="32" t="s">
        <v>390</v>
      </c>
      <c r="L123" s="28" t="s">
        <v>391</v>
      </c>
      <c r="M123" s="28" t="s">
        <v>392</v>
      </c>
      <c r="N123" s="30"/>
      <c r="O123" s="27"/>
      <c r="P123" s="27" t="s">
        <v>393</v>
      </c>
      <c r="Q123" s="27"/>
      <c r="R123" s="27"/>
      <c r="S123" s="27"/>
      <c r="T123" s="27"/>
    </row>
    <row r="124" spans="11:20" ht="15.75" thickBot="1" x14ac:dyDescent="0.3">
      <c r="K124" s="32" t="s">
        <v>394</v>
      </c>
      <c r="L124" s="28" t="s">
        <v>395</v>
      </c>
      <c r="M124" s="28" t="s">
        <v>396</v>
      </c>
      <c r="N124" s="30"/>
      <c r="O124" s="27"/>
      <c r="P124" s="27" t="s">
        <v>397</v>
      </c>
      <c r="Q124" s="27"/>
      <c r="R124" s="27"/>
      <c r="S124" s="27"/>
      <c r="T124" s="27"/>
    </row>
    <row r="125" spans="11:20" ht="15.75" thickBot="1" x14ac:dyDescent="0.3">
      <c r="K125" s="32" t="s">
        <v>350</v>
      </c>
      <c r="L125" s="28" t="s">
        <v>389</v>
      </c>
      <c r="M125" s="28" t="s">
        <v>372</v>
      </c>
      <c r="N125" s="30"/>
      <c r="O125" s="27"/>
      <c r="P125" s="27" t="s">
        <v>398</v>
      </c>
      <c r="Q125" s="27"/>
      <c r="R125" s="27"/>
      <c r="S125" s="27"/>
      <c r="T125" s="27"/>
    </row>
    <row r="126" spans="11:20" ht="15.75" thickBot="1" x14ac:dyDescent="0.3">
      <c r="K126" s="32" t="s">
        <v>358</v>
      </c>
      <c r="L126" s="28" t="s">
        <v>397</v>
      </c>
      <c r="M126" s="28" t="s">
        <v>399</v>
      </c>
      <c r="N126" s="30"/>
      <c r="O126" s="27"/>
      <c r="P126" s="27" t="s">
        <v>400</v>
      </c>
      <c r="Q126" s="27"/>
      <c r="R126" s="27"/>
      <c r="S126" s="27"/>
      <c r="T126" s="27"/>
    </row>
    <row r="127" spans="11:20" ht="15.75" thickBot="1" x14ac:dyDescent="0.3">
      <c r="K127" s="32" t="s">
        <v>401</v>
      </c>
      <c r="L127" s="28" t="s">
        <v>402</v>
      </c>
      <c r="M127" s="28" t="s">
        <v>403</v>
      </c>
      <c r="N127" s="30"/>
      <c r="O127" s="27"/>
      <c r="P127" s="27" t="s">
        <v>404</v>
      </c>
      <c r="Q127" s="27"/>
      <c r="R127" s="27"/>
      <c r="S127" s="27"/>
      <c r="T127" s="27"/>
    </row>
    <row r="128" spans="11:20" ht="15.75" thickBot="1" x14ac:dyDescent="0.3">
      <c r="K128" s="32" t="s">
        <v>368</v>
      </c>
      <c r="L128" s="28" t="s">
        <v>405</v>
      </c>
      <c r="M128" s="28" t="s">
        <v>342</v>
      </c>
      <c r="N128" s="30"/>
      <c r="O128" s="27"/>
      <c r="P128" s="27"/>
      <c r="Q128" s="27"/>
      <c r="R128" s="27"/>
      <c r="S128" s="27"/>
      <c r="T128" s="27"/>
    </row>
    <row r="129" spans="11:20" ht="15.75" thickBot="1" x14ac:dyDescent="0.3">
      <c r="K129" s="32" t="s">
        <v>393</v>
      </c>
      <c r="L129" s="28" t="s">
        <v>406</v>
      </c>
      <c r="M129" s="28" t="s">
        <v>407</v>
      </c>
      <c r="N129" s="30"/>
      <c r="O129" s="27"/>
      <c r="P129" s="27"/>
      <c r="Q129" s="27"/>
      <c r="R129" s="27"/>
      <c r="S129" s="27"/>
      <c r="T129" s="27"/>
    </row>
    <row r="130" spans="11:20" ht="15.75" thickBot="1" x14ac:dyDescent="0.3">
      <c r="K130" s="32" t="s">
        <v>408</v>
      </c>
      <c r="L130" s="28" t="s">
        <v>409</v>
      </c>
      <c r="M130" s="28" t="s">
        <v>410</v>
      </c>
      <c r="N130" s="30"/>
      <c r="O130" s="27"/>
      <c r="P130" s="27"/>
      <c r="Q130" s="27"/>
      <c r="R130" s="27"/>
      <c r="S130" s="27"/>
      <c r="T130" s="27"/>
    </row>
    <row r="131" spans="11:20" ht="15.75" thickBot="1" x14ac:dyDescent="0.3">
      <c r="K131" s="32" t="s">
        <v>411</v>
      </c>
      <c r="L131" s="28"/>
      <c r="M131" s="28" t="s">
        <v>412</v>
      </c>
      <c r="N131" s="30"/>
      <c r="O131" s="27"/>
      <c r="P131" s="27"/>
      <c r="Q131" s="27"/>
      <c r="R131" s="27"/>
      <c r="S131" s="27"/>
      <c r="T131" s="27"/>
    </row>
    <row r="132" spans="11:20" ht="15.75" thickBot="1" x14ac:dyDescent="0.3">
      <c r="K132" s="32"/>
      <c r="L132" s="28"/>
      <c r="M132" s="28" t="s">
        <v>386</v>
      </c>
      <c r="N132" s="30"/>
      <c r="O132" s="30"/>
      <c r="P132" s="30"/>
      <c r="Q132" s="30"/>
      <c r="R132" s="30"/>
      <c r="S132" s="30"/>
      <c r="T132" s="30"/>
    </row>
    <row r="133" spans="11:20" ht="15.75" thickBot="1" x14ac:dyDescent="0.3">
      <c r="K133" s="32"/>
      <c r="L133" s="28"/>
      <c r="M133" s="28" t="s">
        <v>368</v>
      </c>
      <c r="N133" s="30"/>
      <c r="O133" s="30"/>
      <c r="P133" s="30"/>
      <c r="Q133" s="30"/>
      <c r="R133" s="30"/>
      <c r="S133" s="30"/>
      <c r="T133" s="30"/>
    </row>
    <row r="134" spans="11:20" ht="15.75" thickBot="1" x14ac:dyDescent="0.3">
      <c r="K134" s="32"/>
      <c r="L134" s="28"/>
      <c r="M134" s="28" t="s">
        <v>397</v>
      </c>
      <c r="N134" s="30"/>
      <c r="O134" s="30"/>
      <c r="P134" s="30"/>
      <c r="Q134" s="30"/>
      <c r="R134" s="30"/>
      <c r="S134" s="30"/>
      <c r="T134" s="30"/>
    </row>
    <row r="135" spans="11:20" ht="15.75" thickBot="1" x14ac:dyDescent="0.3">
      <c r="K135" s="32"/>
      <c r="L135" s="28"/>
      <c r="M135" s="28" t="s">
        <v>361</v>
      </c>
      <c r="N135" s="30"/>
      <c r="O135" s="30"/>
      <c r="P135" s="30"/>
      <c r="Q135" s="30"/>
      <c r="R135" s="30"/>
      <c r="S135" s="30"/>
      <c r="T135" s="30"/>
    </row>
    <row r="136" spans="11:20" ht="15.75" thickBot="1" x14ac:dyDescent="0.3">
      <c r="K136" s="32"/>
      <c r="L136" s="28"/>
      <c r="M136" s="28" t="s">
        <v>413</v>
      </c>
      <c r="N136" s="30"/>
      <c r="O136" s="30"/>
      <c r="P136" s="30"/>
      <c r="Q136" s="30"/>
      <c r="R136" s="30"/>
      <c r="S136" s="30"/>
      <c r="T136" s="30"/>
    </row>
    <row r="137" spans="11:20" ht="15.75" thickBot="1" x14ac:dyDescent="0.3">
      <c r="K137" s="32"/>
      <c r="L137" s="28"/>
      <c r="M137" s="28" t="s">
        <v>409</v>
      </c>
      <c r="N137" s="30"/>
      <c r="O137" s="30"/>
      <c r="P137" s="30"/>
      <c r="Q137" s="30"/>
      <c r="R137" s="30"/>
      <c r="S137" s="30"/>
      <c r="T137" s="30"/>
    </row>
    <row r="138" spans="11:20" ht="15.75" thickBot="1" x14ac:dyDescent="0.3">
      <c r="K138" s="32"/>
      <c r="L138" s="28"/>
      <c r="M138" s="28" t="s">
        <v>400</v>
      </c>
      <c r="N138" s="30"/>
      <c r="O138" s="30"/>
      <c r="P138" s="30"/>
      <c r="Q138" s="30"/>
      <c r="R138" s="30"/>
      <c r="S138" s="30"/>
      <c r="T138" s="30"/>
    </row>
    <row r="139" spans="11:20" ht="15.75" thickBot="1" x14ac:dyDescent="0.3">
      <c r="K139" s="32"/>
      <c r="L139" s="28"/>
      <c r="M139" s="28"/>
      <c r="N139" s="30"/>
      <c r="O139" s="30"/>
      <c r="P139" s="30"/>
      <c r="Q139" s="30"/>
      <c r="R139" s="30"/>
      <c r="S139" s="30"/>
      <c r="T139" s="30"/>
    </row>
    <row r="140" spans="11:20" ht="15.75" thickBot="1" x14ac:dyDescent="0.3">
      <c r="K140" s="32"/>
      <c r="L140" s="28"/>
      <c r="M140" s="28"/>
      <c r="N140" s="30"/>
      <c r="O140" s="30"/>
      <c r="P140" s="30"/>
      <c r="Q140" s="30"/>
      <c r="R140" s="30"/>
      <c r="S140" s="30"/>
      <c r="T140" s="30"/>
    </row>
    <row r="141" spans="11:20" ht="15.75" thickBot="1" x14ac:dyDescent="0.3">
      <c r="K141" s="32"/>
      <c r="L141" s="30"/>
      <c r="M141" s="28"/>
      <c r="N141" s="30"/>
      <c r="O141" s="30"/>
      <c r="P141" s="30"/>
      <c r="Q141" s="30"/>
      <c r="R141" s="30"/>
      <c r="S141" s="30"/>
      <c r="T141" s="30"/>
    </row>
  </sheetData>
  <dataValidations count="1">
    <dataValidation type="list" allowBlank="1" showInputMessage="1" showErrorMessage="1" sqref="E2:E110" xr:uid="{5017A9CA-8074-4B69-A68F-346FECC0FAC0}">
      <formula1>$H$2:$H$13</formula1>
    </dataValidation>
  </dataValidations>
  <pageMargins left="0.7" right="0.7" top="0.75" bottom="0.75" header="0.3" footer="0.3"/>
  <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b 0 1 5 7 e b - 4 5 8 a - 4 7 0 2 - 8 c f 2 - 9 5 0 a e 8 c a a e 9 8 "   x m l n s = " h t t p : / / s c h e m a s . m i c r o s o f t . c o m / D a t a M a s h u p " > A A A A A L A N A A B Q S w M E F A A C A A g A Q 3 8 V V 4 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B D f x V 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3 8 V V 6 s H 3 X C o C g A A x y s A A B M A H A B G b 3 J t d W x h c y 9 T Z W N 0 a W 9 u M S 5 t I K I Y A C i g F A A A A A A A A A A A A A A A A A A A A A A A A A A A A O 0 a a 3 M T R / I 7 V f y H r a X q S q 5 y n F M u l 9 x d j r u y J R n E 2 R a x F H I X 4 1 K t p Q G r k H Z 9 q x W x y + U q G / y 6 x P g R H i E c x j E B T C 5 g Q z B B l g H 9 G e 1 K + n R / 4 X p 2 9 j G r m Z V k Q 5 I v 5 3 L Z u 9 M 9 3 T 0 9 3 T 3 d v Z N H K S 2 j y E K c / A 9 + d P T I 0 S P 5 U U l F a S E y n s l r G f l 8 s k e R 0 8 n E K M o h 4 b i Q R d r R I w L 8 x J W C m s I j k f E U y n a F C q q K Z O 1 T R b 0 w o i g X A h 2 T Q w N S D h 0 X I / E T 4 v D U U E i R N Y A P d 5 L Z x 8 T Q q C S f B z a J i T E k A p m E N J J F X Q l V k v P n F D U X U r K F n I y B + Q B h 1 T k 5 K e r b t y r 7 L 4 y v 7 4 u d g g Y w I S 1 p a G q q w 6 J a K e 7 X 7 9 4 E Y g 3 k h w j A Z T 6 I c s p F g I Y L Y 9 l M C m j k s Q h 9 s O C u s L n q l B Y g c z p c g R X 5 I l I 1 m K U p R F p X 7 F 5 V y e H Z A S 7 p T i E O z 5 q G 1 C 7 z o W d i Q N F G Q b W B j k 5 B L m S z 9 t / I u K Z K Z 6 R s A e W 7 I q q q q B 1 c d Q V b 6 I s r K 1 Y f Q Q r a y t P Q u O Y q D 4 s u w 5 a l B Y K W d 7 k Q g D U c a B T G S 1 n E u k j + s 4 D U C Z E m 3 p 1 O m 6 T l d A a b m p S 1 2 L h c A I M M B V h R g C 7 W b x K P J k M D 8 I 6 k 1 K i Q O S c M u f y G g Z R Y 3 S / r 0 y V R 0 E a R b L 7 V / v U j D O i L R V F A 2 T z i z d F X d o y l m e r + Y 2 o m P d b e Z G P p U v 2 r 7 3 k k H E h T Q k R W 4 + Z y d e V b n y X 8 9 + U S B W 8 t U S M t r k T t E e 2 P / b 2 l a u k 5 v m Y V 9 L c r X x v B J k b Z l W 1 l 4 f 6 o O N U p T D b a B r A c y 0 o p p D p j Y I l H j 2 R k X 5 H o w J d G U j a Z k / L g r 0 0 C n h P p e j O w E i u 8 5 Q P i m T + d T S A p J / Q q 2 T R S z 0 b G U a p g x l g 8 e j Y s a d L J w s j Z c K S 7 L y / 0 d 8 c T k c G u 8 W w + J z q h Q F M L y F Y e J U r S V B m w J 3 J M D k U 1 l D s u U h h i 5 9 8 y c v q 4 S P w d Y i 5 m d q i A y 7 D F + o / K a T Q O y o 3 K 2 g f v d 2 F E U / X R e H T A E 1 D w I D 9 O Y 0 i l v F m 9 9 h B i a + X V 1 Y B + b 6 G 2 M 1 P b X O p g K B C M 2 s 5 s t b T F k r 9 7 W Z + f a 4 6 y s g Z 0 f Y B k W F + c r z 7 d Z 4 G 7 W 3 p x x o / g 1 q z x c D N Q K Z U d k e V C b g S p R O h S u f p 6 W Z + 7 z I f 5 A o z i D s W S g u l 3 7 w B f f f E e K J S V a G / X u L 3 B D F f v P z R m d p j h 6 O k T z F g v Z 4 x s H T N s X P u p + p 9 Z f a N U v b T n M w e A + s K 8 j + I o m p I 8 Q Q T d v 2 r c m e X s / B d 6 8 R I z j P O I x r H Q w E n T m p l 1 R b o T n w x G w u z e P n 8 B u g G 7 p B T n m G b 9 w Q 3 j 0 W Z l / y Z B Y e D 6 3 B o G c i D G s 4 f 6 / J K x u F r 9 4 U v 9 9 h N 2 S S b N + t 2 1 6 v I C A z w 9 G D s V C S W S o V g 4 w q r 9 9 o Z x n S V o z x n o 7 m f n h G J n I o P d J 1 h A T z T e l x y M 9 b G Q S m m b t 6 / 1 6 V u 1 8 g L 4 C W w g T 7 T 6 N 6 v g w r B 6 B h g / H Q l F I c Q x g F j i Z G Q w y Q 0 a 0 X i y L 9 L N b h q M 9 / y G H T Z u 7 u i r D / T V R X 3 1 C g s E j 1 q c 5 y / W e P 3 M F 9 Y T C 8 X 6 k z g 6 / 5 W d d + M J u H 9 t 6 y s 4 9 l g N U n G N 4 w J P a r s P 9 N K K v v K C j a D 6 v V v V R 9 e 4 4 x A V q l t X + K C r v i C y M y z o 9 O A p f W d P L 6 7 6 i H G j f v k h h E Z 9 e 9 O 4 s a e / X G H X Q a P c L n G 9 l 9 J D d X u 6 u s X x h u L j 2 v N Z / e k d Y 5 o N z c Z 6 W V / / m n V c i C D F W 5 X S E j f W 3 3 6 i L 5 X Y 4 Y 1 l X i A B V H 2 5 7 M O B d Q E z K N T K 6 9 X S A 8 r 1 n R j 2 j D 1 A 9 L 1 n s O H m A f M D A w x H e j 5 J J M P d C c f 2 n C i i Z V I X 8 C n e q J E v r h v f L m C N L X O C 6 9 4 u Z y c f f 8 f x 1 k U 2 o K 2 x j m s e K i w q c T a i D B L Q / e J 8 i d 0 I 4 8 u 5 S n m d B 4 l D s p P S C i o b w q v 7 u / r 9 V / q V l d r 2 t r G y W n n 9 7 9 r 0 H I t 1 a U 8 v X 4 Y c 1 C j O V b d Z s 3 E S D J / o x U 4 w H U 6 / c r 3 y i g 0 q B E h S A B 9 W P j k F n a o A n G c Y f n H F r E J 9 l O 3 E g I Y D Y B S l L n B i / D 3 j J s 8 n v a m x J 0 3 0 9 A P i J 0 g 6 7 M 2 G q V y R K a 9 j U C m o b D k Z R 1 m U 0 u y 0 3 6 r u j 4 m j S I K M O Z 8 E R s k s J P S Q E l v 0 I M U G 8 k B w U P m c o Y P H A n 4 8 r T p x C G g O C 3 / + i y C + 8 4 4 I z p t 2 R 3 D S f d g y 2 y t X 0 w a F R T + u m F V 5 w z p g k F t V 0 9 R i K i i n K 4 z y K Q T l k X y e I k r K J p K f 0 9 W 0 O e K U 1 D R r K J F M Y B e u 2 I P m r x t D H L q D S M F M + R 0 B E 9 R Y u l k 1 g l s s U G w 8 q 2 l S B z S m 7 q 4 L u K k 5 N x t 3 E 2 I 3 B 2 4 4 0 K 0 s 0 i 5 a P A m 7 m 6 H b K e g U p Q l i X B w 9 Y I C r B l Z l j j J o a m 3 2 W R r Z O m U Y U a h F 1 y Y M a 3 M a Y G 1 1 V O w q m e 6 m W J 2 y t j s p F H 7 z L g q U M U + v t z X d v 4 9 C i P h 0 U 7 y S t + q k t J L B t 3 P S e i F t d U o s f D v y 9 C Y + q x S X 4 Y j l 7 J 2 z r 7 j t k f g s G U 0 j W c u c y 3 g 2 L g G R 3 O x C S B k w H a f h K Y h k J W K H J c s / L A H E A Z H u 0 D R Y b d D X 0 x 1 B a S d / c 8 9 m 1 k U b 5 6 / g 9 4 0 n G U 8 v L T w f h 3 B 7 h f 5 N 1 i b d M I Y 3 d n 9 a L T Z x i n o / U v E R 8 n E B q R l E R Z Y B B A d 0 + p S S 4 Y Q C H E u s P g 4 k C s d E s C S k 4 u a b i i 5 m 0 O d 5 f I Z J I 1 I e e f C a o m F G u B n V 1 Y f O a b E C I L o i R s b H 4 A A G 9 v 4 E H L E J r v n s B L K G J b a Q x K e u 4 Z U y Z p b k S 6 u L T 6 d N f I s D b Q b m P q Y F s 9 1 P G 4 E 5 b o 4 G 2 l J W p 9 k 2 F M V O 2 z Q 8 N D p / y S V 5 z O q 9 Z p b t W T y 2 6 4 M K y R k 9 y P 7 Z x S v X D q b 4 + W D L d J B R Q B u f r B g 3 f 8 8 / x H i E g Y 1 t C J p T H R n Z j y a d y D f z 8 E N 9 4 b O o J Q m 1 n / l r n 5 b J H b i T z K u g + H 3 r N + 6 B t F l M N d Y 6 X L 2 T A / Z Y A P a m w 9 E F e f V Z v I V L H b M W u q k D 8 k w O U w + m e 5 x a w + a B S p 7 J k U q e q U O V D I D 4 5 A F r 0 2 J l H 6 3 O q / t s H q / k m f R 5 L B a P 9 4 x H r 2 E 9 9 e l r Y o v v r c c 0 / B S A g m V y k i i K 9 i X z 8 6 p l 9 c L I h B B G 2 U w u g 7 + N u M U W R n E O E 9 6 H U o H 6 m u n 9 c I u T r J 4 J h 2 h A J P I D 3 s c F R U N x b Q J / C s p f 7 D C r c E K E p O r 2 y 3 v 0 y + / o l / f p l 9 / T L x / Q L x / S L 3 + g X / 5 I v w R / 6 3 n z y B D 0 C B H 0 S B H 0 i B H 0 y B H 0 C B L 8 k I 7 9 p i e P K X l s 6 9 5 P 4 w 4 k 0 G x 7 b E o W d f M T P k N z y I I O u y 5 m j d C u F Y U d z W u K m j S d k u t X 1 S 3 s L W T z 6 l d / c p 5 r z 2 e r 2 5 v v 6 h u l + s K a 5 Q q L R f 3 6 v G W / L 2 c q x V v W t I W 1 2 p 0 r J A D Y l o 7 7 K 7 X d B 8 b i C 2 v u z p 4 + / 6 O H 2 t x + b X q G H q m U 1 + v f f G 9 B 7 2 0 7 o o D H G u u X C e b / f e K X 8 I m f w Z o P U O o z L B t u V X i s + q 2 l K F Z H g S b t c z f k Y N c 3 v J k K q L k A D H J 0 n 8 H D d N h 1 S r t m P t 1 D F d c s M v F a G 7 l H k i / k m + I T N 7 b x 4 y j V F N s T B + x J 3 f 3 v 9 v Y 3 n U b i g 4 0 f U t S x 5 m u g Q o g 9 q T f a n A M V Y x x N q U p z P n Q Y s i e d 7 G 0 + h Y p T b e 4 I C W Q 2 c l R u s R 9 m q H N U 1 Y I 0 H Q v t L f z U X o F Y 2 3 l h f D d t b N z 3 9 7 v D 3 j l x 7 N b r J M n I w W 6 U 5 M L 9 0 V / 7 K g m W w e c O C Q b x L 4 + 4 K 3 S n e 0 s J n M B C m B E y 8 l h B O 1 z 5 8 D Y v C P p c U n n z + y h N 7 5 P 4 l B h v c J P E e 7 e D A v j c 7 m j 2 3 Z p 3 c 4 J b / f h 8 e / W m 5 8 x X p c N c e e F f 8 X g b 1 Z d f W d 1 + V d 3 Y p H z z 5 q O j 1 0 Z V t u h D U i 2 + h l j j X d p H / w N Q S w E C L Q A U A A I A C A B D f x V X h S p h W a Y A A A D 5 A A A A E g A A A A A A A A A A A A A A A A A A A A A A Q 2 9 u Z m l n L 1 B h Y 2 t h Z 2 U u e G 1 s U E s B A i 0 A F A A C A A g A Q 3 8 V V w / K 6 a u k A A A A 6 Q A A A B M A A A A A A A A A A A A A A A A A 8 g A A A F t D b 2 5 0 Z W 5 0 X 1 R 5 c G V z X S 5 4 b W x Q S w E C L Q A U A A I A C A B D f x V X q w f d c K g K A A D H K w A A E w A A A A A A A A A A A A A A A A D j A Q A A R m 9 y b X V s Y X M v U 2 V j d G l v b j E u b V B L B Q Y A A A A A A w A D A M I A A A D Y D 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9 r A A A A A A A A B u 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X d B Q U F B Q U F B Q U R B c i t E V n c 1 T l B S b 2 l Q T 0 o w W l d 4 U T h I R k 5 2 Z F h K a l p T Q k V Z W F J o S U d a e W I y M G d a R 1 Z o Y k N C d F l Y T j B a W E k x W E Z 3 e E 1 D N H h N Q z R 4 T G p J e E 5 W e G t Z M j B r W E Z S b F l X M G d S b T l z W k d W e V h F V j R a V 0 4 x Z E d s d m J p Q l V a V 0 Z 0 W E V S a G R H R k l k V 0 l B Q U F B Q U F B Q U F B Q U J V R G 9 G L 0 1 V R V Z U T E F 4 a k t 4 R n h P V 0 d C R X h w Y z N R Q U F B R U F B Q U F B Q U F B Q W 5 I Q T g 2 U 1 Z h M 1 V H N m N G T D N 5 a 2 V t W V F o U F l u T n Z i R 1 Y w W l F B Q U F n Q U F B Q T 0 9 I i A v P j w v U 3 R h Y m x l R W 5 0 c m l l c z 4 8 L 0 l 0 Z W 0 + P E l 0 Z W 0 + P E l 0 Z W 1 M b 2 N h d G l v b j 4 8 S X R l b V R 5 c G U + R m 9 y b X V s Y T w v S X R l b V R 5 c G U + P E l 0 Z W 1 Q Y X R o P l N l Y 3 R p b 2 4 x L 2 R l Y W x f b W F z d G V y P C 9 J d G V t U G F 0 a D 4 8 L 0 l 0 Z W 1 M b 2 N h d G l v b j 4 8 U 3 R h Y m x l R W 5 0 c m l l c z 4 8 R W 5 0 c n k g V H l w Z T 0 i S X N Q c m l 2 Y X R l I i B W Y W x 1 Z T 0 i b D A i I C 8 + P E V u d H J 5 I F R 5 c G U 9 I l F 1 Z X J 5 R 3 J v d X B J R C I g V m F s d W U 9 I n N k N W U w Y W Z j M C 0 5 M 2 M z L T Q 2 N G Y t O D g 4 Z i 0 z O D l k M T k 1 Y j E 0 M 2 M i I C 8 + P E V u d H J 5 I F R 5 c G U 9 I k Z p b G 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S Z W x h d G l v b n N o a X B J b m Z v Q 2 9 u d G F p b m V y I i B W Y W x 1 Z T 0 i c 3 s m c X V v d D t j b 2 x 1 b W 5 D b 3 V u d C Z x d W 9 0 O z o 4 N C w m c X V v d D t r Z X l D b 2 x 1 b W 5 O Y W 1 l c y Z x d W 9 0 O z p b X S w m c X V v d D t x d W V y e V J l b G F 0 a W 9 u c 2 h p c H M m c X V v d D s 6 W 1 0 s J n F 1 b 3 Q 7 Y 2 9 s d W 1 u S W R l b n R p d G l l c y Z x d W 9 0 O z p b J n F 1 b 3 Q 7 U 2 V j d G l v b j E v Z G V h b F 9 t Y X N 0 Z X I v Q 2 h h b m d l Z C B U e X B l L n t J b m R l e C w w f S Z x d W 9 0 O y w m c X V v d D t T Z W N 0 a W 9 u M S 9 k Z W F s X 2 1 h c 3 R l c i 9 D a G F u Z 2 V k I F R 5 c G U u e 0 l T S U 4 s M X 0 m c X V v d D s s J n F 1 b 3 Q 7 U 2 V j d G l v b j E v Z G V h b F 9 t Y X N 0 Z X I v Q 2 h h b m d l Z C B U e X B l L n v l r p r k u 7 f m l 6 U s M n 0 m c X V v d D s s J n F 1 b 3 Q 7 U 2 V j d G l v b j E v Z G V h b F 9 t Y X N 0 Z X I v Q 2 h h b m d l Z C B U e X B l L n v k v 6 H n l K j k u L v k v Z M s M 3 0 m c X V v d D s s J n F 1 b 3 Q 7 U 2 V j d G l v b j E v Z G V h b F 9 t Y X N 0 Z X I v Q 2 h h b m d l Z C B U e X B l L n v l j 5 H o o Y z o r 4 T n u q c s N H 0 m c X V v d D s s J n F 1 b 3 Q 7 U 2 V j d G l v b j E v Z G V h b F 9 t Y X N 0 Z X I v Q 2 h h b m d l Z C B U e X B l L n v k u L v k v Z P o r 4 T n u q c s N X 0 m c X V v d D s s J n F 1 b 3 Q 7 U 2 V j d G l v b j E v Z G V h b F 9 t Y X N 0 Z X I v Q 2 h h b m d l Z C B U e X B l L n v l o o P l h o X k u L v k v Z P o r 4 T n u q c s N n 0 m c X V v d D s s J n F 1 b 3 Q 7 U 2 V j d G l v b j E v Z G V h b F 9 t Y X N 0 Z X I v Q 2 h h b m d l Z C B U e X B l L n v o t K f l u I E s N 3 0 m c X V v d D s s J n F 1 b 3 Q 7 U 2 V j d G l v b j E v Z G V h b F 9 t Y X N 0 Z X I v Q 2 h h b m d l Z C B U e X B l L n v l j 5 H o o Y z o p 4 T m q K E o 5 L q / K S w 4 f S Z x d W 9 0 O y w m c X V v d D t T Z W N 0 a W 9 u M S 9 k Z W F s X 2 1 h c 3 R l c i 9 D a G F u Z 2 V k I F R 5 c G U u e + W 5 t O a c n y w 5 f S Z x d W 9 0 O y w m c X V v d D t T Z W N 0 a W 9 u M S 9 k Z W F s X 2 1 h c 3 R l c i 9 D a G F u Z 2 V k I F R 5 c G U u e + e l q O a B r y w x M H 0 m c X V v d D s s J n F 1 b 3 Q 7 U 2 V j d G l v b j E v Z G V h b F 9 t Y X N 0 Z X I v Q 2 h h b m d l Z C B U e X B l L n t J U E c s M T F 9 J n F 1 b 3 Q 7 L C Z x d W 9 0 O 1 N l Y 3 R p b 2 4 x L 2 R l Y W x f b W F z d G V y L 0 N o Y W 5 n Z W Q g V H l w Z S 5 7 R l B H L D E y f S Z x d W 9 0 O y w m c X V v d D t T Z W N 0 a W 9 u M S 9 k Z W F s X 2 1 h c 3 R l c i 9 D a G F u Z 2 V k I F R 5 c G U u e + W u m u S 7 t y w x M 3 0 m c X V v d D s s J n F 1 b 3 Q 7 U 2 V j d G l v b j E v Z G V h b F 9 t Y X N 0 Z X I v Q 2 h h b m d l Z C B U e X B l L n v m l L b n q o T l n 7 r n g r k s M T R 9 J n F 1 b 3 Q 7 L C Z x d W 9 0 O 1 N l Y 3 R p b 2 4 x L 2 R l Y W x f b W F z d G V y L 0 N o Y W 5 n Z W Q g V H l w Z S 5 7 5 a 6 a 5 L u 3 5 Z + 6 5 Y e G L D E 1 f S Z x d W 9 0 O y w m c X V v d D t T Z W N 0 a W 9 u M S 9 k Z W F s X 2 1 h c 3 R l c i 9 D a G F u Z 2 V k I F R 5 c G U u e + e 7 k + a e h C w x N n 0 m c X V v d D s s J n F 1 b 3 Q 7 U 2 V j d G l v b j E v Z G V h b F 9 t Y X N 0 Z X I v Q 2 h h b m d l Z C B U e X B l L n v k u L v p o p g s M T d 9 J n F 1 b 3 Q 7 L C Z x d W 9 0 O 1 N l Y 3 R p b 2 4 x L 2 R l Y W x f b W F z d G V y L 0 N o Y W 5 n Z W Q g V H l w Z S 5 7 5 L i K 5 b i C L D E 4 f S Z x d W 9 0 O y w m c X V v d D t T Z W N 0 a W 9 u M S 9 k Z W F s X 2 1 h c 3 R l c i 9 D a G F u Z 2 V k I F R 5 c G U u e + a 4 r + W I h l 9 S T 0 x F L D E 5 f S Z x d W 9 0 O y w m c X V v d D t T Z W N 0 a W 9 u M S 9 k Z W F s X 2 1 h c 3 R l c i 9 D a G F u Z 2 V k I F R 5 c G U u e + a + s + W I h l 9 S T 0 x F L D I w f S Z x d W 9 0 O y w m c X V v d D t T Z W N 0 a W 9 u M S 9 k Z W F s X 2 1 h c 3 R l c i 9 D a G F u Z 2 V k I F R 5 c G U u e + W i n u W P k e W I p O W u m i w y M X 0 m c X V v d D s s J n F 1 b 3 Q 7 U 2 V j d G l v b j E v Z G V h b F 9 t Y X N 0 Z X I v Q 2 h h b m d l Z C B U e X B l L n v k u r / n v o 7 l h Y M s M j J 9 J n F 1 b 3 Q 7 L C Z x d W 9 0 O 1 N l Y 3 R p b 2 4 x L 2 R l Y W x f b W F z d G V y L 0 N o Y W 5 n Z W Q g V H l w Z S 5 7 5 L q / 5 Y W D L D I z f S Z x d W 9 0 O y w m c X V v d D t T Z W N 0 a W 9 u M S 9 k Z W F s X 2 1 h c 3 R l c i 9 D a G F u Z 2 V k I F R 5 c G U u e 0 N P V U 5 U X 0 p H Q y w y N H 0 m c X V v d D s s J n F 1 b 3 Q 7 U 2 V j d G l v b j E v Z G V h b F 9 t Y X N 0 Z X I v Q 2 h h b m d l Z C B U e X B l L n t D T 1 V O V F 9 K T E 0 s M j V 9 J n F 1 b 3 Q 7 L C Z x d W 9 0 O 1 N l Y 3 R p b 2 4 x L 2 R l Y W x f b W F z d G V y L 0 N o Y W 5 n Z W Q g V H l w Z S 5 7 5 a S H 6 K + B 6 K G M L D I 2 f S Z x d W 9 0 O y w m c X V v d D t T Z W N 0 a W 9 u M S 9 k Z W F s X 2 1 h c 3 R l c i 9 D a G F u Z 2 V k I F R 5 c G U u e + W P k e i h j O e l q O m d o u W I q e e O h y w y N 3 0 m c X V v d D s s J n F 1 b 3 Q 7 U 2 V j d G l v b j E v Z G V h b F 9 t Y X N 0 Z X I v Q 2 h h b m d l Z C B U e X B l L n t F U 0 c s M j h 9 J n F 1 b 3 Q 7 L C Z x d W 9 0 O 1 N l Y 3 R p b 2 4 x L 2 R l Y W x f b W F z d G V y L 0 N o Y W 5 n Z W Q g V H l w Z S 5 7 R l R a L D I 5 f S Z x d W 9 0 O y w m c X V v d D t T Z W N 0 a W 9 u M S 9 k Z W F s X 2 1 h c 3 R l c i 9 D a G F u Z 2 V k I F R 5 c G U u e 0 Z F Q V R V U k V E L D M w f S Z x d W 9 0 O y w m c X V v d D t T Z W N 0 a W 9 u M S 9 k Z W F s X 2 1 h c 3 R l c i 9 D a G F u Z 2 V k I F R 5 c G U u e 0 5 P V E V T L D M x f S Z x d W 9 0 O y w m c X V v d D t T Z W N 0 a W 9 u M S 9 k Z W F s X 2 1 h c 3 R l c i 9 D a G F u Z 2 V k I F R 5 c G U u e 0 9 U S E V S X 0 l T S U 4 s M z J 9 J n F 1 b 3 Q 7 L C Z x d W 9 0 O 1 N l Y 3 R p b 2 4 x L 2 R l Y W x f b W F z d G V y L 0 N o Y W 5 n Z W Q g V H l w Z S 5 7 V X B k Y X R v c i w z M 3 0 m c X V v d D s s J n F 1 b 3 Q 7 U 2 V j d G l v b j E v Z G V h b F 9 t Y X N 0 Z X I v Q 2 h h b m d l Z C B U e X B l L n t U a W 1 l c 3 R h b X A s M z R 9 J n F 1 b 3 Q 7 L C Z x d W 9 0 O 1 N l Y 3 R p b 2 4 x L 2 R l Y W x f b W F z d G V y L 0 N o Y W 5 n Z W Q g V H l w Z S 5 7 6 K + E 5 7 q n 5 Y i G 5 7 G 7 L D M 1 f S Z x d W 9 0 O y w m c X V v d D t T Z W N 0 a W 9 u M S 9 k Z W F s X 2 1 h c 3 R l c i 9 D a G F u Z 2 V k I F R 5 c G U u e 0 J J U 0 x f U k 9 M R S w z N n 0 m c X V v d D s s J n F 1 b 3 Q 7 U 2 V j d G l v b j E v Z G V h b F 9 t Y X N 0 Z X I v Q 2 h h b m d l Z C B U e X B l L n v l p L T o o Z T o r 6 b m g 4 U s M z d 9 J n F 1 b 3 Q 7 L C Z x d W 9 0 O 1 N l Y 3 R p b 2 4 x L 2 R l Y W x f b W F z d G V y L 0 N o Y W 5 n Z W Q g V H l w Z S 5 7 5 p a w 6 K e E 6 K e S 6 I m y L D M 4 f S Z x d W 9 0 O y w m c X V v d D t T Z W N 0 a W 9 u M S 9 k Z W F s X 2 1 h c 3 R l c i 9 D a G F u Z 2 V k I F R 5 c G U u e 0 N P V k V S Q U d F L D M 5 f S Z x d W 9 0 O y w m c X V v d D t T Z W N 0 a W 9 u M S 9 k Z W F s X 2 1 h c 3 R l c i 9 D a G F u Z 2 V k I F R 5 c G U u e 1 B S T 0 p F Q 1 R f Q 0 9 E R S w 0 M H 0 m c X V v d D s s J n F 1 b 3 Q 7 U 2 V j d G l v b j E v Z G V h b F 9 t Y X N 0 Z X I v Q 2 h h b m d l Z C B U e X B l L n v m n J / m l b A s N D F 9 J n F 1 b 3 Q 7 L C Z x d W 9 0 O 1 N l Y 3 R p b 2 4 x L 2 R l Y W x f b W F z d G V y L 0 N o Y W 5 n Z W Q g V H l w Z S 5 7 V G F w L D Q y f S Z x d W 9 0 O y w m c X V v d D t T Z W N 0 a W 9 u M S 9 k Z W F s X 2 1 h c 3 R l c i 9 D a G F u Z 2 V k I F R 5 c G U u e 1 B S T 0 p F Q 1 R f T k F N R S w 0 M 3 0 m c X V v d D s s J n F 1 b 3 Q 7 U 2 V j d G l v b j E v Z G V h b F 9 t Y X N 0 Z X I v Q 2 h h b m d l Z C B U e X B l L n v l j 5 H o o Y z k u r o s N D R 9 J n F 1 b 3 Q 7 L C Z x d W 9 0 O 1 N l Y 3 R p b 2 4 x L 2 R l Y W x f b W F z d G V y L 0 N o Y W 5 n Z W Q g V H l w Z S 5 7 5 o u F 5 L + d 5 L q 6 L D Q 1 f S Z x d W 9 0 O y w m c X V v d D t T Z W N 0 a W 9 u M S 9 k Z W F s X 2 1 h c 3 R l c i 9 D a G F u Z 2 V k I F R 5 c G U u e + e 7 t O W l v e W N j + i u r u a P k O S + m + i A h S w 0 N n 0 m c X V v d D s s J n F 1 b 3 Q 7 U 2 V j d G l v b j E v Z G V h b F 9 t Y X N 0 Z X I v Q 2 h h b m d l Z C B U e X B l L n v o t b f m g a / m l 6 X m n J 8 s N D d 9 J n F 1 b 3 Q 7 L C Z x d W 9 0 O 1 N l Y 3 R p b 2 4 x L 2 R l Y W x f b W F z d G V y L 0 N o Y W 5 n Z W Q g V H l w Z S 5 7 6 a a W 5 q y h 5 L u Y 5 o G v 5 p e l L D Q 4 f S Z x d W 9 0 O y w m c X V v d D t T Z W N 0 a W 9 u M S 9 k Z W F s X 2 1 h c 3 R l c i 9 D a G F u Z 2 V k I F R 5 c G U u e + i h j O a d g + W F k e S 7 m O a X p S w 0 O X 0 m c X V v d D s s J n F 1 b 3 Q 7 U 2 V j d G l v b j E v Z G V h b F 9 t Y X N 0 Z X I v Q 2 h h b m d l Z C B U e X B l L n v l h Z H k u 5 j m l 6 U s N T B 9 J n F 1 b 3 Q 7 L C Z x d W 9 0 O 1 N l Y 3 R p b 2 4 x L 2 R l Y W x f b W F z d G V y L 0 N o Y W 5 n Z W Q g V H l w Z S 5 7 5 Y G / 6 L + Y 6 a G 6 5 L 2 N L D U x f S Z x d W 9 0 O y w m c X V v d D t T Z W N 0 a W 9 u M S 9 k Z W F s X 2 1 h c 3 R l c i 9 D a G F u Z 2 V k I F R 5 c G U u e + a c g O a W s O e l q O m d o u W I q e e O h y w 1 M n 0 m c X V v d D s s J n F 1 b 3 Q 7 U 2 V j d G l v b j E v Z G V h b F 9 t Y X N 0 Z X I v Q 2 h h b m d l Z C B U e X B l L n v k u 5 j m g a / p o p H n j o c s N T N 9 J n F 1 b 3 Q 7 L C Z x d W 9 0 O 1 N l Y 3 R p b 2 4 x L 2 R l Y W x f b W F z d G V y L 0 N o Y W 5 n Z W Q g V H l w Z S 5 7 5 Y + R 6 K G M 5 L u 3 L D U 0 f S Z x d W 9 0 O y w m c X V v d D t T Z W N 0 a W 9 u M S 9 k Z W F s X 2 1 h c 3 R l c i 9 D a G F u Z 2 V k I F R 5 c G U u e + W A u u W I u O S 9 m e m i n S w 1 N X 0 m c X V v d D s s J n F 1 b 3 Q 7 U 2 V j d G l v b j E v Z G V h b F 9 t Y X N 0 Z X I v Q 2 h h b m d l Z C B U e X B l L n v m m K / l k K b m s L j n u 6 3 l g L o s N T Z 9 J n F 1 b 3 Q 7 L C Z x d W 9 0 O 1 N l Y 3 R p b 2 4 x L 2 R l Y W x f b W F z d G V y L 0 N o Y W 5 n Z W Q g V H l w Z S 5 7 5 p i v 5 Z C m 5 a 2 Y 5 Y 2 V L D U 3 f S Z x d W 9 0 O y w m c X V v d D t T Z W N 0 a W 9 u M S 9 k Z W F s X 2 1 h c 3 R l c i 9 D a G F u Z 2 V k I F R 5 c G U u e + W I q e e O h + e x u + W e i y w 1 O H 0 m c X V v d D s s J n F 1 b 3 Q 7 U 2 V j d G l v b j E v Z G V h b F 9 t Y X N 0 Z X I v Q 2 h h b m d l Z C B U e X B l L n v k u q T m m J P n i r b m g I E s N T l 9 J n F 1 b 3 Q 7 L C Z x d W 9 0 O 1 N l Y 3 R p b 2 4 x L 2 R l Y W x f b W F z d G V y L 0 N o Y W 5 n Z W Q g V H l w Z S 5 7 5 Y C 6 5 Y i 4 5 7 G 7 5 Z 6 L L D Y w f S Z x d W 9 0 O y w m c X V v d D t T Z W N 0 a W 9 u M S 9 k Z W F s X 2 1 h c 3 R l c i 9 D a G F u Z 2 V k I F R 5 c G U u e 1 N C T E P m j 5 D k v p v o g I U s N j F 9 J n F 1 b 3 Q 7 L C Z x d W 9 0 O 1 N l Y 3 R p b 2 4 x L 2 R l Y W x f b W F z d G V y L 0 N o Y W 5 n Z W Q g V H l w Z S 5 7 5 Y C 6 5 Y i 4 5 6 6 A 5 6 e w L D Y y f S Z x d W 9 0 O y w m c X V v d D t T Z W N 0 a W 9 u M S 9 k Z W F s X 2 1 h c 3 R l c i 9 D a G F u Z 2 V k I F R 5 c G U u e + S / o e e U q O S 4 u + S 9 k + e u g O e n s C w 2 M 3 0 m c X V v d D s s J n F 1 b 3 Q 7 U 2 V j d G l v b j E v Z G V h b F 9 t Y X N 0 Z X I v Q 2 h h b m d l Z C B U e X B l L n t J T i 7 k u K 3 o t Y T l s Z 7 m g K c s N j R 9 J n F 1 b 3 Q 7 L C Z x d W 9 0 O 1 N l Y 3 R p b 2 4 x L 2 R l Y W x f b W F z d G V y L 0 N o Y W 5 n Z W Q g V H l w Z S 5 7 S U 4 u 5 p 2 / 5 Z 2 X L D Y 1 f S Z x d W 9 0 O y w m c X V v d D t T Z W N 0 a W 9 u M S 9 k Z W F s X 2 1 h c 3 R l c i 9 D a G F u Z 2 V k I F R 5 c G U u e + W c s O W M u i w 2 N n 0 m c X V v d D s s J n F 1 b 3 Q 7 U 2 V j d G l v b j E v Z G V h b F 9 t Y X N 0 Z X I v Q 2 h h b m d l Z C B U e X B l L n v l n 4 7 l u I I s N j d 9 J n F 1 b 3 Q 7 L C Z x d W 9 0 O 1 N l Y 3 R p b 2 4 x L 2 R l Y W x f b W F z d G V y L 0 N o Y W 5 n Z W Q g V H l w Z S 5 7 5 Y y 6 5 Y 6 / L D Y 4 f S Z x d W 9 0 O y w m c X V v d D t T Z W N 0 a W 9 u M S 9 k Z W F s X 2 1 h c 3 R l c i 9 D a G F u Z 2 V k I F R 5 c G U u e + i h j O S 4 m i w 2 O X 0 m c X V v d D s s J n F 1 b 3 Q 7 U 2 V j d G l v b j E v Z G V h b F 9 t Y X N 0 Z X I v Q 2 h h b m d l Z C B U e X B l L n t E T U n o o Y z k u J r k u o z n u q c s N z B 9 J n F 1 b 3 Q 7 L C Z x d W 9 0 O 1 N l Y 3 R p b 2 4 x L 2 R l Y W x f b W F z d G V y L 0 N o Y W 5 n Z W Q g V H l w Z S 5 7 5 7 u G 5 Y i G 6 K G M 5 L i a L D c x f S Z x d W 9 0 O y w m c X V v d D t T Z W N 0 a W 9 u M S 9 k Z W F s X 2 1 h c 3 R l c i 9 D a G F u Z 2 V k I F R 5 c G U u e + W F r O W P u O e x u + W e i y w 3 M n 0 m c X V v d D s s J n F 1 b 3 Q 7 U 2 V j d G l v b j E v Z G V h b F 9 t Y X N 0 Z X I v Q 2 h h b m d l Z C B U e X B l L n v p p p b m r K H o v 5 3 n u q b m l 6 U s N z N 9 J n F 1 b 3 Q 7 L C Z x d W 9 0 O 1 N l Y 3 R p b 2 4 x L 2 R l Y W x f b W F z d G V y L 0 N o Y W 5 n Z W Q g V H l w Z S 5 7 5 b m z 5 Y + w 5 7 q n 5 Y i r L D c 0 f S Z x d W 9 0 O y w m c X V v d D t T Z W N 0 a W 9 u M S 9 k Z W F s X 2 1 h c 3 R l c i 9 D a G F u Z 2 V k I F R 5 c G U u e 0 R F Q l V U X 0 R B V E U s N z V 9 J n F 1 b 3 Q 7 L C Z x d W 9 0 O 1 N l Y 3 R p b 2 4 x L 2 R l Y W x f b W F z d G V y L 0 N o Y W 5 n Z W Q g V H l w Z S 5 7 5 p u + 5 5 S o 5 Z C N L D c 2 f S Z x d W 9 0 O y w m c X V v d D t T Z W N 0 a W 9 u M S 9 k Z W F s X 2 1 h c 3 R l c i 9 D a G F u Z 2 V k I F R 5 c G U u e + W k h + a z q C w 3 N 3 0 m c X V v d D s s J n F 1 b 3 Q 7 U 2 V j d G l v b j E v Z G V h b F 9 t Y X N 0 Z X I v Q 2 h h b m d l Z C B U e X B l L n v l j 5 H o o Y z l k 4 H n p 4 0 s N z h 9 J n F 1 b 3 Q 7 L C Z x d W 9 0 O 1 N l Y 3 R p b 2 4 x L 2 R l Y W x f b W F z d G V y L 0 N o Y W 5 n Z W Q g V H l w Z S 5 7 5 b m 0 5 L u 9 L D c 5 f S Z x d W 9 0 O y w m c X V v d D t T Z W N 0 a W 9 u M S 9 k Z W F s X 2 1 h c 3 R l c i 9 D a G F u Z 2 V k I F R 5 c G U u e + S / o e e U q O S 4 u + S 9 k y j l p I f o r 4 H o o Y w p L D g w f S Z x d W 9 0 O y w m c X V v d D t T Z W N 0 a W 9 u M S 9 k Z W F s X 2 1 h c 3 R l c i 9 D a G F u Z 2 V k I F R 5 c G U u e 0 J P Q 0 9 N X 0 R F Q U w / L D g x f S Z x d W 9 0 O y w m c X V v d D t T Z W N 0 a W 9 u M S 9 k Z W F s X 2 1 h c 3 R l c i 9 D a G F u Z 2 V k I F R 5 c G U u e 0 N o Z W N r L D g y f S Z x d W 9 0 O y w m c X V v d D t T Z W N 0 a W 9 u M S 9 k Z W F s X 2 1 h c 3 R l c i 9 D a G F u Z 2 V k I F R 5 c G U u e + W F t u S 7 l u S 6 p O m T t l 9 S T 0 x F L D g z f S Z x d W 9 0 O 1 0 s J n F 1 b 3 Q 7 Q 2 9 s d W 1 u Q 2 9 1 b n Q m c X V v d D s 6 O D Q s J n F 1 b 3 Q 7 S 2 V 5 Q 2 9 s d W 1 u T m F t Z X M m c X V v d D s 6 W 1 0 s J n F 1 b 3 Q 7 Q 2 9 s d W 1 u S W R l b n R p d G l l c y Z x d W 9 0 O z p b J n F 1 b 3 Q 7 U 2 V j d G l v b j E v Z G V h b F 9 t Y X N 0 Z X I v Q 2 h h b m d l Z C B U e X B l L n t J b m R l e C w w f S Z x d W 9 0 O y w m c X V v d D t T Z W N 0 a W 9 u M S 9 k Z W F s X 2 1 h c 3 R l c i 9 D a G F u Z 2 V k I F R 5 c G U u e 0 l T S U 4 s M X 0 m c X V v d D s s J n F 1 b 3 Q 7 U 2 V j d G l v b j E v Z G V h b F 9 t Y X N 0 Z X I v Q 2 h h b m d l Z C B U e X B l L n v l r p r k u 7 f m l 6 U s M n 0 m c X V v d D s s J n F 1 b 3 Q 7 U 2 V j d G l v b j E v Z G V h b F 9 t Y X N 0 Z X I v Q 2 h h b m d l Z C B U e X B l L n v k v 6 H n l K j k u L v k v Z M s M 3 0 m c X V v d D s s J n F 1 b 3 Q 7 U 2 V j d G l v b j E v Z G V h b F 9 t Y X N 0 Z X I v Q 2 h h b m d l Z C B U e X B l L n v l j 5 H o o Y z o r 4 T n u q c s N H 0 m c X V v d D s s J n F 1 b 3 Q 7 U 2 V j d G l v b j E v Z G V h b F 9 t Y X N 0 Z X I v Q 2 h h b m d l Z C B U e X B l L n v k u L v k v Z P o r 4 T n u q c s N X 0 m c X V v d D s s J n F 1 b 3 Q 7 U 2 V j d G l v b j E v Z G V h b F 9 t Y X N 0 Z X I v Q 2 h h b m d l Z C B U e X B l L n v l o o P l h o X k u L v k v Z P o r 4 T n u q c s N n 0 m c X V v d D s s J n F 1 b 3 Q 7 U 2 V j d G l v b j E v Z G V h b F 9 t Y X N 0 Z X I v Q 2 h h b m d l Z C B U e X B l L n v o t K f l u I E s N 3 0 m c X V v d D s s J n F 1 b 3 Q 7 U 2 V j d G l v b j E v Z G V h b F 9 t Y X N 0 Z X I v Q 2 h h b m d l Z C B U e X B l L n v l j 5 H o o Y z o p 4 T m q K E o 5 L q / K S w 4 f S Z x d W 9 0 O y w m c X V v d D t T Z W N 0 a W 9 u M S 9 k Z W F s X 2 1 h c 3 R l c i 9 D a G F u Z 2 V k I F R 5 c G U u e + W 5 t O a c n y w 5 f S Z x d W 9 0 O y w m c X V v d D t T Z W N 0 a W 9 u M S 9 k Z W F s X 2 1 h c 3 R l c i 9 D a G F u Z 2 V k I F R 5 c G U u e + e l q O a B r y w x M H 0 m c X V v d D s s J n F 1 b 3 Q 7 U 2 V j d G l v b j E v Z G V h b F 9 t Y X N 0 Z X I v Q 2 h h b m d l Z C B U e X B l L n t J U E c s M T F 9 J n F 1 b 3 Q 7 L C Z x d W 9 0 O 1 N l Y 3 R p b 2 4 x L 2 R l Y W x f b W F z d G V y L 0 N o Y W 5 n Z W Q g V H l w Z S 5 7 R l B H L D E y f S Z x d W 9 0 O y w m c X V v d D t T Z W N 0 a W 9 u M S 9 k Z W F s X 2 1 h c 3 R l c i 9 D a G F u Z 2 V k I F R 5 c G U u e + W u m u S 7 t y w x M 3 0 m c X V v d D s s J n F 1 b 3 Q 7 U 2 V j d G l v b j E v Z G V h b F 9 t Y X N 0 Z X I v Q 2 h h b m d l Z C B U e X B l L n v m l L b n q o T l n 7 r n g r k s M T R 9 J n F 1 b 3 Q 7 L C Z x d W 9 0 O 1 N l Y 3 R p b 2 4 x L 2 R l Y W x f b W F z d G V y L 0 N o Y W 5 n Z W Q g V H l w Z S 5 7 5 a 6 a 5 L u 3 5 Z + 6 5 Y e G L D E 1 f S Z x d W 9 0 O y w m c X V v d D t T Z W N 0 a W 9 u M S 9 k Z W F s X 2 1 h c 3 R l c i 9 D a G F u Z 2 V k I F R 5 c G U u e + e 7 k + a e h C w x N n 0 m c X V v d D s s J n F 1 b 3 Q 7 U 2 V j d G l v b j E v Z G V h b F 9 t Y X N 0 Z X I v Q 2 h h b m d l Z C B U e X B l L n v k u L v p o p g s M T d 9 J n F 1 b 3 Q 7 L C Z x d W 9 0 O 1 N l Y 3 R p b 2 4 x L 2 R l Y W x f b W F z d G V y L 0 N o Y W 5 n Z W Q g V H l w Z S 5 7 5 L i K 5 b i C L D E 4 f S Z x d W 9 0 O y w m c X V v d D t T Z W N 0 a W 9 u M S 9 k Z W F s X 2 1 h c 3 R l c i 9 D a G F u Z 2 V k I F R 5 c G U u e + a 4 r + W I h l 9 S T 0 x F L D E 5 f S Z x d W 9 0 O y w m c X V v d D t T Z W N 0 a W 9 u M S 9 k Z W F s X 2 1 h c 3 R l c i 9 D a G F u Z 2 V k I F R 5 c G U u e + a + s + W I h l 9 S T 0 x F L D I w f S Z x d W 9 0 O y w m c X V v d D t T Z W N 0 a W 9 u M S 9 k Z W F s X 2 1 h c 3 R l c i 9 D a G F u Z 2 V k I F R 5 c G U u e + W i n u W P k e W I p O W u m i w y M X 0 m c X V v d D s s J n F 1 b 3 Q 7 U 2 V j d G l v b j E v Z G V h b F 9 t Y X N 0 Z X I v Q 2 h h b m d l Z C B U e X B l L n v k u r / n v o 7 l h Y M s M j J 9 J n F 1 b 3 Q 7 L C Z x d W 9 0 O 1 N l Y 3 R p b 2 4 x L 2 R l Y W x f b W F z d G V y L 0 N o Y W 5 n Z W Q g V H l w Z S 5 7 5 L q / 5 Y W D L D I z f S Z x d W 9 0 O y w m c X V v d D t T Z W N 0 a W 9 u M S 9 k Z W F s X 2 1 h c 3 R l c i 9 D a G F u Z 2 V k I F R 5 c G U u e 0 N P V U 5 U X 0 p H Q y w y N H 0 m c X V v d D s s J n F 1 b 3 Q 7 U 2 V j d G l v b j E v Z G V h b F 9 t Y X N 0 Z X I v Q 2 h h b m d l Z C B U e X B l L n t D T 1 V O V F 9 K T E 0 s M j V 9 J n F 1 b 3 Q 7 L C Z x d W 9 0 O 1 N l Y 3 R p b 2 4 x L 2 R l Y W x f b W F z d G V y L 0 N o Y W 5 n Z W Q g V H l w Z S 5 7 5 a S H 6 K + B 6 K G M L D I 2 f S Z x d W 9 0 O y w m c X V v d D t T Z W N 0 a W 9 u M S 9 k Z W F s X 2 1 h c 3 R l c i 9 D a G F u Z 2 V k I F R 5 c G U u e + W P k e i h j O e l q O m d o u W I q e e O h y w y N 3 0 m c X V v d D s s J n F 1 b 3 Q 7 U 2 V j d G l v b j E v Z G V h b F 9 t Y X N 0 Z X I v Q 2 h h b m d l Z C B U e X B l L n t F U 0 c s M j h 9 J n F 1 b 3 Q 7 L C Z x d W 9 0 O 1 N l Y 3 R p b 2 4 x L 2 R l Y W x f b W F z d G V y L 0 N o Y W 5 n Z W Q g V H l w Z S 5 7 R l R a L D I 5 f S Z x d W 9 0 O y w m c X V v d D t T Z W N 0 a W 9 u M S 9 k Z W F s X 2 1 h c 3 R l c i 9 D a G F u Z 2 V k I F R 5 c G U u e 0 Z F Q V R V U k V E L D M w f S Z x d W 9 0 O y w m c X V v d D t T Z W N 0 a W 9 u M S 9 k Z W F s X 2 1 h c 3 R l c i 9 D a G F u Z 2 V k I F R 5 c G U u e 0 5 P V E V T L D M x f S Z x d W 9 0 O y w m c X V v d D t T Z W N 0 a W 9 u M S 9 k Z W F s X 2 1 h c 3 R l c i 9 D a G F u Z 2 V k I F R 5 c G U u e 0 9 U S E V S X 0 l T S U 4 s M z J 9 J n F 1 b 3 Q 7 L C Z x d W 9 0 O 1 N l Y 3 R p b 2 4 x L 2 R l Y W x f b W F z d G V y L 0 N o Y W 5 n Z W Q g V H l w Z S 5 7 V X B k Y X R v c i w z M 3 0 m c X V v d D s s J n F 1 b 3 Q 7 U 2 V j d G l v b j E v Z G V h b F 9 t Y X N 0 Z X I v Q 2 h h b m d l Z C B U e X B l L n t U a W 1 l c 3 R h b X A s M z R 9 J n F 1 b 3 Q 7 L C Z x d W 9 0 O 1 N l Y 3 R p b 2 4 x L 2 R l Y W x f b W F z d G V y L 0 N o Y W 5 n Z W Q g V H l w Z S 5 7 6 K + E 5 7 q n 5 Y i G 5 7 G 7 L D M 1 f S Z x d W 9 0 O y w m c X V v d D t T Z W N 0 a W 9 u M S 9 k Z W F s X 2 1 h c 3 R l c i 9 D a G F u Z 2 V k I F R 5 c G U u e 0 J J U 0 x f U k 9 M R S w z N n 0 m c X V v d D s s J n F 1 b 3 Q 7 U 2 V j d G l v b j E v Z G V h b F 9 t Y X N 0 Z X I v Q 2 h h b m d l Z C B U e X B l L n v l p L T o o Z T o r 6 b m g 4 U s M z d 9 J n F 1 b 3 Q 7 L C Z x d W 9 0 O 1 N l Y 3 R p b 2 4 x L 2 R l Y W x f b W F z d G V y L 0 N o Y W 5 n Z W Q g V H l w Z S 5 7 5 p a w 6 K e E 6 K e S 6 I m y L D M 4 f S Z x d W 9 0 O y w m c X V v d D t T Z W N 0 a W 9 u M S 9 k Z W F s X 2 1 h c 3 R l c i 9 D a G F u Z 2 V k I F R 5 c G U u e 0 N P V k V S Q U d F L D M 5 f S Z x d W 9 0 O y w m c X V v d D t T Z W N 0 a W 9 u M S 9 k Z W F s X 2 1 h c 3 R l c i 9 D a G F u Z 2 V k I F R 5 c G U u e 1 B S T 0 p F Q 1 R f Q 0 9 E R S w 0 M H 0 m c X V v d D s s J n F 1 b 3 Q 7 U 2 V j d G l v b j E v Z G V h b F 9 t Y X N 0 Z X I v Q 2 h h b m d l Z C B U e X B l L n v m n J / m l b A s N D F 9 J n F 1 b 3 Q 7 L C Z x d W 9 0 O 1 N l Y 3 R p b 2 4 x L 2 R l Y W x f b W F z d G V y L 0 N o Y W 5 n Z W Q g V H l w Z S 5 7 V G F w L D Q y f S Z x d W 9 0 O y w m c X V v d D t T Z W N 0 a W 9 u M S 9 k Z W F s X 2 1 h c 3 R l c i 9 D a G F u Z 2 V k I F R 5 c G U u e 1 B S T 0 p F Q 1 R f T k F N R S w 0 M 3 0 m c X V v d D s s J n F 1 b 3 Q 7 U 2 V j d G l v b j E v Z G V h b F 9 t Y X N 0 Z X I v Q 2 h h b m d l Z C B U e X B l L n v l j 5 H o o Y z k u r o s N D R 9 J n F 1 b 3 Q 7 L C Z x d W 9 0 O 1 N l Y 3 R p b 2 4 x L 2 R l Y W x f b W F z d G V y L 0 N o Y W 5 n Z W Q g V H l w Z S 5 7 5 o u F 5 L + d 5 L q 6 L D Q 1 f S Z x d W 9 0 O y w m c X V v d D t T Z W N 0 a W 9 u M S 9 k Z W F s X 2 1 h c 3 R l c i 9 D a G F u Z 2 V k I F R 5 c G U u e + e 7 t O W l v e W N j + i u r u a P k O S + m + i A h S w 0 N n 0 m c X V v d D s s J n F 1 b 3 Q 7 U 2 V j d G l v b j E v Z G V h b F 9 t Y X N 0 Z X I v Q 2 h h b m d l Z C B U e X B l L n v o t b f m g a / m l 6 X m n J 8 s N D d 9 J n F 1 b 3 Q 7 L C Z x d W 9 0 O 1 N l Y 3 R p b 2 4 x L 2 R l Y W x f b W F z d G V y L 0 N o Y W 5 n Z W Q g V H l w Z S 5 7 6 a a W 5 q y h 5 L u Y 5 o G v 5 p e l L D Q 4 f S Z x d W 9 0 O y w m c X V v d D t T Z W N 0 a W 9 u M S 9 k Z W F s X 2 1 h c 3 R l c i 9 D a G F u Z 2 V k I F R 5 c G U u e + i h j O a d g + W F k e S 7 m O a X p S w 0 O X 0 m c X V v d D s s J n F 1 b 3 Q 7 U 2 V j d G l v b j E v Z G V h b F 9 t Y X N 0 Z X I v Q 2 h h b m d l Z C B U e X B l L n v l h Z H k u 5 j m l 6 U s N T B 9 J n F 1 b 3 Q 7 L C Z x d W 9 0 O 1 N l Y 3 R p b 2 4 x L 2 R l Y W x f b W F z d G V y L 0 N o Y W 5 n Z W Q g V H l w Z S 5 7 5 Y G / 6 L + Y 6 a G 6 5 L 2 N L D U x f S Z x d W 9 0 O y w m c X V v d D t T Z W N 0 a W 9 u M S 9 k Z W F s X 2 1 h c 3 R l c i 9 D a G F u Z 2 V k I F R 5 c G U u e + a c g O a W s O e l q O m d o u W I q e e O h y w 1 M n 0 m c X V v d D s s J n F 1 b 3 Q 7 U 2 V j d G l v b j E v Z G V h b F 9 t Y X N 0 Z X I v Q 2 h h b m d l Z C B U e X B l L n v k u 5 j m g a / p o p H n j o c s N T N 9 J n F 1 b 3 Q 7 L C Z x d W 9 0 O 1 N l Y 3 R p b 2 4 x L 2 R l Y W x f b W F z d G V y L 0 N o Y W 5 n Z W Q g V H l w Z S 5 7 5 Y + R 6 K G M 5 L u 3 L D U 0 f S Z x d W 9 0 O y w m c X V v d D t T Z W N 0 a W 9 u M S 9 k Z W F s X 2 1 h c 3 R l c i 9 D a G F u Z 2 V k I F R 5 c G U u e + W A u u W I u O S 9 m e m i n S w 1 N X 0 m c X V v d D s s J n F 1 b 3 Q 7 U 2 V j d G l v b j E v Z G V h b F 9 t Y X N 0 Z X I v Q 2 h h b m d l Z C B U e X B l L n v m m K / l k K b m s L j n u 6 3 l g L o s N T Z 9 J n F 1 b 3 Q 7 L C Z x d W 9 0 O 1 N l Y 3 R p b 2 4 x L 2 R l Y W x f b W F z d G V y L 0 N o Y W 5 n Z W Q g V H l w Z S 5 7 5 p i v 5 Z C m 5 a 2 Y 5 Y 2 V L D U 3 f S Z x d W 9 0 O y w m c X V v d D t T Z W N 0 a W 9 u M S 9 k Z W F s X 2 1 h c 3 R l c i 9 D a G F u Z 2 V k I F R 5 c G U u e + W I q e e O h + e x u + W e i y w 1 O H 0 m c X V v d D s s J n F 1 b 3 Q 7 U 2 V j d G l v b j E v Z G V h b F 9 t Y X N 0 Z X I v Q 2 h h b m d l Z C B U e X B l L n v k u q T m m J P n i r b m g I E s N T l 9 J n F 1 b 3 Q 7 L C Z x d W 9 0 O 1 N l Y 3 R p b 2 4 x L 2 R l Y W x f b W F z d G V y L 0 N o Y W 5 n Z W Q g V H l w Z S 5 7 5 Y C 6 5 Y i 4 5 7 G 7 5 Z 6 L L D Y w f S Z x d W 9 0 O y w m c X V v d D t T Z W N 0 a W 9 u M S 9 k Z W F s X 2 1 h c 3 R l c i 9 D a G F u Z 2 V k I F R 5 c G U u e 1 N C T E P m j 5 D k v p v o g I U s N j F 9 J n F 1 b 3 Q 7 L C Z x d W 9 0 O 1 N l Y 3 R p b 2 4 x L 2 R l Y W x f b W F z d G V y L 0 N o Y W 5 n Z W Q g V H l w Z S 5 7 5 Y C 6 5 Y i 4 5 6 6 A 5 6 e w L D Y y f S Z x d W 9 0 O y w m c X V v d D t T Z W N 0 a W 9 u M S 9 k Z W F s X 2 1 h c 3 R l c i 9 D a G F u Z 2 V k I F R 5 c G U u e + S / o e e U q O S 4 u + S 9 k + e u g O e n s C w 2 M 3 0 m c X V v d D s s J n F 1 b 3 Q 7 U 2 V j d G l v b j E v Z G V h b F 9 t Y X N 0 Z X I v Q 2 h h b m d l Z C B U e X B l L n t J T i 7 k u K 3 o t Y T l s Z 7 m g K c s N j R 9 J n F 1 b 3 Q 7 L C Z x d W 9 0 O 1 N l Y 3 R p b 2 4 x L 2 R l Y W x f b W F z d G V y L 0 N o Y W 5 n Z W Q g V H l w Z S 5 7 S U 4 u 5 p 2 / 5 Z 2 X L D Y 1 f S Z x d W 9 0 O y w m c X V v d D t T Z W N 0 a W 9 u M S 9 k Z W F s X 2 1 h c 3 R l c i 9 D a G F u Z 2 V k I F R 5 c G U u e + W c s O W M u i w 2 N n 0 m c X V v d D s s J n F 1 b 3 Q 7 U 2 V j d G l v b j E v Z G V h b F 9 t Y X N 0 Z X I v Q 2 h h b m d l Z C B U e X B l L n v l n 4 7 l u I I s N j d 9 J n F 1 b 3 Q 7 L C Z x d W 9 0 O 1 N l Y 3 R p b 2 4 x L 2 R l Y W x f b W F z d G V y L 0 N o Y W 5 n Z W Q g V H l w Z S 5 7 5 Y y 6 5 Y 6 / L D Y 4 f S Z x d W 9 0 O y w m c X V v d D t T Z W N 0 a W 9 u M S 9 k Z W F s X 2 1 h c 3 R l c i 9 D a G F u Z 2 V k I F R 5 c G U u e + i h j O S 4 m i w 2 O X 0 m c X V v d D s s J n F 1 b 3 Q 7 U 2 V j d G l v b j E v Z G V h b F 9 t Y X N 0 Z X I v Q 2 h h b m d l Z C B U e X B l L n t E T U n o o Y z k u J r k u o z n u q c s N z B 9 J n F 1 b 3 Q 7 L C Z x d W 9 0 O 1 N l Y 3 R p b 2 4 x L 2 R l Y W x f b W F z d G V y L 0 N o Y W 5 n Z W Q g V H l w Z S 5 7 5 7 u G 5 Y i G 6 K G M 5 L i a L D c x f S Z x d W 9 0 O y w m c X V v d D t T Z W N 0 a W 9 u M S 9 k Z W F s X 2 1 h c 3 R l c i 9 D a G F u Z 2 V k I F R 5 c G U u e + W F r O W P u O e x u + W e i y w 3 M n 0 m c X V v d D s s J n F 1 b 3 Q 7 U 2 V j d G l v b j E v Z G V h b F 9 t Y X N 0 Z X I v Q 2 h h b m d l Z C B U e X B l L n v p p p b m r K H o v 5 3 n u q b m l 6 U s N z N 9 J n F 1 b 3 Q 7 L C Z x d W 9 0 O 1 N l Y 3 R p b 2 4 x L 2 R l Y W x f b W F z d G V y L 0 N o Y W 5 n Z W Q g V H l w Z S 5 7 5 b m z 5 Y + w 5 7 q n 5 Y i r L D c 0 f S Z x d W 9 0 O y w m c X V v d D t T Z W N 0 a W 9 u M S 9 k Z W F s X 2 1 h c 3 R l c i 9 D a G F u Z 2 V k I F R 5 c G U u e 0 R F Q l V U X 0 R B V E U s N z V 9 J n F 1 b 3 Q 7 L C Z x d W 9 0 O 1 N l Y 3 R p b 2 4 x L 2 R l Y W x f b W F z d G V y L 0 N o Y W 5 n Z W Q g V H l w Z S 5 7 5 p u + 5 5 S o 5 Z C N L D c 2 f S Z x d W 9 0 O y w m c X V v d D t T Z W N 0 a W 9 u M S 9 k Z W F s X 2 1 h c 3 R l c i 9 D a G F u Z 2 V k I F R 5 c G U u e + W k h + a z q C w 3 N 3 0 m c X V v d D s s J n F 1 b 3 Q 7 U 2 V j d G l v b j E v Z G V h b F 9 t Y X N 0 Z X I v Q 2 h h b m d l Z C B U e X B l L n v l j 5 H o o Y z l k 4 H n p 4 0 s N z h 9 J n F 1 b 3 Q 7 L C Z x d W 9 0 O 1 N l Y 3 R p b 2 4 x L 2 R l Y W x f b W F z d G V y L 0 N o Y W 5 n Z W Q g V H l w Z S 5 7 5 b m 0 5 L u 9 L D c 5 f S Z x d W 9 0 O y w m c X V v d D t T Z W N 0 a W 9 u M S 9 k Z W F s X 2 1 h c 3 R l c i 9 D a G F u Z 2 V k I F R 5 c G U u e + S / o e e U q O S 4 u + S 9 k y j l p I f o r 4 H o o Y w p L D g w f S Z x d W 9 0 O y w m c X V v d D t T Z W N 0 a W 9 u M S 9 k Z W F s X 2 1 h c 3 R l c i 9 D a G F u Z 2 V k I F R 5 c G U u e 0 J P Q 0 9 N X 0 R F Q U w / L D g x f S Z x d W 9 0 O y w m c X V v d D t T Z W N 0 a W 9 u M S 9 k Z W F s X 2 1 h c 3 R l c i 9 D a G F u Z 2 V k I F R 5 c G U u e 0 N o Z W N r L D g y f S Z x d W 9 0 O y w m c X V v d D t T Z W N 0 a W 9 u M S 9 k Z W F s X 2 1 h c 3 R l c i 9 D a G F u Z 2 V k I F R 5 c G U u e + W F t u S 7 l u S 6 p O m T t l 9 S T 0 x F L D g z f S Z x d W 9 0 O 1 0 s J n F 1 b 3 Q 7 U m V s Y X R p b 2 5 z a G l w S W 5 m b y Z x d W 9 0 O z p b X X 0 i I C 8 + P E V u d H J 5 I F R 5 c G U 9 I k Z p b G x U b 0 R h d G F N b 2 R l b E V u Y W J s Z W Q i I F Z h b H V l P S J s M C I g L z 4 8 R W 5 0 c n k g V H l w Z T 0 i R m l s b E 9 i a m V j d F R 5 c G U i I F Z h b H V l P S J z Q 2 9 u b m V j d G l v b k 9 u b H k i I C 8 + P E V u d H J 5 I F R 5 c G U 9 I k Z p b G x l Z E N v b X B s Z X R l U m V z d W x 0 V G 9 X b 3 J r c 2 h l Z X Q i I F Z h b H V l P S J s M C I g L z 4 8 R W 5 0 c n k g V H l w Z T 0 i R m l s b F N 0 Y X R 1 c y I g V m F s d W U 9 I n N D b 2 1 w b G V 0 Z S I g L z 4 8 R W 5 0 c n k g V H l w Z T 0 i R m l s b E N v b H V t b k 5 h b W V z I i B W Y W x 1 Z T 0 i c 1 s m c X V v d D t J b m R l e C Z x d W 9 0 O y w m c X V v d D t J U 0 l O J n F 1 b 3 Q 7 L C Z x d W 9 0 O + W u m u S 7 t + a X p S Z x d W 9 0 O y w m c X V v d D v k v 6 H n l K j k u L v k v Z M m c X V v d D s s J n F 1 b 3 Q 7 5 Y + R 6 K G M 6 K + E 5 7 q n J n F 1 b 3 Q 7 L C Z x d W 9 0 O + S 4 u + S 9 k + i v h O e 6 p y Z x d W 9 0 O y w m c X V v d D v l o o P l h o X k u L v k v Z P o r 4 T n u q c m c X V v d D s s J n F 1 b 3 Q 7 6 L S n 5 b i B J n F 1 b 3 Q 7 L C Z x d W 9 0 O + W P k e i h j O i n h O a o o S j k u r 8 p J n F 1 b 3 Q 7 L C Z x d W 9 0 O + W 5 t O a c n y Z x d W 9 0 O y w m c X V v d D v n p a j m g a 8 m c X V v d D s s J n F 1 b 3 Q 7 S V B H J n F 1 b 3 Q 7 L C Z x d W 9 0 O 0 Z Q R y Z x d W 9 0 O y w m c X V v d D v l r p r k u 7 c m c X V v d D s s J n F 1 b 3 Q 7 5 p S 2 5 6 q E 5 Z + 6 5 4 K 5 J n F 1 b 3 Q 7 L C Z x d W 9 0 O + W u m u S 7 t + W f u u W H h i Z x d W 9 0 O y w m c X V v d D v n u 5 P m n o Q m c X V v d D s s J n F 1 b 3 Q 7 5 L i 7 6 a K Y J n F 1 b 3 Q 7 L C Z x d W 9 0 O + S 4 i u W 4 g i Z x d W 9 0 O y w m c X V v d D v m u K / l i I Z f U k 9 M R S Z x d W 9 0 O y w m c X V v d D v m v r P l i I Z f U k 9 M R S Z x d W 9 0 O y w m c X V v d D v l o p 7 l j 5 H l i K T l r p o m c X V v d D s s J n F 1 b 3 Q 7 5 L q / 5 7 6 O 5 Y W D J n F 1 b 3 Q 7 L C Z x d W 9 0 O + S 6 v + W F g y Z x d W 9 0 O y w m c X V v d D t D T 1 V O V F 9 K R 0 M m c X V v d D s s J n F 1 b 3 Q 7 Q 0 9 V T l R f S k x N J n F 1 b 3 Q 7 L C Z x d W 9 0 O + W k h + i v g e i h j C Z x d W 9 0 O y w m c X V v d D v l j 5 H o o Y z n p a j p n a L l i K n n j o c m c X V v d D s s J n F 1 b 3 Q 7 R V N H J n F 1 b 3 Q 7 L C Z x d W 9 0 O 0 Z U W i Z x d W 9 0 O y w m c X V v d D t G R U F U V V J F R C Z x d W 9 0 O y w m c X V v d D t O T 1 R F U y Z x d W 9 0 O y w m c X V v d D t P V E h F U l 9 J U 0 l O J n F 1 b 3 Q 7 L C Z x d W 9 0 O 1 V w Z G F 0 b 3 I m c X V v d D s s J n F 1 b 3 Q 7 V G l t Z X N 0 Y W 1 w J n F 1 b 3 Q 7 L C Z x d W 9 0 O + i v h O e 6 p + W I h u e x u y Z x d W 9 0 O y w m c X V v d D t C S V N M X 1 J P T E U m c X V v d D s s J n F 1 b 3 Q 7 5 a S 0 6 K G U 6 K + m 5 o O F J n F 1 b 3 Q 7 L C Z x d W 9 0 O + a W s O i n h O i n k u i J s i Z x d W 9 0 O y w m c X V v d D t D T 1 Z F U k F H R S Z x d W 9 0 O y w m c X V v d D t Q U k 9 K R U N U X 0 N P R E U m c X V v d D s s J n F 1 b 3 Q 7 5 p y f 5 p W w J n F 1 b 3 Q 7 L C Z x d W 9 0 O 1 R h c C Z x d W 9 0 O y w m c X V v d D t Q U k 9 K R U N U X 0 5 B T U U m c X V v d D s s J n F 1 b 3 Q 7 5 Y + R 6 K G M 5 L q 6 J n F 1 b 3 Q 7 L C Z x d W 9 0 O + a L h e S / n e S 6 u i Z x d W 9 0 O y w m c X V v d D v n u 7 T l p b 3 l j Y / o r q 7 m j 5 D k v p v o g I U m c X V v d D s s J n F 1 b 3 Q 7 6 L W 3 5 o G v 5 p e l 5 p y f J n F 1 b 3 Q 7 L C Z x d W 9 0 O + m m l u a s o e S 7 m O a B r + a X p S Z x d W 9 0 O y w m c X V v d D v o o Y z m n Y P l h Z H k u 5 j m l 6 U m c X V v d D s s J n F 1 b 3 Q 7 5 Y W R 5 L u Y 5 p e l J n F 1 b 3 Q 7 L C Z x d W 9 0 O + W B v + i / m O m h u u S 9 j S Z x d W 9 0 O y w m c X V v d D v m n I D m l r D n p a j p n a L l i K n n j o c m c X V v d D s s J n F 1 b 3 Q 7 5 L u Y 5 o G v 6 a K R 5 4 6 H J n F 1 b 3 Q 7 L C Z x d W 9 0 O + W P k e i h j O S 7 t y Z x d W 9 0 O y w m c X V v d D v l g L r l i L j k v Z n p o p 0 m c X V v d D s s J n F 1 b 3 Q 7 5 p i v 5 Z C m 5 r C 4 5 7 u t 5 Y C 6 J n F 1 b 3 Q 7 L C Z x d W 9 0 O + a Y r + W Q p u W t m O W N l S Z x d W 9 0 O y w m c X V v d D v l i K n n j o f n s b v l n o s m c X V v d D s s J n F 1 b 3 Q 7 5 L q k 5 p i T 5 4 q 2 5 o C B J n F 1 b 3 Q 7 L C Z x d W 9 0 O + W A u u W I u O e x u + W e i y Z x d W 9 0 O y w m c X V v d D t T Q k x D 5 o + Q 5 L 6 b 6 I C F J n F 1 b 3 Q 7 L C Z x d W 9 0 O + W A u u W I u O e u g O e n s C Z x d W 9 0 O y w m c X V v d D v k v 6 H n l K j k u L v k v Z P n r o D n p 7 A m c X V v d D s s J n F 1 b 3 Q 7 S U 4 u 5 L i t 6 L W E 5 b G e 5 o C n J n F 1 b 3 Q 7 L C Z x d W 9 0 O 0 l O L u a d v + W d l y Z x d W 9 0 O y w m c X V v d D v l n L D l j L o m c X V v d D s s J n F 1 b 3 Q 7 5 Z + O 5 b i C J n F 1 b 3 Q 7 L C Z x d W 9 0 O + W M u u W O v y Z x d W 9 0 O y w m c X V v d D v o o Y z k u J o m c X V v d D s s J n F 1 b 3 Q 7 R E 1 J 6 K G M 5 L i a 5 L q M 5 7 q n J n F 1 b 3 Q 7 L C Z x d W 9 0 O + e 7 h u W I h u i h j O S 4 m i Z x d W 9 0 O y w m c X V v d D v l h a z l j 7 j n s b v l n o s m c X V v d D s s J n F 1 b 3 Q 7 6 a a W 5 q y h 6 L + d 5 7 q m 5 p e l J n F 1 b 3 Q 7 L C Z x d W 9 0 O + W 5 s + W P s O e 6 p + W I q y Z x d W 9 0 O y w m c X V v d D t E R U J V V F 9 E Q V R F J n F 1 b 3 Q 7 L C Z x d W 9 0 O + a b v u e U q O W Q j S Z x d W 9 0 O y w m c X V v d D v l p I f m s 6 g m c X V v d D s s J n F 1 b 3 Q 7 5 Y + R 6 K G M 5 Z O B 5 6 e N J n F 1 b 3 Q 7 L C Z x d W 9 0 O + W 5 t O S 7 v S Z x d W 9 0 O y w m c X V v d D v k v 6 H n l K j k u L v k v Z M o 5 a S H 6 K + B 6 K G M K S Z x d W 9 0 O y w m c X V v d D t C T 0 N P T V 9 E R U F M P y Z x d W 9 0 O y w m c X V v d D t D a G V j a y Z x d W 9 0 O y w m c X V v d D v l h b b k u 5 b k u q T p k 7 Z f U k 9 M R S Z x d W 9 0 O 1 0 i I C 8 + P E V u d H J 5 I F R 5 c G U 9 I k Z p b G x D b 2 x 1 b W 5 U e X B l c y I g V m F s d W U 9 I n N B d 1 l K Q m d Z R 0 J n W U Z C Z 1 l H Q m d Z R 0 J n W U d C Z 1 l H Q U F V R k F 3 T U d C U V l H Q m d Z Q U J n Y 0 d C Z 1 l H Q m d Z R 0 F B W U d C Z 1 l K Q 1 F r S k J n V U d B Q U 1 H Q m d Z R 0 J n W U d C Z 1 l H Q m d Z R 0 J n W U d C Z 0 F H Q 1 F Z Q U J n T U d C Z 1 l H I i A v P j x F b n R y e S B U e X B l P S J G a W x s T G F z d F V w Z G F 0 Z W Q i I F Z h b H V l P S J k M j A y M y 0 w N y 0 y N 1 Q w M j o z O T o 1 O C 4 3 M j E z N D Y 1 W i I g L z 4 8 R W 5 0 c n k g V H l w Z T 0 i R m l s b E V y c m 9 y Q 2 9 k Z S I g V m F s d W U 9 I n N V b m t u b 3 d u I i A v P j x F b n R y e S B U e X B l P S J B Z G R l Z F R v R G F 0 Y U 1 v Z G V s I i B W Y W x 1 Z T 0 i b D A i I C 8 + P C 9 T d G F i b G V F b n R y a W V z P j w v S X R l b T 4 8 S X R l b T 4 8 S X R l b U x v Y 2 F 0 a W 9 u P j x J d G V t V H l w Z T 5 G b 3 J t d W x h P C 9 J d G V t V H l w Z T 4 8 S X R l b V B h d G g + U 2 V j d G l v b j E v Z G V h b F 9 t Y X N 0 Z X I v U 2 9 1 c m N l P C 9 J d G V t U G F 0 a D 4 8 L 0 l 0 Z W 1 M b 2 N h d G l v b j 4 8 U 3 R h Y m x l R W 5 0 c m l l c y A v P j w v S X R l b T 4 8 S X R l b T 4 8 S X R l b U x v Y 2 F 0 a W 9 u P j x J d G V t V H l w Z T 5 G b 3 J t d W x h P C 9 J d G V t V H l w Z T 4 8 S X R l b V B h d G g + U 2 V j d G l v b j E v R V N H P C 9 J d G V t U G F 0 a D 4 8 L 0 l 0 Z W 1 M b 2 N h d G l v b j 4 8 U 3 R h Y m x l R W 5 0 c m l l c z 4 8 R W 5 0 c n k g V H l w Z T 0 i S X N Q c m l 2 Y X R l I i B W Y W x 1 Z T 0 i b D A i I C 8 + P E V u d H J 5 I F R 5 c G U 9 I k Z p b G 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U b 0 R h d G F N b 2 R l b E V u Y W J s Z W Q i I F Z h b H V l P S J s M C I g L z 4 8 R W 5 0 c n k g V H l w Z T 0 i R m l s b E 9 i a m V j d F R 5 c G U i I F Z h b H V l P S J z V G F i b G U i I C 8 + P E V u d H J 5 I F R 5 c G U 9 I k x v Y W R l Z F R v Q W 5 h b H l z a X N T Z X J 2 a W N l c y I g V m F s d W U 9 I m w w I i A v P j x F b n R y e S B U e X B l P S J S Z W N v d m V y e V R h c m d l d F N o Z W V 0 I i B W Y W x 1 Z T 0 i c 1 F 1 Z X J 5 Z n J v b U R F Q U x N Q V N U R V I i I C 8 + P E V u d H J 5 I F R 5 c G U 9 I l J l Y 2 9 2 Z X J 5 V G F y Z 2 V 0 Q 2 9 s d W 1 u I i B W Y W x 1 Z T 0 i b D E i I C 8 + P E V u d H J 5 I F R 5 c G U 9 I l J l Y 2 9 2 Z X J 5 V G F y Z 2 V 0 U m 9 3 I i B W Y W x 1 Z T 0 i b D E i I C 8 + P E V u d H J 5 I F R 5 c G U 9 I k Z p b G x U Y X J n Z X Q i I F Z h b H V l P S J z R V N H I i A v P j x F b n R y e S B U e X B l P S J R d W V y e U l E I i B W Y W x 1 Z T 0 i c 2 F i M m Y 5 N G J i L T E 4 O T I t N D c 2 N y 0 5 M G E 0 L W M y O T Q 1 Y z M 2 N T A x Z i I g L z 4 8 R W 5 0 c n k g V H l w Z T 0 i R m l s b E x h c 3 R V c G R h d G V k I i B W Y W x 1 Z T 0 i Z D I w M j M t M D g t M j F U M D c 6 N T g 6 M D c u M j U w O T E x O V o i I C 8 + P E V u d H J 5 I F R 5 c G U 9 I k Z p b G x F c n J v c k N v d W 5 0 I i B W Y W x 1 Z T 0 i b D A i I C 8 + P E V u d H J 5 I F R 5 c G U 9 I k Z p b G x F c n J v c k N v Z G U i I F Z h b H V l P S J z V W 5 r b m 9 3 b i I g L z 4 8 R W 5 0 c n k g V H l w Z T 0 i R m l s b E N v b H V t b l R 5 c G V z I i B W Y W x 1 Z T 0 i c 0 F 3 a 0 d C Z 0 F H Q l F Z R 0 J n W U d C Z 0 F G Q l F Z R 0 J n P T 0 i I C 8 + P E V u d H J 5 I F R 5 c G U 9 I k Z p b G x D b 2 x 1 b W 5 O Y W 1 l c y I g V m F s d W U 9 I n N b J n F 1 b 3 Q 7 S W 5 k Z X g m c X V v d D s s J n F 1 b 3 Q 7 5 a 6 a 5 L u 3 5 p e l J n F 1 b 3 Q 7 L C Z x d W 9 0 O + S / o e e U q O S 4 u + S 9 k y j l p I f o r 4 H o o Y w p J n F 1 b 3 Q 7 L C Z x d W 9 0 O + W P k e i h j O i v h O e 6 p y Z x d W 9 0 O y w m c X V v d D v k u L v p o p g m c X V v d D s s J n F 1 b 3 Q 7 6 L S n 5 b i B J n F 1 b 3 Q 7 L C Z x d W 9 0 O + W P k e i h j O i n h O a o o S j k u r 8 p J n F 1 b 3 Q 7 L C Z x d W 9 0 O + W 5 t O a c n y Z x d W 9 0 O y w m c X V v d D v n p a j m g a 8 m c X V v d D s s J n F 1 b 3 Q 7 Q k 9 D T 0 1 f R E V B T D 8 m c X V v d D s s J n F 1 b 3 Q 7 R V N H J n F 1 b 3 Q 7 L C Z x d W 9 0 O 0 l T S U 4 m c X V v d D s s J n F 1 b 3 Q 7 5 p 2 / 5 Z 2 X J n F 1 b 3 Q 7 L C Z x d W 9 0 O + e t u e a s v u e U q O m A l C Z x d W 9 0 O y w m c X V v d D v k u r / n v o 7 l h Y M m c X V v d D s s J n F 1 b 3 Q 7 5 L q / 5 Y W D J n F 1 b 3 Q 7 L C Z x d W 9 0 O + S 4 i u W 4 g i Z x d W 9 0 O y w m c X V v d D v l p J b p g 6 j o r 4 T l r q H m l r n l v I 8 m c X V v d D s s J n F 1 b 3 Q 7 5 a S W 6 Y O o 6 K + E 5 a 6 h 5 p y 6 5 p 6 E J n F 1 b 3 Q 7 X S I g L z 4 8 R W 5 0 c n k g V H l w Z T 0 i R m l s b E N v d W 5 0 I i B W Y W x 1 Z T 0 i b D E y N S I g L z 4 8 R W 5 0 c n k g V H l w Z T 0 i R m l s b F N 0 Y X R 1 c y I g V m F s d W U 9 I n N D b 2 1 w b G V 0 Z S I g L z 4 8 R W 5 0 c n k g V H l w Z T 0 i Q W R k Z W R U b 0 R h d G F N b 2 R l b C I g V m F s d W U 9 I m w w I i A v P j x F b n R y e S B U e X B l P S J S Z W x h d G l v b n N o a X B J b m Z v Q 2 9 u d G F p b m V y I i B W Y W x 1 Z T 0 i c 3 s m c X V v d D t j b 2 x 1 b W 5 D b 3 V u d C Z x d W 9 0 O z o x O S w m c X V v d D t r Z X l D b 2 x 1 b W 5 O Y W 1 l c y Z x d W 9 0 O z p b X S w m c X V v d D t x d W V y e V J l b G F 0 a W 9 u c 2 h p c H M m c X V v d D s 6 W 3 s m c X V v d D t r Z X l D b 2 x 1 b W 5 D b 3 V u d C Z x d W 9 0 O z o x L C Z x d W 9 0 O 2 t l e U N v b H V t b i Z x d W 9 0 O z o x M S w m c X V v d D t v d G h l c k t l e U N v b H V t b k l k Z W 5 0 a X R 5 J n F 1 b 3 Q 7 O i Z x d W 9 0 O 1 N l Y 3 R p b 2 4 x L 2 V 4 d G V y b m F s I H J l d m l l d 3 M g Z G F 0 Y W J h c 2 U v Q 2 h h b m d l Z C B U e X B l L n t J U 0 l O L D R 9 J n F 1 b 3 Q 7 L C Z x d W 9 0 O 0 t l e U N v b H V t b k N v d W 5 0 J n F 1 b 3 Q 7 O j F 9 X S w m c X V v d D t j b 2 x 1 b W 5 J Z G V u d G l 0 a W V z J n F 1 b 3 Q 7 O l s m c X V v d D t T Z W N 0 a W 9 u M S 9 F U 0 c v Q W R k Z W Q g S W 5 k Z X g u e 0 l u Z G V 4 L j E s M T d 9 J n F 1 b 3 Q 7 L C Z x d W 9 0 O 1 N l Y 3 R p b 2 4 x L 0 V T R y 9 D a G F u Z 2 V k I F R 5 c G U u e + W u m u S 7 t + a X p S w x f S Z x d W 9 0 O y w m c X V v d D t T Z W N 0 a W 9 u M S 9 F U 0 c v Q W R k Z W Q g S W 5 k Z X g u e + S / o e e U q O S 4 u + S 9 k y j l p I f o r 4 H o o Y w p L D J 9 J n F 1 b 3 Q 7 L C Z x d W 9 0 O 1 N l Y 3 R p b 2 4 x L 0 V T R y 9 B Z G R l Z C B J b m R l e C 5 7 5 Y + R 6 K G M 6 K + E 5 7 q n L D N 9 J n F 1 b 3 Q 7 L C Z x d W 9 0 O 1 N l Y 3 R p b 2 4 x L 0 V T R y 9 F U 0 f k u L v p o p g u e 1 J l c G x h Y 2 V y L D E 3 f S Z x d W 9 0 O y w m c X V v d D t T Z W N 0 a W 9 u M S 9 F U 0 c v Q W R k Z W Q g S W 5 k Z X g u e + i 0 p + W 4 g S w 1 f S Z x d W 9 0 O y w m c X V v d D t T Z W N 0 a W 9 u M S 9 F U 0 c v Q W R k Z W Q g S W 5 k Z X g u e + W P k e i h j O i n h O a o o S j k u r 8 p L D Z 9 J n F 1 b 3 Q 7 L C Z x d W 9 0 O 1 N l Y 3 R p b 2 4 x L 0 V T R y 9 B Z G R l Z C B J b m R l e C 5 7 5 b m 0 5 p y f L D d 9 J n F 1 b 3 Q 7 L C Z x d W 9 0 O 1 N l Y 3 R p b 2 4 x L 0 V T R y 9 B Z G R l Z C B J b m R l e C 5 7 5 6 W o 5 o G v L D h 9 J n F 1 b 3 Q 7 L C Z x d W 9 0 O 1 N l Y 3 R p b 2 4 x L 0 V T R y 9 B Z G R l Z C B J b m R l e C 5 7 Q k 9 D T 0 1 f R E V B T D 8 s O X 0 m c X V v d D s s J n F 1 b 3 Q 7 U 2 V j d G l v b j E v R V N H L 0 F k Z G V k I E l u Z G V 4 L n t F U 0 c s M T B 9 J n F 1 b 3 Q 7 L C Z x d W 9 0 O 1 N l Y 3 R p b 2 4 x L 0 V T R y 9 B Z G R l Z C B J b m R l e C 5 7 S V N J T i w x M X 0 m c X V v d D s s J n F 1 b 3 Q 7 U 2 V j d G l v b j E v R V N H L 0 F k Z G V k I E l u Z G V 4 L n v m n b / l n Z c s M T V 9 J n F 1 b 3 Q 7 L C Z x d W 9 0 O 1 N l Y 3 R p b 2 4 x L 0 V T R y 9 B Z G R l Z C B J b m R l e C 5 7 5 6 2 5 5 q y + 5 5 S o 6 Y C U L D E 2 f S Z x d W 9 0 O y w m c X V v d D t T Z W N 0 a W 9 u M S 9 F U 0 c v Q W R k Z W Q g S W 5 k Z X g u e + S 6 v + e + j u W F g y w x M n 0 m c X V v d D s s J n F 1 b 3 Q 7 U 2 V j d G l v b j E v R V N H L 0 F k Z G V k I E l u Z G V 4 L n v k u r / l h Y M s M T N 9 J n F 1 b 3 Q 7 L C Z x d W 9 0 O 1 N l Y 3 R p b 2 4 x L 0 V T R y 9 B Z G R l Z C B J b m R l e C 5 7 5 L i K 5 b i C L D E 0 f S Z x d W 9 0 O y w m c X V v d D t T Z W N 0 a W 9 u M S 9 F U 0 c v U m V w b G F j Z W Q g V m F s d W U u e 2 V 4 d G V y b m F s I H J l d m l l d 3 M g Z G F 0 Y W J h c 2 U u 5 a S W 6 Y O o 6 K + E 5 a 6 h 5 p a 5 5 b y P L D E 4 f S Z x d W 9 0 O y w m c X V v d D t T Z W N 0 a W 9 u M S 9 F U 0 c v U m V w b G F j Z W Q g V m F s d W U u e 2 V 4 d G V y b m F s I H J l d m l l d 3 M g Z G F 0 Y W J h c 2 U u 5 a S W 6 Y O o 6 K + E 5 a 6 h 5 p y 6 5 p 6 E L D E 5 f S Z x d W 9 0 O 1 0 s J n F 1 b 3 Q 7 Q 2 9 s d W 1 u Q 2 9 1 b n Q m c X V v d D s 6 M T k s J n F 1 b 3 Q 7 S 2 V 5 Q 2 9 s d W 1 u T m F t Z X M m c X V v d D s 6 W 1 0 s J n F 1 b 3 Q 7 Q 2 9 s d W 1 u S W R l b n R p d G l l c y Z x d W 9 0 O z p b J n F 1 b 3 Q 7 U 2 V j d G l v b j E v R V N H L 0 F k Z G V k I E l u Z G V 4 L n t J b m R l e C 4 x L D E 3 f S Z x d W 9 0 O y w m c X V v d D t T Z W N 0 a W 9 u M S 9 F U 0 c v Q 2 h h b m d l Z C B U e X B l L n v l r p r k u 7 f m l 6 U s M X 0 m c X V v d D s s J n F 1 b 3 Q 7 U 2 V j d G l v b j E v R V N H L 0 F k Z G V k I E l u Z G V 4 L n v k v 6 H n l K j k u L v k v Z M o 5 a S H 6 K + B 6 K G M K S w y f S Z x d W 9 0 O y w m c X V v d D t T Z W N 0 a W 9 u M S 9 F U 0 c v Q W R k Z W Q g S W 5 k Z X g u e + W P k e i h j O i v h O e 6 p y w z f S Z x d W 9 0 O y w m c X V v d D t T Z W N 0 a W 9 u M S 9 F U 0 c v R V N H 5 L i 7 6 a K Y L n t S Z X B s Y W N l c i w x N 3 0 m c X V v d D s s J n F 1 b 3 Q 7 U 2 V j d G l v b j E v R V N H L 0 F k Z G V k I E l u Z G V 4 L n v o t K f l u I E s N X 0 m c X V v d D s s J n F 1 b 3 Q 7 U 2 V j d G l v b j E v R V N H L 0 F k Z G V k I E l u Z G V 4 L n v l j 5 H o o Y z o p 4 T m q K E o 5 L q / K S w 2 f S Z x d W 9 0 O y w m c X V v d D t T Z W N 0 a W 9 u M S 9 F U 0 c v Q W R k Z W Q g S W 5 k Z X g u e + W 5 t O a c n y w 3 f S Z x d W 9 0 O y w m c X V v d D t T Z W N 0 a W 9 u M S 9 F U 0 c v Q W R k Z W Q g S W 5 k Z X g u e + e l q O a B r y w 4 f S Z x d W 9 0 O y w m c X V v d D t T Z W N 0 a W 9 u M S 9 F U 0 c v Q W R k Z W Q g S W 5 k Z X g u e 0 J P Q 0 9 N X 0 R F Q U w / L D l 9 J n F 1 b 3 Q 7 L C Z x d W 9 0 O 1 N l Y 3 R p b 2 4 x L 0 V T R y 9 B Z G R l Z C B J b m R l e C 5 7 R V N H L D E w f S Z x d W 9 0 O y w m c X V v d D t T Z W N 0 a W 9 u M S 9 F U 0 c v Q W R k Z W Q g S W 5 k Z X g u e 0 l T S U 4 s M T F 9 J n F 1 b 3 Q 7 L C Z x d W 9 0 O 1 N l Y 3 R p b 2 4 x L 0 V T R y 9 B Z G R l Z C B J b m R l e C 5 7 5 p 2 / 5 Z 2 X L D E 1 f S Z x d W 9 0 O y w m c X V v d D t T Z W N 0 a W 9 u M S 9 F U 0 c v Q W R k Z W Q g S W 5 k Z X g u e + e t u e a s v u e U q O m A l C w x N n 0 m c X V v d D s s J n F 1 b 3 Q 7 U 2 V j d G l v b j E v R V N H L 0 F k Z G V k I E l u Z G V 4 L n v k u r / n v o 7 l h Y M s M T J 9 J n F 1 b 3 Q 7 L C Z x d W 9 0 O 1 N l Y 3 R p b 2 4 x L 0 V T R y 9 B Z G R l Z C B J b m R l e C 5 7 5 L q / 5 Y W D L D E z f S Z x d W 9 0 O y w m c X V v d D t T Z W N 0 a W 9 u M S 9 F U 0 c v Q W R k Z W Q g S W 5 k Z X g u e + S 4 i u W 4 g i w x N H 0 m c X V v d D s s J n F 1 b 3 Q 7 U 2 V j d G l v b j E v R V N H L 1 J l c G x h Y 2 V k I F Z h b H V l L n t l e H R l c m 5 h b C B y Z X Z p Z X d z I G R h d G F i Y X N l L u W k l u m D q O i v h O W u o e a W u e W 8 j y w x O H 0 m c X V v d D s s J n F 1 b 3 Q 7 U 2 V j d G l v b j E v R V N H L 1 J l c G x h Y 2 V k I F Z h b H V l L n t l e H R l c m 5 h b C B y Z X Z p Z X d z I G R h d G F i Y X N l L u W k l u m D q O i v h O W u o e a c u u a e h C w x O X 0 m c X V v d D t d L C Z x d W 9 0 O 1 J l b G F 0 a W 9 u c 2 h p c E l u Z m 8 m c X V v d D s 6 W 3 s m c X V v d D t r Z X l D b 2 x 1 b W 5 D b 3 V u d C Z x d W 9 0 O z o x L C Z x d W 9 0 O 2 t l e U N v b H V t b i Z x d W 9 0 O z o x M S w m c X V v d D t v d G h l c k t l e U N v b H V t b k l k Z W 5 0 a X R 5 J n F 1 b 3 Q 7 O i Z x d W 9 0 O 1 N l Y 3 R p b 2 4 x L 2 V 4 d G V y b m F s I H J l d m l l d 3 M g Z G F 0 Y W J h c 2 U v Q 2 h h b m d l Z C B U e X B l L n t J U 0 l O L D R 9 J n F 1 b 3 Q 7 L C Z x d W 9 0 O 0 t l e U N v b H V t b k N v d W 5 0 J n F 1 b 3 Q 7 O j F 9 X X 0 i I C 8 + P C 9 T d G F i b G V F b n R y a W V z P j w v S X R l b T 4 8 S X R l b T 4 8 S X R l b U x v Y 2 F 0 a W 9 u P j x J d G V t V H l w Z T 5 G b 3 J t d W x h P C 9 J d G V t V H l w Z T 4 8 S X R l b V B h d G g + U 2 V j d G l v b j E v R X h p c 3 R p b m d f Q m 9 u Z F 9 U a G V t Z T w v S X R l b V B h d G g + P C 9 J d G V t T G 9 j Y X R p b 2 4 + P F N 0 Y W J s Z U V u d H J p Z X M + P E V u d H J 5 I F R 5 c G U 9 I k l z U H J p d m F 0 Z S I g V m F s d W U 9 I m w w I i A v P j x F b n R y e S B U e X B l P S J G a W x s R W 5 h Y m x l Z C I g V m F s d W U 9 I m w w I i A v P j x F b n R y e S B U e X B l P S J G a W x s R X J y b 3 J D b 2 R l I i B W Y W x 1 Z T 0 i c 1 V u a 2 5 v d 2 4 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Y 2 9 2 Z X J 5 V G F y Z 2 V 0 U m 9 3 I i B W Y W x 1 Z T 0 i b D E y I i A v P j x F b n R y e S B U e X B l P S J G a W x s V G 9 E Y X R h T W 9 k Z W x F b m F i b G V k I i B W Y W x 1 Z T 0 i b D A i I C 8 + P E V u d H J 5 I F R 5 c G U 9 I k Z p b G x P Y m p l Y 3 R U e X B l I i B W Y W x 1 Z T 0 i c 0 N v b m 5 l Y 3 R p b 2 5 P b m x 5 I i A v P j x F b n R y e S B U e X B l P S J S Z W N v d m V y e V R h c m d l d E N v b H V t b i I g V m F s d W U 9 I m w y M C I g L z 4 8 R W 5 0 c n k g V H l w Z T 0 i U m V j b 3 Z l c n l U Y X J n Z X R T a G V l d C I g V m F s d W U 9 I n N R d W V y e W Z y b 2 1 E R U F M T U F T V E V S 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F e G l z d G l u Z 1 9 C b 2 5 k X 1 R o Z W 1 l L 0 N o Y W 5 n Z W Q g V H l w Z T E u e 0 N v b H V t b j E s M H 0 m c X V v d D s s J n F 1 b 3 Q 7 U 2 V j d G l v b j E v R X h p c 3 R p b m d f Q m 9 u Z F 9 U a G V t Z S 9 B Z G R l Z C B D b 2 5 k a X R p b 2 5 h b C B D b 2 x 1 b W 4 u e 0 x p c 3 R f b m F t Z V 9 D T i w x f S Z x d W 9 0 O 1 0 s J n F 1 b 3 Q 7 Q 2 9 s d W 1 u Q 2 9 1 b n Q m c X V v d D s 6 M i w m c X V v d D t L Z X l D b 2 x 1 b W 5 O Y W 1 l c y Z x d W 9 0 O z p b X S w m c X V v d D t D b 2 x 1 b W 5 J Z G V u d G l 0 a W V z J n F 1 b 3 Q 7 O l s m c X V v d D t T Z W N 0 a W 9 u M S 9 F e G l z d G l u Z 1 9 C b 2 5 k X 1 R o Z W 1 l L 0 N o Y W 5 n Z W Q g V H l w Z T E u e 0 N v b H V t b j E s M H 0 m c X V v d D s s J n F 1 b 3 Q 7 U 2 V j d G l v b j E v R X h p c 3 R p b m d f Q m 9 u Z F 9 U a G V t Z S 9 B Z G R l Z C B D b 2 5 k a X R p b 2 5 h b C B D b 2 x 1 b W 4 u e 0 x p c 3 R f b m F t Z V 9 D T i w x f S Z x d W 9 0 O 1 0 s J n F 1 b 3 Q 7 U m V s Y X R p b 2 5 z a G l w S W 5 m b y Z x d W 9 0 O z p b X X 0 i I C 8 + P E V u d H J 5 I F R 5 c G U 9 I k Z p b G x D b 2 x 1 b W 5 U e X B l c y I g V m F s d W U 9 I n N C Z 0 E 9 I i A v P j x F b n R y e S B U e X B l P S J G a W x s Q 2 9 s d W 1 u T m F t Z X M i I F Z h b H V l P S J z W y Z x d W 9 0 O 0 Z y b 2 1 f R E 1 J J n F 1 b 3 Q 7 L C Z x d W 9 0 O 1 J l c G x h Y 2 V y X 2 5 h b W V f Q 0 4 m c X V v d D t d I i A v P j x F b n R y e S B U e X B l P S J G a W x s T G F z d F V w Z G F 0 Z W Q i I F Z h b H V l P S J k M j A y M y 0 w N S 0 w M 1 Q w M z o z N D o w O S 4 0 N z I 0 N D I z W i I g L z 4 8 R W 5 0 c n k g V H l w Z T 0 i U X V l c n l J R C I g V m F s d W U 9 I n N j N 2 I x Z T Q 2 O S 0 x N T J i L T Q 1 Z j Y t O T Z j O S 0 w Y z B j Y 2 Q w Z W Q y Y z M i I C 8 + P E V u d H J 5 I F R 5 c G U 9 I k F k Z G V k V G 9 E Y X R h T W 9 k Z W w i I F Z h b H V l P S J s M C I g L z 4 8 R W 5 0 c n k g V H l w Z T 0 i U X V l c n l H c m 9 1 c E l E I i B W Y W x 1 Z T 0 i c 2 U 5 M 2 M 3 M D l j L T V h M j U t N D F k Z C 1 i Y T c w L T U y Z j d j Y T Q 3 Y T Y 2 M S I g L z 4 8 L 1 N 0 Y W J s Z U V u d H J p Z X M + P C 9 J d G V t P j x J d G V t P j x J d G V t T G 9 j Y X R p b 2 4 + P E l 0 Z W 1 U e X B l P k Z v c m 1 1 b G E 8 L 0 l 0 Z W 1 U e X B l P j x J d G V t U G F 0 a D 5 T Z W N 0 a W 9 u M S 9 F e G l z d G l u Z 1 9 C b 2 5 k X 1 R o Z W 1 l L 1 N v d X J j Z T w v S X R l b V B h d G g + P C 9 J d G V t T G 9 j Y X R p b 2 4 + P F N 0 Y W J s Z U V u d H J p Z X M g L z 4 8 L 0 l 0 Z W 0 + P E l 0 Z W 0 + P E l 0 Z W 1 M b 2 N h d G l v b j 4 8 S X R l b V R 5 c G U + R m 9 y b X V s Y T w v S X R l b V R 5 c G U + P E l 0 Z W 1 Q Y X R o P l N l Y 3 R p b 2 4 x L 0 V 4 a X N 0 a W 5 n X 0 J v b m R f V G h l b W U v Q 2 h h b m d l Z C U y M F R 5 c G U 8 L 0 l 0 Z W 1 Q Y X R o P j w v S X R l b U x v Y 2 F 0 a W 9 u P j x T d G F i b G V F b n R y a W V z I C 8 + P C 9 J d G V t P j x J d G V t P j x J d G V t T G 9 j Y X R p b 2 4 + P E l 0 Z W 1 U e X B l P k Z v c m 1 1 b G E 8 L 0 l 0 Z W 1 U e X B l P j x J d G V t U G F 0 a D 5 T Z W N 0 a W 9 u M S 9 F e G l z d G l u Z 1 9 C b 2 5 k X 1 R o Z W 1 l L y V F N C V C O C V C Q i V F O S V B M i U 5 O D w v S X R l b V B h d G g + P C 9 J d G V t T G 9 j Y X R p b 2 4 + P F N 0 Y W J s Z U V u d H J p Z X M g L z 4 8 L 0 l 0 Z W 0 + P E l 0 Z W 0 + P E l 0 Z W 1 M b 2 N h d G l v b j 4 8 S X R l b V R 5 c G U + R m 9 y b X V s Y T w v S X R l b V R 5 c G U + P E l 0 Z W 1 Q Y X R o P l N l Y 3 R p b 2 4 x L 0 V 4 a X N 0 a W 5 n X 0 J v b m R f V G h l b W U v U m V t b 3 Z l Z C U y M E R 1 c G x p Y 2 F 0 Z X M 8 L 0 l 0 Z W 1 Q Y X R o P j w v S X R l b U x v Y 2 F 0 a W 9 u P j x T d G F i b G V F b n R y a W V z I C 8 + P C 9 J d G V t P j x J d G V t P j x J d G V t T G 9 j Y X R p b 2 4 + P E l 0 Z W 1 U e X B l P k Z v c m 1 1 b G E 8 L 0 l 0 Z W 1 U e X B l P j x J d G V t U G F 0 a D 5 T Z W N 0 a W 9 u M S 9 F e G l z d G l u Z 1 9 C b 2 5 k X 1 R o Z W 1 l L 0 N v b n Z l c n R l Z C U y M H R v J T I w V G F i b G U 8 L 0 l 0 Z W 1 Q Y X R o P j w v S X R l b U x v Y 2 F 0 a W 9 u P j x T d G F i b G V F b n R y a W V z I C 8 + P C 9 J d G V t P j x J d G V t P j x J d G V t T G 9 j Y X R p b 2 4 + P E l 0 Z W 1 U e X B l P k Z v c m 1 1 b G E 8 L 0 l 0 Z W 1 U e X B l P j x J d G V t U G F 0 a D 5 T Z W N 0 a W 9 u M S 9 F e G l z d G l u Z 1 9 C b 2 5 k X 1 R o Z W 1 l L 0 N o Y W 5 n Z W Q l M j B U e X B l M T w v S X R l b V B h d G g + P C 9 J d G V t T G 9 j Y X R p b 2 4 + P F N 0 Y W J s Z U V u d H J p Z X M g L z 4 8 L 0 l 0 Z W 0 + P E l 0 Z W 0 + P E l 0 Z W 1 M b 2 N h d G l v b j 4 8 S X R l b V R 5 c G U + R m 9 y b X V s Y T w v S X R l b V R 5 c G U + P E l 0 Z W 1 Q Y X R o P l N l Y 3 R p b 2 4 x L 0 V 4 a X N 0 a W 5 n X 0 J v b m R f V G h l b W U v U m V u Y W 1 l Z C U y M E N v b H V t b n M 8 L 0 l 0 Z W 1 Q Y X R o P j w v S X R l b U x v Y 2 F 0 a W 9 u P j x T d G F i b G V F b n R y a W V z I C 8 + P C 9 J d G V t P j x J d G V t P j x J d G V t T G 9 j Y X R p b 2 4 + P E l 0 Z W 1 U e X B l P k Z v c m 1 1 b G E 8 L 0 l 0 Z W 1 U e X B l P j x J d G V t U G F 0 a D 5 T Z W N 0 a W 9 u M S 9 F e G l z d G l u Z 1 9 C b 2 5 k X 1 R o Z W 1 l L 0 F k Z G V k J T I w Q 2 9 u Z G l 0 a W 9 u Y W w l M j B D b 2 x 1 b W 4 8 L 0 l 0 Z W 1 Q Y X R o P j w v S X R l b U x v Y 2 F 0 a W 9 u P j x T d G F i b G V F b n R y a W V z I C 8 + P C 9 J d G V t P j x J d G V t P j x J d G V t T G 9 j Y X R p b 2 4 + P E l 0 Z W 1 U e X B l P k Z v c m 1 1 b G E 8 L 0 l 0 Z W 1 U e X B l P j x J d G V t U G F 0 a D 5 T Z W N 0 a W 9 u M S 9 F e G l z d G l u Z 1 9 C b 2 5 k X 1 R o Z W 1 l L 1 J l b m F t Z W Q l M j B D b 2 x 1 b W 5 z M T w v S X R l b V B h d G g + P C 9 J d G V t T G 9 j Y X R p b 2 4 + P F N 0 Y W J s Z U V u d H J p Z X M g L z 4 8 L 0 l 0 Z W 0 + P E l 0 Z W 0 + P E l 0 Z W 1 M b 2 N h d G l v b j 4 8 S X R l b V R 5 c G U + R m 9 y b X V s Y T w v S X R l b V R 5 c G U + P E l 0 Z W 1 Q Y X R o P l N l Y 3 R p b 2 4 x L 0 V T R y 9 T b 3 V y Y 2 U 8 L 0 l 0 Z W 1 Q Y X R o P j w v S X R l b U x v Y 2 F 0 a W 9 u P j x T d G F i b G V F b n R y a W V z I C 8 + P C 9 J d G V t P j x J d G V t P j x J d G V t T G 9 j Y X R p b 2 4 + P E l 0 Z W 1 U e X B l P k Z v c m 1 1 b G E 8 L 0 l 0 Z W 1 U e X B l P j x J d G V t U G F 0 a D 5 T Z W N 0 a W 9 u M S 9 F U 0 c v U m V t b 3 Z l Z C U y M E 9 0 a G V y J T I w Q 2 9 s d W 1 u c z w v S X R l b V B h d G g + P C 9 J d G V t T G 9 j Y X R p b 2 4 + P F N 0 Y W J s Z U V u d H J p Z X M g L z 4 8 L 0 l 0 Z W 0 + P E l 0 Z W 0 + P E l 0 Z W 1 M b 2 N h d G l v b j 4 8 S X R l b V R 5 c G U + R m 9 y b X V s Y T w v S X R l b V R 5 c G U + P E l 0 Z W 1 Q Y X R o P l N l Y 3 R p b 2 4 x L 0 V T R y 9 G a W x 0 Z X J l Z C U y M F J v d 3 M 8 L 0 l 0 Z W 1 Q Y X R o P j w v S X R l b U x v Y 2 F 0 a W 9 u P j x T d G F i b G V F b n R y a W V z I C 8 + P C 9 J d G V t P j x J d G V t P j x J d G V t T G 9 j Y X R p b 2 4 + P E l 0 Z W 1 U e X B l P k Z v c m 1 1 b G E 8 L 0 l 0 Z W 1 U e X B l P j x J d G V t U G F 0 a D 5 T Z W N 0 a W 9 u M S 9 F U 0 c v U 2 9 y d G V k J T I w U m 9 3 c z w v S X R l b V B h d G g + P C 9 J d G V t T G 9 j Y X R p b 2 4 + P F N 0 Y W J s Z U V u d H J p Z X M g L z 4 8 L 0 l 0 Z W 0 + P E l 0 Z W 0 + P E l 0 Z W 1 M b 2 N h d G l v b j 4 8 S X R l b V R 5 c G U + R m 9 y b X V s Y T w v S X R l b V R 5 c G U + P E l 0 Z W 1 Q Y X R o P l N l Y 3 R p b 2 4 x L 0 V T R y 9 B Z G R l Z C U y M E l u Z G V 4 P C 9 J d G V t U G F 0 a D 4 8 L 0 l 0 Z W 1 M b 2 N h d G l v b j 4 8 U 3 R h Y m x l R W 5 0 c m l l c y A v P j w v S X R l b T 4 8 S X R l b T 4 8 S X R l b U x v Y 2 F 0 a W 9 u P j x J d G V t V H l w Z T 5 G b 3 J t d W x h P C 9 J d G V t V H l w Z T 4 8 S X R l b V B h d G g + U 2 V j d G l v b j E v R V N H L 1 J l b 3 J k Z X J l Z C U y M E N v b H V t b n M 8 L 0 l 0 Z W 1 Q Y X R o P j w v S X R l b U x v Y 2 F 0 a W 9 u P j x T d G F i b G V F b n R y a W V z I C 8 + P C 9 J d G V t P j x J d G V t P j x J d G V t T G 9 j Y X R p b 2 4 + P E l 0 Z W 1 U e X B l P k Z v c m 1 1 b G E 8 L 0 l 0 Z W 1 U e X B l P j x J d G V t U G F 0 a D 5 T Z W N 0 a W 9 u M S 9 F U 0 c v U m V t b 3 Z l Z C U y M E N v b H V t b n M 8 L 0 l 0 Z W 1 Q Y X R o P j w v S X R l b U x v Y 2 F 0 a W 9 u P j x T d G F i b G V F b n R y a W V z I C 8 + P C 9 J d G V t P j x J d G V t P j x J d G V t T G 9 j Y X R p b 2 4 + P E l 0 Z W 1 U e X B l P k Z v c m 1 1 b G E 8 L 0 l 0 Z W 1 U e X B l P j x J d G V t U G F 0 a D 5 T Z W N 0 a W 9 u M S 9 F U 0 c v U m V u Y W 1 l Z C U y M E N v b H V t b n M 8 L 0 l 0 Z W 1 Q Y X R o P j w v S X R l b U x v Y 2 F 0 a W 9 u P j x T d G F i b G V F b n R y a W V z I C 8 + P C 9 J d G V t P j x J d G V t P j x J d G V t T G 9 j Y X R p b 2 4 + P E l 0 Z W 1 U e X B l P k Z v c m 1 1 b G E 8 L 0 l 0 Z W 1 U e X B l P j x J d G V t U G F 0 a D 5 T Z W N 0 a W 9 u M S 9 F U 0 c v U m V v c m R l c m V k J T I w Q 2 9 s d W 1 u c z E 8 L 0 l 0 Z W 1 Q Y X R o P j w v S X R l b U x v Y 2 F 0 a W 9 u P j x T d G F i b G V F b n R y a W V z I C 8 + P C 9 J d G V t P j x J d G V t P j x J d G V t T G 9 j Y X R p b 2 4 + P E l 0 Z W 1 U e X B l P k Z v c m 1 1 b G E 8 L 0 l 0 Z W 1 U e X B l P j x J d G V t U G F 0 a D 5 T Z W N 0 a W 9 u M S 9 F U 0 c v U m V t b 3 Z l Z C U y M E N v b H V t b n M x P C 9 J d G V t U G F 0 a D 4 8 L 0 l 0 Z W 1 M b 2 N h d G l v b j 4 8 U 3 R h Y m x l R W 5 0 c m l l c y A v P j w v S X R l b T 4 8 S X R l b T 4 8 S X R l b U x v Y 2 F 0 a W 9 u P j x J d G V t V H l w Z T 5 G b 3 J t d W x h P C 9 J d G V t V H l w Z T 4 8 S X R l b V B h d G g + U 2 V j d G l v b j E v R V N H L 1 J l b m F t Z W Q l M j B D b 2 x 1 b W 5 z M T w v S X R l b V B h d G g + P C 9 J d G V t T G 9 j Y X R p b 2 4 + P F N 0 Y W J s Z U V u d H J p Z X M g L z 4 8 L 0 l 0 Z W 0 + P E l 0 Z W 0 + P E l 0 Z W 1 M b 2 N h d G l v b j 4 8 S X R l b V R 5 c G U + R m 9 y b X V s Y T w v S X R l b V R 5 c G U + P E l 0 Z W 1 Q Y X R o P l N l Y 3 R p b 2 4 x L 0 V T R y 9 F U 0 c l R T Q l Q j g l Q k I l R T k l Q T I l O T g 8 L 0 l 0 Z W 1 Q Y X R o P j w v S X R l b U x v Y 2 F 0 a W 9 u P j x T d G F i b G V F b n R y a W V z I C 8 + P C 9 J d G V t P j x J d G V t P j x J d G V t T G 9 j Y X R p b 2 4 + P E l 0 Z W 1 U e X B l P k Z v c m 1 1 b G E 8 L 0 l 0 Z W 1 U e X B l P j x J d G V t U G F 0 a D 5 T Z W N 0 a W 9 u M S 9 F U 0 c v R l R a J U U 0 J U I 4 J T h F J U U 1 J T k w J U E 2 P C 9 J d G V t U G F 0 a D 4 8 L 0 l 0 Z W 1 M b 2 N h d G l v b j 4 8 U 3 R h Y m x l R W 5 0 c m l l c y A v P j w v S X R l b T 4 8 S X R l b T 4 8 S X R l b U x v Y 2 F 0 a W 9 u P j x J d G V t V H l w Z T 5 G b 3 J t d W x h P C 9 J d G V t V H l w Z T 4 8 S X R l b V B h d G g + U 2 V j d G l v b j E v Z X h 0 Z X J u Y W w l M j B y Z X Z p Z X d z J T I w Z G F 0 Y W J h c 2 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E V y c m 9 y Q 2 9 k Z S I g V m F s d W U 9 I n N V b m t u b 3 d u I i A v P j x F b n R y e S B U e X B l P S J B Z G R l Z F R v R G F 0 Y U 1 v Z G V s I i B W Y W x 1 Z T 0 i b D A i I C 8 + P E V u d H J 5 I F R 5 c G U 9 I k Z p b G x M Y X N 0 V X B k Y X R l Z C I g V m F s d W U 9 I m Q y M D I z L T A 3 L T I 3 V D A z O j I y O j U 5 L j U x M z M 0 M T h a I i A v P j x F b n R y e S B U e X B l P S J G a W x s U 3 R h d H V z I i B W Y W x 1 Z T 0 i c 0 N v b X B s Z X R l I i A v P j w v U 3 R h Y m x l R W 5 0 c m l l c z 4 8 L 0 l 0 Z W 0 + P E l 0 Z W 0 + P E l 0 Z W 1 M b 2 N h d G l v b j 4 8 S X R l b V R 5 c G U + R m 9 y b X V s Y T w v S X R l b V R 5 c G U + P E l 0 Z W 1 Q Y X R o P l N l Y 3 R p b 2 4 x L 2 V 4 d G V y b m F s J T I w c m V 2 a W V 3 c y U y M G R h d G F i Y X N l L 1 N v d X J j Z T w v S X R l b V B h d G g + P C 9 J d G V t T G 9 j Y X R p b 2 4 + P F N 0 Y W J s Z U V u d H J p Z X M g L z 4 8 L 0 l 0 Z W 0 + P E l 0 Z W 0 + P E l 0 Z W 1 M b 2 N h d G l v b j 4 8 S X R l b V R 5 c G U + R m 9 y b X V s Y T w v S X R l b V R 5 c G U + P E l 0 Z W 1 Q Y X R o P l N l Y 3 R p b 2 4 x L 2 V 4 d G V y b m F s J T I w c m V 2 a W V 3 c y U y M G R h d G F i Y X N l L 0 N o Y W 5 n Z W Q l M j B U e X B l P C 9 J d G V t U G F 0 a D 4 8 L 0 l 0 Z W 1 M b 2 N h d G l v b j 4 8 U 3 R h Y m x l R W 5 0 c m l l c y A v P j w v S X R l b T 4 8 S X R l b T 4 8 S X R l b U x v Y 2 F 0 a W 9 u P j x J d G V t V H l w Z T 5 G b 3 J t d W x h P C 9 J d G V t V H l w Z T 4 8 S X R l b V B h d G g + U 2 V j d G l v b j E v R V N H L 0 1 l c m d l Z C U y M F F 1 Z X J p Z X M 8 L 0 l 0 Z W 1 Q Y X R o P j w v S X R l b U x v Y 2 F 0 a W 9 u P j x T d G F i b G V F b n R y a W V z I C 8 + P C 9 J d G V t P j x J d G V t P j x J d G V t T G 9 j Y X R p b 2 4 + P E l 0 Z W 1 U e X B l P k Z v c m 1 1 b G E 8 L 0 l 0 Z W 1 U e X B l P j x J d G V t U G F 0 a D 5 T Z W N 0 a W 9 u M S 9 F U 0 c v R X h w Y W 5 k Z W Q l M j B l e H R l c m 5 h b C U y M H J l d m l l d 3 M l M j B k Y X R h Y m F z Z T w v S X R l b V B h d G g + P C 9 J d G V t T G 9 j Y X R p b 2 4 + P F N 0 Y W J s Z U V u d H J p Z X M g L z 4 8 L 0 l 0 Z W 0 + P E l 0 Z W 0 + P E l 0 Z W 1 M b 2 N h d G l v b j 4 8 S X R l b V R 5 c G U + R m 9 y b X V s Y T w v S X R l b V R 5 c G U + P E l 0 Z W 1 Q Y X R o P l N l Y 3 R p b 2 4 x L 0 V T R y 9 S Z X B s Y W N l Z C U y M F Z h b H V l P C 9 J d G V t U G F 0 a D 4 8 L 0 l 0 Z W 1 M b 2 N h d G l v b j 4 8 U 3 R h Y m x l R W 5 0 c m l l c y A v P j w v S X R l b T 4 8 S X R l b T 4 8 S X R l b U x v Y 2 F 0 a W 9 u P j x J d G V t V H l w Z T 5 G b 3 J t d W x h P C 9 J d G V t V H l w Z T 4 8 S X R l b V B h d G g + U 2 V j d G l v b j E v R V N H L 1 J l b m F t Z W Q l M j B D b 2 x 1 b W 5 z M j w v S X R l b V B h d G g + P C 9 J d G V t T G 9 j Y X R p b 2 4 + P F N 0 Y W J s Z U V u d H J p Z X M g L z 4 8 L 0 l 0 Z W 0 + P E l 0 Z W 0 + P E l 0 Z W 1 M b 2 N h d G l v b j 4 8 S X R l b V R 5 c G U + R m 9 y b X V s Y T w v S X R l b V R 5 c G U + P E l 0 Z W 1 Q Y X R o P l N l Y 3 R p b 2 4 x L 2 h l Y W R l c n N f R V N H X 2 x p c 3 Q 8 L 0 l 0 Z W 1 Q Y X R o P j w v S X R l b U x v Y 2 F 0 a W 9 u P j x T d G F i b G V F b n R y a W V z P j x F b n R y e S B U e X B l P S J J c 1 B y a X Z h d G U i I F Z h b H V l P S J s M C I g L z 4 8 R W 5 0 c n k g V H l w Z T 0 i U X V l c n l H c m 9 1 c E l E I i B W Y W x 1 Z T 0 i c z d m O D E w Z T U 0 L T Q x M z E t N G M x N S 1 i M D M x L T h j Y W M 0 N W M 0 Z T U 4 N i I g L z 4 8 R W 5 0 c n k g V H l w Z T 0 i R m l s b E V u Y W J s Z W Q i I F Z h b H V l P S J s M C I g L z 4 8 R W 5 0 c n k g V H l w Z T 0 i R m l s b E x h c 3 R V c G R h d G V k I i B W Y W x 1 Z T 0 i Z D I w M j M t M D c t M j d U M D I 6 M z k 6 N T g u O D I 0 M z M w M 1 o i I C 8 + P E V u d H J 5 I F R 5 c G U 9 I k Z p b G x D b 2 x 1 b W 5 U e X B l c y I g V m F s d W U 9 I n N B Q T 0 9 I i A v P j x F b n R y e S B U e X B l P S J C d W Z m Z X J O Z X h 0 U m V m c m V z a C I g V m F s d W U 9 I m w x I i A v P j x F b n R y e S B U e X B l P S J S Z X N 1 b H R U e X B l I i B W Y W x 1 Z T 0 i c 0 x p c 3 Q i I C 8 + P E V u d H J 5 I F R 5 c G U 9 I k 5 h b W V V c G R h d G V k Q W Z 0 Z X J G a W x s I i B W Y W x 1 Z T 0 i b D A i I C 8 + P E V u d H J 5 I F R 5 c G U 9 I k 5 h d m l n Y X R p b 2 5 T d G V w T m F t Z S I g V m F s d W U 9 I n N O Y X Z p Z 2 F 0 a W 9 u I i A v P j x F b n R y e S B U e X B l P S J G a W x s Z W R D b 2 1 w b G V 0 Z V J l c 3 V s d F R v V 2 9 y a 3 N o Z W V 0 I i B W Y W x 1 Z T 0 i b D A i I C 8 + P E V u d H J 5 I F R 5 c G U 9 I l F 1 Z X J 5 S U Q i I F Z h b H V l P S J z Y z M 1 N z I 0 N D U t Y j R h N y 0 0 Z D B j L T g y N D Q t M W Q 5 M W Z i N z M z Z W V i I i A v P j x F b n R y e S B U e X B l P S J G a W x s Q 2 9 s d W 1 u T m F t Z X M i I F Z h b H V l P S J z W y Z x d W 9 0 O 2 h l Y W R l c n N f R V N H X 2 x p c 3 Q m c X V v d D t d I i A v P j x F b n R y e S B U e X B l P S J S Z W x h d G l v b n N o a X B J b m Z v Q 2 9 u d G F p b m V y I i B W Y W x 1 Z T 0 i c 3 s m c X V v d D t j b 2 x 1 b W 5 D b 3 V u d C Z x d W 9 0 O z o x L C Z x d W 9 0 O 2 t l e U N v b H V t b k 5 h b W V z J n F 1 b 3 Q 7 O l t d L C Z x d W 9 0 O 3 F 1 Z X J 5 U m V s Y X R p b 2 5 z a G l w c y Z x d W 9 0 O z p b X S w m c X V v d D t j b 2 x 1 b W 5 J Z G V u d G l 0 a W V z J n F 1 b 3 Q 7 O l s m c X V v d D t T Z W N 0 a W 9 u M S 9 o Z W F k Z X J z X 0 V T R 1 9 s a X N 0 L 0 F 1 d G 9 S Z W 1 v d m V k Q 2 9 s d W 1 u c z E u e 2 h l Y W R l c n N f R V N H X 2 x p c 3 Q s M H 0 m c X V v d D t d L C Z x d W 9 0 O 0 N v b H V t b k N v d W 5 0 J n F 1 b 3 Q 7 O j E s J n F 1 b 3 Q 7 S 2 V 5 Q 2 9 s d W 1 u T m F t Z X M m c X V v d D s 6 W 1 0 s J n F 1 b 3 Q 7 Q 2 9 s d W 1 u S W R l b n R p d G l l c y Z x d W 9 0 O z p b J n F 1 b 3 Q 7 U 2 V j d G l v b j E v a G V h Z G V y c 1 9 F U 0 d f b G l z d C 9 B d X R v U m V t b 3 Z l Z E N v b H V t b n M x L n t o Z W F k Z X J z X 0 V T R 1 9 s a X N 0 L D B 9 J n F 1 b 3 Q 7 X S w m c X V v d D t S Z W x h d G l v b n N o a X B J b m Z v J n F 1 b 3 Q 7 O l t d f S I g L z 4 8 R W 5 0 c n k g V H l w Z T 0 i U m V j b 3 Z l c n l U Y X J n Z X R D b 2 x 1 b W 4 i I F Z h b H V l P S J s M S I g L z 4 8 R W 5 0 c n k g V H l w Z T 0 i U m V j b 3 Z l c n l U Y X J n Z X R T a G V l d C I g V m F s d W U 9 I n N T a G V l d D E i I C 8 + P E V u d H J 5 I F R 5 c G U 9 I l J l Y 2 9 2 Z X J 5 V G F y Z 2 V 0 U m 9 3 I i B W Y W x 1 Z T 0 i b D E i I C 8 + P E V u d H J 5 I F R 5 c G U 9 I k Z p b G x T d G F 0 d X M i I F Z h b H V l P S J z Q 2 9 t c G x l d G U i I C 8 + P E V u d H J 5 I F R 5 c G U 9 I k Z p b G x U b 0 R h d G F N b 2 R l b E V u Y W J s Z W Q i I F Z h b H V l P S J s M C I g L z 4 8 R W 5 0 c n k g V H l w Z T 0 i R m l s b E 9 i a m V j d F R 5 c G U i I F Z h b H V l P S J z Q 2 9 u b m V j d G l v b k 9 u b H k i I C 8 + P E V u d H J 5 I F R 5 c G U 9 I k Z p b G x F c n J v c k N v Z G U i I F Z h b H V l P S J z V W 5 r b m 9 3 b i I g L z 4 8 R W 5 0 c n k g V H l w Z T 0 i Q W R k Z W R U b 0 R h d G F N b 2 R l b C I g V m F s d W U 9 I m w w I i A v P j w v U 3 R h Y m x l R W 5 0 c m l l c z 4 8 L 0 l 0 Z W 0 + P E l 0 Z W 0 + P E l 0 Z W 1 M b 2 N h d G l v b j 4 8 S X R l b V R 5 c G U + R m 9 y b X V s Y T w v S X R l b V R 5 c G U + P E l 0 Z W 1 Q Y X R o P l N l Y 3 R p b 2 4 x L 2 h l Y W R l c n N f R V N H X 2 x p c 3 Q v U 2 9 1 c m N l P C 9 J d G V t U G F 0 a D 4 8 L 0 l 0 Z W 1 M b 2 N h d G l v b j 4 8 U 3 R h Y m x l R W 5 0 c m l l c y A v P j w v S X R l b T 4 8 S X R l b T 4 8 S X R l b U x v Y 2 F 0 a W 9 u P j x J d G V t V H l w Z T 5 G b 3 J t d W x h P C 9 J d G V t V H l w Z T 4 8 S X R l b V B h d G g + U 2 V j d G l v b j E v a G V h Z G V y c 1 9 F U 0 d f b G l z d C 9 D b 2 5 2 Z X J 0 Z W Q l M j B 0 b y U y M F R h Y m x l P C 9 J d G V t U G F 0 a D 4 8 L 0 l 0 Z W 1 M b 2 N h d G l v b j 4 8 U 3 R h Y m x l R W 5 0 c m l l c y A v P j w v S X R l b T 4 8 S X R l b T 4 8 S X R l b U x v Y 2 F 0 a W 9 u P j x J d G V t V H l w Z T 5 G b 3 J t d W x h P C 9 J d G V t V H l w Z T 4 8 S X R l b V B h d G g + U 2 V j d G l v b j E v a G V h Z G V y c 1 9 F U 0 d f b G l z d C 9 T c G x p d C U y M E N v b H V t b i U y M G J 5 J T I w R G V s a W 1 p d G V y P C 9 J d G V t U G F 0 a D 4 8 L 0 l 0 Z W 1 M b 2 N h d G l v b j 4 8 U 3 R h Y m x l R W 5 0 c m l l c y A v P j w v S X R l b T 4 8 S X R l b T 4 8 S X R l b U x v Y 2 F 0 a W 9 u P j x J d G V t V H l w Z T 5 G b 3 J t d W x h P C 9 J d G V t V H l w Z T 4 8 S X R l b V B h d G g + U 2 V j d G l v b j E v a G V h Z G V y c 1 9 F U 0 d f b G l z d C 9 U c m F u c 3 B v c 2 V k J T I w V G F i b G U 8 L 0 l 0 Z W 1 Q Y X R o P j w v S X R l b U x v Y 2 F 0 a W 9 u P j x T d G F i b G V F b n R y a W V z I C 8 + P C 9 J d G V t P j x J d G V t P j x J d G V t T G 9 j Y X R p b 2 4 + P E l 0 Z W 1 U e X B l P k Z v c m 1 1 b G E 8 L 0 l 0 Z W 1 U e X B l P j x J d G V t U G F 0 a D 5 T Z W N 0 a W 9 u M S 9 o Z W F k Z X J z X 0 V T R 1 9 s a X N 0 L 0 N v b H V t b j E 8 L 0 l 0 Z W 1 Q Y X R o P j w v S X R l b U x v Y 2 F 0 a W 9 u P j x T d G F i b G V F b n R y a W V z I C 8 + P C 9 J d G V t P j x J d G V t P j x J d G V t T G 9 j Y X R p b 2 4 + P E l 0 Z W 1 U e X B l P k Z v c m 1 1 b G E 8 L 0 l 0 Z W 1 U e X B l P j x J d G V t U G F 0 a D 5 T Z W N 0 a W 9 u M S 9 F U 0 c v Q 2 h h b m d l Z C U y M F R 5 c G U 8 L 0 l 0 Z W 1 Q Y X R o P j w v S X R l b U x v Y 2 F 0 a W 9 u P j x T d G F i b G V F b n R y a W V z I C 8 + P C 9 J d G V t P j x J d G V t P j x J d G V t T G 9 j Y X R p b 2 4 + P E l 0 Z W 1 U e X B l P k Z v c m 1 1 b G E 8 L 0 l 0 Z W 1 U e X B l P j x J d G V t U G F 0 a D 5 T Z W N 0 a W 9 u M S 9 F U 0 c v Q 2 h h b m d l Z C U y M F R 5 c G U x P C 9 J d G V t U G F 0 a D 4 8 L 0 l 0 Z W 1 M b 2 N h d G l v b j 4 8 U 3 R h Y m x l R W 5 0 c m l l c y A v P j w v S X R l b T 4 8 S X R l b T 4 8 S X R l b U x v Y 2 F 0 a W 9 u P j x J d G V t V H l w Z T 5 G b 3 J t d W x h P C 9 J d G V t V H l w Z T 4 8 S X R l b V B h d G g + U 2 V j d G l v b j E v S W 5 2 Z X N 0 b 3 J f d H l w Z T w v S X R l b V B h d G g + P C 9 J d G V t T G 9 j Y X R p b 2 4 + P F N 0 Y W J s Z U V u d H J p Z X M + P E V u d H J 5 I F R 5 c G U 9 I k l z U H J p d m F 0 Z S I g V m F s d W U 9 I m w w I i A v P j x F b n R y e S B U e X B l P S J R d W V y e U d y b 3 V w S U Q i I F Z h b H V l P S J z N 2 Y 4 M T B l N T Q t N D E z M S 0 0 Y z E 1 L W I w M z E t O G N h Y z Q 1 Y z R l N T g 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b n Z l c 3 R v c l 9 0 e X B l I i A v P j x F b n R y e S B U e X B l P S J G a W x s Z W R D b 2 1 w b G V 0 Z V J l c 3 V s d F R v V 2 9 y a 3 N o Z W V 0 I i B W Y W x 1 Z T 0 i b D E i I C 8 + P E V u d H J 5 I F R 5 c G U 9 I k Z p b G x T d G F 0 d X M i I F Z h b H V l P S J z Q 2 9 t c G x l d G U i I C 8 + P E V u d H J 5 I F R 5 c G U 9 I k Z p b G x D b 2 x 1 b W 5 U e X B l c y I g V m F s d W U 9 I n N C Z 0 E 9 I i A v P j x F b n R y e S B U e X B l P S J G a W x s T G F z d F V w Z G F 0 Z W Q i I F Z h b H V l P S J k M j A y M y 0 w N i 0 x O V Q w O D o 0 N j o 1 N S 4 w M z k z N z E x W i I g L z 4 8 R W 5 0 c n k g V H l w Z T 0 i R m l s b E V y c m 9 y Q 2 9 1 b n Q i I F Z h b H V l P S J s M C I g L z 4 8 R W 5 0 c n k g V H l w Z T 0 i R m l s b E V y c m 9 y Q 2 9 k Z S I g V m F s d W U 9 I n N V b m t u b 3 d u I i A v P j x F b n R y e S B U e X B l P S J G a W x s Q 2 9 1 b n Q i I F Z h b H V l P S J s M T I i I C 8 + P E V u d H J 5 I F R 5 c G U 9 I k Z p b G x D b 2 x 1 b W 5 O Y W 1 l c y I g V m F s d W U 9 I n N b J n F 1 b 3 Q 7 S W 5 2 Z X N 0 b 3 J f d H l w Z S Z x d W 9 0 O y w m c X V v d D t J b n Z l c 3 R v c l 9 0 e X B l X 0 V O J n F 1 b 3 Q 7 X S I g L z 4 8 R W 5 0 c n k g V H l w Z T 0 i Q W R k Z W R U b 0 R h d G F N b 2 R l b C I g V m F s d W U 9 I m w w I i A v P j x F b n R y e S B U e X B l P S J S Z W N v d m V y e V R h c m d l d F N o Z W V 0 I i B W Y W x 1 Z T 0 i c 0 l u d m V z d G 9 y I i A v P j x F b n R y e S B U e X B l P S J S Z W N v d m V y e V R h c m d l d E N v b H V t b i I g V m F s d W U 9 I m w 3 I i A v P j x F b n R y e S B U e X B l P S J S Z W N v d m V y e V R h c m d l d F J v d y I g V m F s d W U 9 I m w x I i A v P j x F b n R y e S B U e X B l P S J M b 2 F k Z W R U b 0 F u Y W x 5 c 2 l z U 2 V y d m l j Z X M i I F Z h b H V l P S J s M C I g L z 4 8 R W 5 0 c n k g V H l w Z T 0 i U X V l c n l J R C I g V m F s d W U 9 I n M 3 O T Q z O D E 5 O S 0 w Y m Y 0 L T Q 0 Z T M t O T J k M S 1 j Y z d l Y T U z Y T M x O D k i I C 8 + P E V u d H J 5 I F R 5 c G U 9 I l J l b G F 0 a W 9 u c 2 h p c E l u Z m 9 D b 2 5 0 Y W l u Z X I i I F Z h b H V l P S J z e y Z x d W 9 0 O 2 N v b H V t b k N v d W 5 0 J n F 1 b 3 Q 7 O j I s J n F 1 b 3 Q 7 a 2 V 5 Q 2 9 s d W 1 u T m F t Z X M m c X V v d D s 6 W 1 0 s J n F 1 b 3 Q 7 c X V l c n l S Z W x h d G l v b n N o a X B z J n F 1 b 3 Q 7 O l t d L C Z x d W 9 0 O 2 N v b H V t b k l k Z W 5 0 a X R p Z X M m c X V v d D s 6 W y Z x d W 9 0 O 1 N l Y 3 R p b 2 4 x L 0 l u d m V z d G 9 y X 3 R 5 c G U v Q 2 h h b m d l Z C B U e X B l L n t J b n Z l c 3 R v c l 9 0 e X B l L D B 9 J n F 1 b 3 Q 7 L C Z x d W 9 0 O 1 N l Y 3 R p b 2 4 x L 0 l u d m V z d G 9 y X 3 R 5 c G U v Q W R k Z W Q g Q 2 9 u Z G l 0 a W 9 u Y W w g Q 2 9 s d W 1 u L n t D d X N 0 b 2 0 s M X 0 m c X V v d D t d L C Z x d W 9 0 O 0 N v b H V t b k N v d W 5 0 J n F 1 b 3 Q 7 O j I s J n F 1 b 3 Q 7 S 2 V 5 Q 2 9 s d W 1 u T m F t Z X M m c X V v d D s 6 W 1 0 s J n F 1 b 3 Q 7 Q 2 9 s d W 1 u S W R l b n R p d G l l c y Z x d W 9 0 O z p b J n F 1 b 3 Q 7 U 2 V j d G l v b j E v S W 5 2 Z X N 0 b 3 J f d H l w Z S 9 D a G F u Z 2 V k I F R 5 c G U u e 0 l u d m V z d G 9 y X 3 R 5 c G U s M H 0 m c X V v d D s s J n F 1 b 3 Q 7 U 2 V j d G l v b j E v S W 5 2 Z X N 0 b 3 J f d H l w Z S 9 B Z G R l Z C B D b 2 5 k a X R p b 2 5 h b C B D b 2 x 1 b W 4 u e 0 N 1 c 3 R v b S w x f S Z x d W 9 0 O 1 0 s J n F 1 b 3 Q 7 U m V s Y X R p b 2 5 z a G l w S W 5 m b y Z x d W 9 0 O z p b X X 0 i I C 8 + P C 9 T d G F i b G V F b n R y a W V z P j w v S X R l b T 4 8 S X R l b T 4 8 S X R l b U x v Y 2 F 0 a W 9 u P j x J d G V t V H l w Z T 5 G b 3 J t d W x h P C 9 J d G V t V H l w Z T 4 8 S X R l b V B h d G g + U 2 V j d G l v b j E v S W 5 2 Z X N 0 b 3 J f d H l w Z S 9 T b 3 V y Y 2 U 8 L 0 l 0 Z W 1 Q Y X R o P j w v S X R l b U x v Y 2 F 0 a W 9 u P j x T d G F i b G V F b n R y a W V z I C 8 + P C 9 J d G V t P j x J d G V t P j x J d G V t T G 9 j Y X R p b 2 4 + P E l 0 Z W 1 U e X B l P k Z v c m 1 1 b G E 8 L 0 l 0 Z W 1 U e X B l P j x J d G V t U G F 0 a D 5 T Z W N 0 a W 9 u M S 9 J b n Z l c 3 R v c l 9 0 e X B l L 0 N v b n Z l c n R l Z C U y M H R v J T I w V G F i b G U 8 L 0 l 0 Z W 1 Q Y X R o P j w v S X R l b U x v Y 2 F 0 a W 9 u P j x T d G F i b G V F b n R y a W V z I C 8 + P C 9 J d G V t P j x J d G V t P j x J d G V t T G 9 j Y X R p b 2 4 + P E l 0 Z W 1 U e X B l P k Z v c m 1 1 b G E 8 L 0 l 0 Z W 1 U e X B l P j x J d G V t U G F 0 a D 5 T Z W N 0 a W 9 u M S 9 J b n Z l c 3 R v c l 9 0 e X B l L 1 N w b G l 0 J T I w Q 2 9 s d W 1 u J T I w Y n k l M j B E Z W x p b W l 0 Z X I 8 L 0 l 0 Z W 1 Q Y X R o P j w v S X R l b U x v Y 2 F 0 a W 9 u P j x T d G F i b G V F b n R y a W V z I C 8 + P C 9 J d G V t P j x J d G V t P j x J d G V t T G 9 j Y X R p b 2 4 + P E l 0 Z W 1 U e X B l P k Z v c m 1 1 b G E 8 L 0 l 0 Z W 1 U e X B l P j x J d G V t U G F 0 a D 5 T Z W N 0 a W 9 u M S 9 J b n Z l c 3 R v c l 9 0 e X B l L 1 R y Y W 5 z c G 9 z Z W Q l M j B U Y W J s Z T w v S X R l b V B h d G g + P C 9 J d G V t T G 9 j Y X R p b 2 4 + P F N 0 Y W J s Z U V u d H J p Z X M g L z 4 8 L 0 l 0 Z W 0 + P E l 0 Z W 0 + P E l 0 Z W 1 M b 2 N h d G l v b j 4 8 S X R l b V R 5 c G U + R m 9 y b X V s Y T w v S X R l b V R 5 c G U + P E l 0 Z W 1 Q Y X R o P l N l Y 3 R p b 2 4 x L 0 l u d m V z d G 9 y X 3 R 5 c G U v U m V u Y W 1 l Z C U y M E N v b H V t b n M 8 L 0 l 0 Z W 1 Q Y X R o P j w v S X R l b U x v Y 2 F 0 a W 9 u P j x T d G F i b G V F b n R y a W V z I C 8 + P C 9 J d G V t P j x J d G V t P j x J d G V t T G 9 j Y X R p b 2 4 + P E l 0 Z W 1 U e X B l P k Z v c m 1 1 b G E 8 L 0 l 0 Z W 1 U e X B l P j x J d G V t U G F 0 a D 5 T Z W N 0 a W 9 u M S 9 J b n Z l c 3 R v c l 9 0 e X B l L 0 N o Y W 5 n Z W Q l M j B U e X B l P C 9 J d G V t U G F 0 a D 4 8 L 0 l 0 Z W 1 M b 2 N h d G l v b j 4 8 U 3 R h Y m x l R W 5 0 c m l l c y A v P j w v S X R l b T 4 8 S X R l b T 4 8 S X R l b U x v Y 2 F 0 a W 9 u P j x J d G V t V H l w Z T 5 G b 3 J t d W x h P C 9 J d G V t V H l w Z T 4 8 S X R l b V B h d G g + U 2 V j d G l v b j E v S W 5 2 Z X N 0 b 3 J f d H l w Z S 9 B Z G R l Z C U y M E N v b m R p d G l v b m F s J T I w Q 2 9 s d W 1 u P C 9 J d G V t U G F 0 a D 4 8 L 0 l 0 Z W 1 M b 2 N h d G l v b j 4 8 U 3 R h Y m x l R W 5 0 c m l l c y A v P j w v S X R l b T 4 8 S X R l b T 4 8 S X R l b U x v Y 2 F 0 a W 9 u P j x J d G V t V H l w Z T 5 G b 3 J t d W x h P C 9 J d G V t V H l w Z T 4 8 S X R l b V B h d G g + U 2 V j d G l v b j E v S W 5 2 Z X N 0 b 3 J f d H l w Z S 9 S Z W 5 h b W V k J T I w Q 2 9 s d W 1 u c z E 8 L 0 l 0 Z W 1 Q Y X R o P j w v S X R l b U x v Y 2 F 0 a W 9 u P j x T d G F i b G V F b n R y a W V z I C 8 + P C 9 J d G V t P j x J d G V t P j x J d G V t T G 9 j Y X R p b 2 4 + P E l 0 Z W 1 U e X B l P k Z v c m 1 1 b G E 8 L 0 l 0 Z W 1 U e X B l P j x J d G V t U G F 0 a D 5 T Z W N 0 a W 9 u M S 9 F U 0 c v U m V t b 3 Z l Z C U y M E N v b H V t b n M y P C 9 J d G V t U G F 0 a D 4 8 L 0 l 0 Z W 1 M b 2 N h d G l v b j 4 8 U 3 R h Y m x l R W 5 0 c m l l c y A v P j w v S X R l b T 4 8 S X R l b T 4 8 S X R l b U x v Y 2 F 0 a W 9 u P j x J d G V t V H l w Z T 5 G b 3 J t d W x h P C 9 J d G V t V H l w Z T 4 8 S X R l b V B h d G g + U 2 V j d G l v b j E v Z G V h b F 9 t Y X N 0 Z X I v Z G V h b F 9 t Y X N 0 Z X J f V G F i b G U 8 L 0 l 0 Z W 1 Q Y X R o P j w v S X R l b U x v Y 2 F 0 a W 9 u P j x T d G F i b G V F b n R y a W V z I C 8 + P C 9 J d G V t P j x J d G V t P j x J d G V t T G 9 j Y X R p b 2 4 + P E l 0 Z W 1 U e X B l P k Z v c m 1 1 b G E 8 L 0 l 0 Z W 1 U e X B l P j x J d G V t U G F 0 a D 5 T Z W N 0 a W 9 u M S 9 k Z W F s X 2 1 h c 3 R l c i 9 D a G F u Z 2 V k J T I w V H l w Z T w v S X R l b V B h d G g + P C 9 J d G V t T G 9 j Y X R p b 2 4 + P F N 0 Y W J s Z U V u d H J p Z X M g L z 4 8 L 0 l 0 Z W 0 + P E l 0 Z W 0 + P E l 0 Z W 1 M b 2 N h d G l v b j 4 8 S X R l b V R 5 c G U + R m 9 y b X V s Y T w v S X R l b V R 5 c G U + P E l 0 Z W 1 Q Y X R o P l N l Y 3 R p b 2 4 x L 2 1 E T U k 8 L 0 l 0 Z W 1 Q Y X R o P j w v S X R l b U x v Y 2 F 0 a W 9 u P j x T d G F i b G V F b n R y a W V z P j x F b n R y e S B U e X B l P S J J c 1 B y a X Z h d G U i I F Z h b H V l P S J s M C I g L z 4 8 R W 5 0 c n k g V H l w Z T 0 i U X V l c n l H c m 9 1 c E l E I i B W Y W x 1 Z T 0 i c 2 Q 1 Z T B h Z m M w L T k z Y z M t N D Y 0 Z i 0 4 O D h m L T M 4 O W Q x O T V i M T Q z Y y 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z L T A 4 L T I x V D A 3 O j I y O j Q z L j Q 5 M D g w N D Z a I i A v P j x F b n R y e S B U e X B l P S J G a W x s Q 2 9 s d W 1 u V H l w Z X M i I F Z h b H V l P S J z Q X d Z R 0 J n W U d C Z 1 l H Q m d Z R 0 J n W U p D U W t K Q m d V R 0 F B V U d C Z 0 F B Q U F Z R 0 J n W U d C Z 1 l H Q U F B R 0 J n W U d C Z 1 l H Q X d Z R 0 J n W U d C Z 1 l I Q m c 9 P S I g L z 4 8 R W 5 0 c n k g V H l w Z T 0 i U m V j b 3 Z l c n l U Y X J n Z X R T a G V l d C I g V m F s d W U 9 I n N T a G V l d D E i I C 8 + P E V u d H J 5 I F R 5 c G U 9 I l J l Y 2 9 2 Z X J 5 V G F y Z 2 V 0 Q 2 9 s d W 1 u I i B W Y W x 1 Z T 0 i b D E i I C 8 + P E V u d H J 5 I F R 5 c G U 9 I l J l Y 2 9 2 Z X J 5 V G F y Z 2 V 0 U m 9 3 I i B W Y W x 1 Z T 0 i b D E i I C 8 + P E V u d H J 5 I F R 5 c G U 9 I k Z p b G x D b 2 x 1 b W 5 O Y W 1 l c y I g V m F s d W U 9 I n N b J n F 1 b 3 Q 7 S W 5 k Z X g m c X V v d D s s J n F 1 b 3 Q 7 S V N J T i Z x d W 9 0 O y w m c X V v d D v k v 6 H n l K j k u L v k v Z M m c X V v d D s s J n F 1 b 3 Q 7 5 Y W s 5 Y + 4 5 7 G 7 5 Z 6 L J n F 1 b 3 Q 7 L C Z x d W 9 0 O + i h j O S 4 m i Z x d W 9 0 O y w m c X V v d D v n u 4 b l i I b o o Y z k u J o m c X V v d D s s J n F 1 b 3 Q 7 5 Z y w 5 Y y 6 J n F 1 b 3 Q 7 L C Z x d W 9 0 O + W f j u W 4 g i Z x d W 9 0 O y w m c X V v d D v l j L r l j r 8 m c X V v d D s s J n F 1 b 3 Q 7 6 K + E 5 7 q n 5 7 G 7 5 Z 6 L J n F 1 b 3 Q 7 L C Z x d W 9 0 O + e p h u i / q i / m o I f m m a 4 m c X V v d D s s J n F 1 b 3 Q 7 5 L i 7 5 L 2 T 6 K + E 5 7 q n 5 b G V 5 p y b J n F 1 b 3 Q 7 L C Z x d W 9 0 O + W A u u m h u e i v h O e 6 p y Z x d W 9 0 O y w m c X V v d D v l o o P l h o X k u L v k v Z P o r 4 T n u q c m c X V v d D s s J n F 1 b 3 Q 7 5 a 6 a 5 L u 3 5 p e l J n F 1 b 3 Q 7 L C Z x d W 9 0 O + i 1 t + a B r + a X p e a c n y Z x d W 9 0 O y w m c X V v d D v p p p b m r K H k u 5 j m g a / m l 6 U m c X V v d D s s J n F 1 b 3 Q 7 5 Y W R 5 L u Y 5 p e l J n F 1 b 3 Q 7 L C Z x d W 9 0 O + W A u u W I u O e u g O e n s C Z x d W 9 0 O y w m c X V v d D v l j 5 H o o Y z o p 4 T m q K E o 5 L q / K S Z x d W 9 0 O y w m c X V v d D v o t K f l u I E m c X V v d D s s J n F 1 b 3 Q 7 5 Y + R 6 K G M 5 p y f 6 Z m Q K O W 5 t C k m c X V v d D s s J n F 1 b 3 Q 7 5 Y + R 6 K G M 5 6 W o 6 Z 2 i 5 Y i p 5 4 6 H J n F 1 b 3 Q 7 L C Z x d W 9 0 O 0 l Q V F 9 E T U k m c X V v d D s s J n F 1 b 3 Q 7 R l B H X 0 R N S S Z x d W 9 0 O y w m c X V v d D v m l L b n q o T l u Y X l u q Y o Y n A p J n F 1 b 3 Q 7 L C Z x d W 9 0 O + W u m u S 7 t 1 9 E T U k m c X V v d D s s J n F 1 b 3 Q 7 5 Y + R 6 K G M 5 L u 3 J n F 1 b 3 Q 7 L C Z x d W 9 0 O + S 4 u + m i m O W A u u W I u C Z x d W 9 0 O y w m c X V v d D v l j 5 H o o Y z n u 5 P m n o Q m c X V v d D s s J n F 1 b 3 Q 7 d G l j a 2 V y J n F 1 b 3 Q 7 L C Z x d W 9 0 O + W P k e i h j O S 6 u i Z x d W 9 0 O y w m c X V v d D v m i 4 X k v 5 3 k u r o m c X V v d D s s J n F 1 b 3 Q 7 5 7 u 0 5 a W 9 5 Y 2 P 6 K 6 u 5 o + Q 5 L 6 b 6 I C F J n F 1 b 3 Q 7 L C Z x d W 9 0 O 1 N C T E P m j 5 D k v p v o g I U m c X V v d D s s J n F 1 b 3 Q 7 6 a a W 5 p e l 5 r a o 6 L e M J n F 1 b 3 Q 7 L C Z x d W 9 0 O + i u p O i 0 r e m i n S j k u r 8 p J n F 1 b 3 Q 7 L C Z x d W 9 0 O + i u p O i 0 r e W A j e a V s C Z x d W 9 0 O y w m c X V v d D v k u p r m t L L l j a D m r 5 Q m c X V v d D s s J n F 1 b 3 Q 7 5 Z + 6 6 Y e R 5 Y 2 g 5 q + U J n F 1 b 3 Q 7 L C Z x d W 9 0 O + i u o e a B r + W f u u W H h i Z x d W 9 0 O y w m c X V v d D v k u 5 j m g a / p o p H n j o c m c X V v d D s s J n F 1 b 3 Q 7 5 Y G / 6 L + Y 6 a G 6 5 L 2 N J n F 1 b 3 Q 7 L C Z x d W 9 0 O + W I q e e O h + e x u + W e i y Z x d W 9 0 O y w m c X V v d D v l g L r l i L j n s b v l n o s m c X V v d D s s J n F 1 b 3 Q 7 5 Y C 6 5 Y i 4 5 L 2 Z 6 a K d J n F 1 b 3 Q 7 L C Z x d W 9 0 O + e t u e a s v u e U q O m A l C Z x d W 9 0 O y w m c X V v d D v l j 5 H o o Y z l n L r m i Y A m c X V v d D s s J n F 1 b 3 Q 7 5 4 m 5 5 q 6 K 5 p 2 h 5 q y + 6 K + 0 5 p i O J n F 1 b 3 Q 7 L C Z x d W 9 0 O + i B l O W 4 r e W F q O e Q g + W N j + i w g + S 6 u i Z x d W 9 0 O y w m c X V v d D v n i b X l p L T n u 4 / l i p 7 k u r o m c X V v d D s s J n F 1 b 3 Q 7 6 I G U 5 b i t 6 L S m 5 7 C / 5 6 6 h 5 5 C G 5 L q 6 J n F 1 b 3 Q 7 L C Z x d W 9 0 O 1 V w Z G F 0 b 3 I m c X V v d D s s J n F 1 b 3 Q 7 V G l t Z X N 0 Y W 1 w J n F 1 b 3 Q 7 L C Z x d W 9 0 O 0 N o Z W N r J n F 1 b 3 Q 7 X S I g L z 4 8 R W 5 0 c n k g V H l w Z T 0 i R m l s b F N 0 Y X R 1 c y I g V m F s d W U 9 I n N D b 2 1 w b G V 0 Z S I g L z 4 8 R W 5 0 c n k g V H l w Z T 0 i U m V s Y X R p b 2 5 z a G l w S W 5 m b 0 N v b n R h a W 5 l c i I g V m F s d W U 9 I n N 7 J n F 1 b 3 Q 7 Y 2 9 s d W 1 u Q 2 9 1 b n Q m c X V v d D s 6 N T U s J n F 1 b 3 Q 7 a 2 V 5 Q 2 9 s d W 1 u T m F t Z X M m c X V v d D s 6 W 1 0 s J n F 1 b 3 Q 7 c X V l c n l S Z W x h d G l v b n N o a X B z J n F 1 b 3 Q 7 O l t d L C Z x d W 9 0 O 2 N v b H V t b k l k Z W 5 0 a X R p Z X M m c X V v d D s 6 W y Z x d W 9 0 O 1 N l Y 3 R p b 2 4 x L 2 1 E T U k v Q 2 h h b m d l Z C B U e X B l L n t J b m R l e C w w f S Z x d W 9 0 O y w m c X V v d D t T Z W N 0 a W 9 u M S 9 t R E 1 J L 0 N o Y W 5 n Z W Q g V H l w Z S 5 7 S V N J T i w x f S Z x d W 9 0 O y w m c X V v d D t T Z W N 0 a W 9 u M S 9 t R E 1 J L 0 N o Y W 5 n Z W Q g V H l w Z S 5 7 5 L + h 5 5 S o 5 L i 7 5 L 2 T L D J 9 J n F 1 b 3 Q 7 L C Z x d W 9 0 O 1 N l Y 3 R p b 2 4 x L 2 1 E T U k v Q 2 h h b m d l Z C B U e X B l L n v l h a z l j 7 j n s b v l n o s s M 3 0 m c X V v d D s s J n F 1 b 3 Q 7 U 2 V j d G l v b j E v b U R N S S 9 D a G F u Z 2 V k I F R 5 c G U u e + i h j O S 4 m i w 0 f S Z x d W 9 0 O y w m c X V v d D t T Z W N 0 a W 9 u M S 9 t R E 1 J L 0 N o Y W 5 n Z W Q g V H l w Z S 5 7 5 7 u G 5 Y i G 6 K G M 5 L i a L D V 9 J n F 1 b 3 Q 7 L C Z x d W 9 0 O 1 N l Y 3 R p b 2 4 x L 2 1 E T U k v Q 2 h h b m d l Z C B U e X B l L n v l n L D l j L o s N n 0 m c X V v d D s s J n F 1 b 3 Q 7 U 2 V j d G l v b j E v b U R N S S 9 D a G F u Z 2 V k I F R 5 c G U u e + W f j u W 4 g i w 3 f S Z x d W 9 0 O y w m c X V v d D t T Z W N 0 a W 9 u M S 9 t R E 1 J L 0 N o Y W 5 n Z W Q g V H l w Z S 5 7 5 Y y 6 5 Y 6 / L D h 9 J n F 1 b 3 Q 7 L C Z x d W 9 0 O 1 N l Y 3 R p b 2 4 x L 2 1 E T U k v Q 2 h h b m d l Z C B U e X B l L n v o r 4 T n u q f n s b v l n o s s O X 0 m c X V v d D s s J n F 1 b 3 Q 7 U 2 V j d G l v b j E v b U R N S S 9 D a G F u Z 2 V k I F R 5 c G U u e + e p h u i / q i / m o I f m m a 4 s M T B 9 J n F 1 b 3 Q 7 L C Z x d W 9 0 O 1 N l Y 3 R p b 2 4 x L 2 1 E T U k v Q 2 h h b m d l Z C B U e X B l L n v k u L v k v Z P o r 4 T n u q f l s Z X m n J s s M T F 9 J n F 1 b 3 Q 7 L C Z x d W 9 0 O 1 N l Y 3 R p b 2 4 x L 2 1 E T U k v Q 2 h h b m d l Z C B U e X B l L n v l g L r p o b n o r 4 T n u q c s M T J 9 J n F 1 b 3 Q 7 L C Z x d W 9 0 O 1 N l Y 3 R p b 2 4 x L 2 1 E T U k v Q 2 h h b m d l Z C B U e X B l L n v l o o P l h o X k u L v k v Z P o r 4 T n u q c s M T N 9 J n F 1 b 3 Q 7 L C Z x d W 9 0 O 1 N l Y 3 R p b 2 4 x L 2 1 E T U k v Q 2 h h b m d l Z C B U e X B l L n v l r p r k u 7 f m l 6 U s M T R 9 J n F 1 b 3 Q 7 L C Z x d W 9 0 O 1 N l Y 3 R p b 2 4 x L 2 1 E T U k v Q 2 h h b m d l Z C B U e X B l L n v o t b f m g a / m l 6 X m n J 8 s M T V 9 J n F 1 b 3 Q 7 L C Z x d W 9 0 O 1 N l Y 3 R p b 2 4 x L 2 1 E T U k v Q 2 h h b m d l Z C B U e X B l L n v p p p b m r K H k u 5 j m g a / m l 6 U s M T Z 9 J n F 1 b 3 Q 7 L C Z x d W 9 0 O 1 N l Y 3 R p b 2 4 x L 2 1 E T U k v Q 2 h h b m d l Z C B U e X B l L n v l h Z H k u 5 j m l 6 U s M T d 9 J n F 1 b 3 Q 7 L C Z x d W 9 0 O 1 N l Y 3 R p b 2 4 x L 2 1 E T U k v Q 2 h h b m d l Z C B U e X B l L n v l g L r l i L j n r o D n p 7 A s M T h 9 J n F 1 b 3 Q 7 L C Z x d W 9 0 O 1 N l Y 3 R p b 2 4 x L 2 1 E T U k v Q 2 h h b m d l Z C B U e X B l L n v l j 5 H o o Y z o p 4 T m q K E o 5 L q / K S w x O X 0 m c X V v d D s s J n F 1 b 3 Q 7 U 2 V j d G l v b j E v b U R N S S 9 D a G F u Z 2 V k I F R 5 c G U u e + i 0 p + W 4 g S w y M H 0 m c X V v d D s s J n F 1 b 3 Q 7 U 2 V j d G l v b j E v b U R N S S 9 D a G F u Z 2 V k I F R 5 c G U u e + W P k e i h j O a c n + m Z k C j l u b Q p L D I x f S Z x d W 9 0 O y w m c X V v d D t T Z W N 0 a W 9 u M S 9 t R E 1 J L 0 N o Y W 5 n Z W Q g V H l w Z S 5 7 5 Y + R 6 K G M 5 6 W o 6 Z 2 i 5 Y i p 5 4 6 H L D I y f S Z x d W 9 0 O y w m c X V v d D t T Z W N 0 a W 9 u M S 9 t R E 1 J L 0 N o Y W 5 n Z W Q g V H l w Z S 5 7 S V B U X 0 R N S S w y M 3 0 m c X V v d D s s J n F 1 b 3 Q 7 U 2 V j d G l v b j E v b U R N S S 9 D a G F u Z 2 V k I F R 5 c G U u e 0 Z Q R 1 9 E T U k s M j R 9 J n F 1 b 3 Q 7 L C Z x d W 9 0 O 1 N l Y 3 R p b 2 4 x L 2 1 E T U k v Q 2 h h b m d l Z C B U e X B l L n v m l L b n q o T l u Y X l u q Y o Y n A p L D I 1 f S Z x d W 9 0 O y w m c X V v d D t T Z W N 0 a W 9 u M S 9 t R E 1 J L 0 N o Y W 5 n Z W Q g V H l w Z S 5 7 5 a 6 a 5 L u 3 X 0 R N S S w y N n 0 m c X V v d D s s J n F 1 b 3 Q 7 U 2 V j d G l v b j E v b U R N S S 9 D a G F u Z 2 V k I F R 5 c G U u e + W P k e i h j O S 7 t y w y N 3 0 m c X V v d D s s J n F 1 b 3 Q 7 U 2 V j d G l v b j E v b U R N S S 9 D a G F u Z 2 V k I F R 5 c G U u e + S 4 u + m i m O W A u u W I u C w y O H 0 m c X V v d D s s J n F 1 b 3 Q 7 U 2 V j d G l v b j E v b U R N S S 9 D a G F u Z 2 V k I F R 5 c G U u e + W P k e i h j O e 7 k + a e h C w y O X 0 m c X V v d D s s J n F 1 b 3 Q 7 U 2 V j d G l v b j E v b U R N S S 9 D a G F u Z 2 V k I F R 5 c G U u e 3 R p Y 2 t l c i w z M H 0 m c X V v d D s s J n F 1 b 3 Q 7 U 2 V j d G l v b j E v b U R N S S 9 D a G F u Z 2 V k I F R 5 c G U u e + W P k e i h j O S 6 u i w z M X 0 m c X V v d D s s J n F 1 b 3 Q 7 U 2 V j d G l v b j E v b U R N S S 9 D a G F u Z 2 V k I F R 5 c G U u e + a L h e S / n e S 6 u i w z M n 0 m c X V v d D s s J n F 1 b 3 Q 7 U 2 V j d G l v b j E v b U R N S S 9 D a G F u Z 2 V k I F R 5 c G U u e + e 7 t O W l v e W N j + i u r u a P k O S + m + i A h S w z M 3 0 m c X V v d D s s J n F 1 b 3 Q 7 U 2 V j d G l v b j E v b U R N S S 9 D a G F u Z 2 V k I F R 5 c G U u e 1 N C T E P m j 5 D k v p v o g I U s M z R 9 J n F 1 b 3 Q 7 L C Z x d W 9 0 O 1 N l Y 3 R p b 2 4 x L 2 1 E T U k v Q 2 h h b m d l Z C B U e X B l L n v p p p b m l 6 X m t q j o t 4 w s M z V 9 J n F 1 b 3 Q 7 L C Z x d W 9 0 O 1 N l Y 3 R p b 2 4 x L 2 1 E T U k v Q 2 h h b m d l Z C B U e X B l L n v o r q T o t K 3 p o p 0 o 5 L q / K S w z N n 0 m c X V v d D s s J n F 1 b 3 Q 7 U 2 V j d G l v b j E v b U R N S S 9 D a G F u Z 2 V k I F R 5 c G U u e + i u p O i 0 r e W A j e a V s C w z N 3 0 m c X V v d D s s J n F 1 b 3 Q 7 U 2 V j d G l v b j E v b U R N S S 9 D a G F u Z 2 V k I F R 5 c G U u e + S 6 m u a 0 s u W N o O a v l C w z O H 0 m c X V v d D s s J n F 1 b 3 Q 7 U 2 V j d G l v b j E v b U R N S S 9 D a G F u Z 2 V k I F R 5 c G U u e + W f u u m H k e W N o O a v l C w z O X 0 m c X V v d D s s J n F 1 b 3 Q 7 U 2 V j d G l v b j E v b U R N S S 9 D a G F u Z 2 V k I F R 5 c G U u e + i u o e a B r + W f u u W H h i w 0 M H 0 m c X V v d D s s J n F 1 b 3 Q 7 U 2 V j d G l v b j E v b U R N S S 9 D a G F u Z 2 V k I F R 5 c G U u e + S 7 m O a B r + m i k e e O h y w 0 M X 0 m c X V v d D s s J n F 1 b 3 Q 7 U 2 V j d G l v b j E v b U R N S S 9 D a G F u Z 2 V k I F R 5 c G U u e + W B v + i / m O m h u u S 9 j S w 0 M n 0 m c X V v d D s s J n F 1 b 3 Q 7 U 2 V j d G l v b j E v b U R N S S 9 D a G F u Z 2 V k I F R 5 c G U u e + W I q e e O h + e x u + W e i y w 0 M 3 0 m c X V v d D s s J n F 1 b 3 Q 7 U 2 V j d G l v b j E v b U R N S S 9 D a G F u Z 2 V k I F R 5 c G U u e + W A u u W I u O e x u + W e i y w 0 N H 0 m c X V v d D s s J n F 1 b 3 Q 7 U 2 V j d G l v b j E v b U R N S S 9 D a G F u Z 2 V k I F R 5 c G U u e + W A u u W I u O S 9 m e m i n S w 0 N X 0 m c X V v d D s s J n F 1 b 3 Q 7 U 2 V j d G l v b j E v b U R N S S 9 D a G F u Z 2 V k I F R 5 c G U u e + e t u e a s v u e U q O m A l C w 0 N n 0 m c X V v d D s s J n F 1 b 3 Q 7 U 2 V j d G l v b j E v b U R N S S 9 D a G F u Z 2 V k I F R 5 c G U u e + W P k e i h j O W c u u a J g C w 0 N 3 0 m c X V v d D s s J n F 1 b 3 Q 7 U 2 V j d G l v b j E v b U R N S S 9 D a G F u Z 2 V k I F R 5 c G U u e + e J u e a u i u a d o e a s v u i v t O a Y j i w 0 O H 0 m c X V v d D s s J n F 1 b 3 Q 7 U 2 V j d G l v b j E v b U R N S S 9 D a G F u Z 2 V k I F R 5 c G U u e + i B l O W 4 r e W F q O e Q g + W N j + i w g + S 6 u i w 0 O X 0 m c X V v d D s s J n F 1 b 3 Q 7 U 2 V j d G l v b j E v b U R N S S 9 D a G F u Z 2 V k I F R 5 c G U u e + e J t e W k t O e 7 j + W K n u S 6 u i w 1 M H 0 m c X V v d D s s J n F 1 b 3 Q 7 U 2 V j d G l v b j E v b U R N S S 9 D a G F u Z 2 V k I F R 5 c G U u e + i B l O W 4 r e i 0 p u e w v + e u o e e Q h u S 6 u i w 1 M X 0 m c X V v d D s s J n F 1 b 3 Q 7 U 2 V j d G l v b j E v b U R N S S 9 D a G F u Z 2 V k I F R 5 c G U u e 1 V w Z G F 0 b 3 I s N T J 9 J n F 1 b 3 Q 7 L C Z x d W 9 0 O 1 N l Y 3 R p b 2 4 x L 2 1 E T U k v Q 2 h h b m d l Z C B U e X B l L n t U a W 1 l c 3 R h b X A s N T N 9 J n F 1 b 3 Q 7 L C Z x d W 9 0 O 1 N l Y 3 R p b 2 4 x L 2 1 E T U k v Q 2 h h b m d l Z C B U e X B l L n t D a G V j a y w 1 N H 0 m c X V v d D t d L C Z x d W 9 0 O 0 N v b H V t b k N v d W 5 0 J n F 1 b 3 Q 7 O j U 1 L C Z x d W 9 0 O 0 t l e U N v b H V t b k 5 h b W V z J n F 1 b 3 Q 7 O l t d L C Z x d W 9 0 O 0 N v b H V t b k l k Z W 5 0 a X R p Z X M m c X V v d D s 6 W y Z x d W 9 0 O 1 N l Y 3 R p b 2 4 x L 2 1 E T U k v Q 2 h h b m d l Z C B U e X B l L n t J b m R l e C w w f S Z x d W 9 0 O y w m c X V v d D t T Z W N 0 a W 9 u M S 9 t R E 1 J L 0 N o Y W 5 n Z W Q g V H l w Z S 5 7 S V N J T i w x f S Z x d W 9 0 O y w m c X V v d D t T Z W N 0 a W 9 u M S 9 t R E 1 J L 0 N o Y W 5 n Z W Q g V H l w Z S 5 7 5 L + h 5 5 S o 5 L i 7 5 L 2 T L D J 9 J n F 1 b 3 Q 7 L C Z x d W 9 0 O 1 N l Y 3 R p b 2 4 x L 2 1 E T U k v Q 2 h h b m d l Z C B U e X B l L n v l h a z l j 7 j n s b v l n o s s M 3 0 m c X V v d D s s J n F 1 b 3 Q 7 U 2 V j d G l v b j E v b U R N S S 9 D a G F u Z 2 V k I F R 5 c G U u e + i h j O S 4 m i w 0 f S Z x d W 9 0 O y w m c X V v d D t T Z W N 0 a W 9 u M S 9 t R E 1 J L 0 N o Y W 5 n Z W Q g V H l w Z S 5 7 5 7 u G 5 Y i G 6 K G M 5 L i a L D V 9 J n F 1 b 3 Q 7 L C Z x d W 9 0 O 1 N l Y 3 R p b 2 4 x L 2 1 E T U k v Q 2 h h b m d l Z C B U e X B l L n v l n L D l j L o s N n 0 m c X V v d D s s J n F 1 b 3 Q 7 U 2 V j d G l v b j E v b U R N S S 9 D a G F u Z 2 V k I F R 5 c G U u e + W f j u W 4 g i w 3 f S Z x d W 9 0 O y w m c X V v d D t T Z W N 0 a W 9 u M S 9 t R E 1 J L 0 N o Y W 5 n Z W Q g V H l w Z S 5 7 5 Y y 6 5 Y 6 / L D h 9 J n F 1 b 3 Q 7 L C Z x d W 9 0 O 1 N l Y 3 R p b 2 4 x L 2 1 E T U k v Q 2 h h b m d l Z C B U e X B l L n v o r 4 T n u q f n s b v l n o s s O X 0 m c X V v d D s s J n F 1 b 3 Q 7 U 2 V j d G l v b j E v b U R N S S 9 D a G F u Z 2 V k I F R 5 c G U u e + e p h u i / q i / m o I f m m a 4 s M T B 9 J n F 1 b 3 Q 7 L C Z x d W 9 0 O 1 N l Y 3 R p b 2 4 x L 2 1 E T U k v Q 2 h h b m d l Z C B U e X B l L n v k u L v k v Z P o r 4 T n u q f l s Z X m n J s s M T F 9 J n F 1 b 3 Q 7 L C Z x d W 9 0 O 1 N l Y 3 R p b 2 4 x L 2 1 E T U k v Q 2 h h b m d l Z C B U e X B l L n v l g L r p o b n o r 4 T n u q c s M T J 9 J n F 1 b 3 Q 7 L C Z x d W 9 0 O 1 N l Y 3 R p b 2 4 x L 2 1 E T U k v Q 2 h h b m d l Z C B U e X B l L n v l o o P l h o X k u L v k v Z P o r 4 T n u q c s M T N 9 J n F 1 b 3 Q 7 L C Z x d W 9 0 O 1 N l Y 3 R p b 2 4 x L 2 1 E T U k v Q 2 h h b m d l Z C B U e X B l L n v l r p r k u 7 f m l 6 U s M T R 9 J n F 1 b 3 Q 7 L C Z x d W 9 0 O 1 N l Y 3 R p b 2 4 x L 2 1 E T U k v Q 2 h h b m d l Z C B U e X B l L n v o t b f m g a / m l 6 X m n J 8 s M T V 9 J n F 1 b 3 Q 7 L C Z x d W 9 0 O 1 N l Y 3 R p b 2 4 x L 2 1 E T U k v Q 2 h h b m d l Z C B U e X B l L n v p p p b m r K H k u 5 j m g a / m l 6 U s M T Z 9 J n F 1 b 3 Q 7 L C Z x d W 9 0 O 1 N l Y 3 R p b 2 4 x L 2 1 E T U k v Q 2 h h b m d l Z C B U e X B l L n v l h Z H k u 5 j m l 6 U s M T d 9 J n F 1 b 3 Q 7 L C Z x d W 9 0 O 1 N l Y 3 R p b 2 4 x L 2 1 E T U k v Q 2 h h b m d l Z C B U e X B l L n v l g L r l i L j n r o D n p 7 A s M T h 9 J n F 1 b 3 Q 7 L C Z x d W 9 0 O 1 N l Y 3 R p b 2 4 x L 2 1 E T U k v Q 2 h h b m d l Z C B U e X B l L n v l j 5 H o o Y z o p 4 T m q K E o 5 L q / K S w x O X 0 m c X V v d D s s J n F 1 b 3 Q 7 U 2 V j d G l v b j E v b U R N S S 9 D a G F u Z 2 V k I F R 5 c G U u e + i 0 p + W 4 g S w y M H 0 m c X V v d D s s J n F 1 b 3 Q 7 U 2 V j d G l v b j E v b U R N S S 9 D a G F u Z 2 V k I F R 5 c G U u e + W P k e i h j O a c n + m Z k C j l u b Q p L D I x f S Z x d W 9 0 O y w m c X V v d D t T Z W N 0 a W 9 u M S 9 t R E 1 J L 0 N o Y W 5 n Z W Q g V H l w Z S 5 7 5 Y + R 6 K G M 5 6 W o 6 Z 2 i 5 Y i p 5 4 6 H L D I y f S Z x d W 9 0 O y w m c X V v d D t T Z W N 0 a W 9 u M S 9 t R E 1 J L 0 N o Y W 5 n Z W Q g V H l w Z S 5 7 S V B U X 0 R N S S w y M 3 0 m c X V v d D s s J n F 1 b 3 Q 7 U 2 V j d G l v b j E v b U R N S S 9 D a G F u Z 2 V k I F R 5 c G U u e 0 Z Q R 1 9 E T U k s M j R 9 J n F 1 b 3 Q 7 L C Z x d W 9 0 O 1 N l Y 3 R p b 2 4 x L 2 1 E T U k v Q 2 h h b m d l Z C B U e X B l L n v m l L b n q o T l u Y X l u q Y o Y n A p L D I 1 f S Z x d W 9 0 O y w m c X V v d D t T Z W N 0 a W 9 u M S 9 t R E 1 J L 0 N o Y W 5 n Z W Q g V H l w Z S 5 7 5 a 6 a 5 L u 3 X 0 R N S S w y N n 0 m c X V v d D s s J n F 1 b 3 Q 7 U 2 V j d G l v b j E v b U R N S S 9 D a G F u Z 2 V k I F R 5 c G U u e + W P k e i h j O S 7 t y w y N 3 0 m c X V v d D s s J n F 1 b 3 Q 7 U 2 V j d G l v b j E v b U R N S S 9 D a G F u Z 2 V k I F R 5 c G U u e + S 4 u + m i m O W A u u W I u C w y O H 0 m c X V v d D s s J n F 1 b 3 Q 7 U 2 V j d G l v b j E v b U R N S S 9 D a G F u Z 2 V k I F R 5 c G U u e + W P k e i h j O e 7 k + a e h C w y O X 0 m c X V v d D s s J n F 1 b 3 Q 7 U 2 V j d G l v b j E v b U R N S S 9 D a G F u Z 2 V k I F R 5 c G U u e 3 R p Y 2 t l c i w z M H 0 m c X V v d D s s J n F 1 b 3 Q 7 U 2 V j d G l v b j E v b U R N S S 9 D a G F u Z 2 V k I F R 5 c G U u e + W P k e i h j O S 6 u i w z M X 0 m c X V v d D s s J n F 1 b 3 Q 7 U 2 V j d G l v b j E v b U R N S S 9 D a G F u Z 2 V k I F R 5 c G U u e + a L h e S / n e S 6 u i w z M n 0 m c X V v d D s s J n F 1 b 3 Q 7 U 2 V j d G l v b j E v b U R N S S 9 D a G F u Z 2 V k I F R 5 c G U u e + e 7 t O W l v e W N j + i u r u a P k O S + m + i A h S w z M 3 0 m c X V v d D s s J n F 1 b 3 Q 7 U 2 V j d G l v b j E v b U R N S S 9 D a G F u Z 2 V k I F R 5 c G U u e 1 N C T E P m j 5 D k v p v o g I U s M z R 9 J n F 1 b 3 Q 7 L C Z x d W 9 0 O 1 N l Y 3 R p b 2 4 x L 2 1 E T U k v Q 2 h h b m d l Z C B U e X B l L n v p p p b m l 6 X m t q j o t 4 w s M z V 9 J n F 1 b 3 Q 7 L C Z x d W 9 0 O 1 N l Y 3 R p b 2 4 x L 2 1 E T U k v Q 2 h h b m d l Z C B U e X B l L n v o r q T o t K 3 p o p 0 o 5 L q / K S w z N n 0 m c X V v d D s s J n F 1 b 3 Q 7 U 2 V j d G l v b j E v b U R N S S 9 D a G F u Z 2 V k I F R 5 c G U u e + i u p O i 0 r e W A j e a V s C w z N 3 0 m c X V v d D s s J n F 1 b 3 Q 7 U 2 V j d G l v b j E v b U R N S S 9 D a G F u Z 2 V k I F R 5 c G U u e + S 6 m u a 0 s u W N o O a v l C w z O H 0 m c X V v d D s s J n F 1 b 3 Q 7 U 2 V j d G l v b j E v b U R N S S 9 D a G F u Z 2 V k I F R 5 c G U u e + W f u u m H k e W N o O a v l C w z O X 0 m c X V v d D s s J n F 1 b 3 Q 7 U 2 V j d G l v b j E v b U R N S S 9 D a G F u Z 2 V k I F R 5 c G U u e + i u o e a B r + W f u u W H h i w 0 M H 0 m c X V v d D s s J n F 1 b 3 Q 7 U 2 V j d G l v b j E v b U R N S S 9 D a G F u Z 2 V k I F R 5 c G U u e + S 7 m O a B r + m i k e e O h y w 0 M X 0 m c X V v d D s s J n F 1 b 3 Q 7 U 2 V j d G l v b j E v b U R N S S 9 D a G F u Z 2 V k I F R 5 c G U u e + W B v + i / m O m h u u S 9 j S w 0 M n 0 m c X V v d D s s J n F 1 b 3 Q 7 U 2 V j d G l v b j E v b U R N S S 9 D a G F u Z 2 V k I F R 5 c G U u e + W I q e e O h + e x u + W e i y w 0 M 3 0 m c X V v d D s s J n F 1 b 3 Q 7 U 2 V j d G l v b j E v b U R N S S 9 D a G F u Z 2 V k I F R 5 c G U u e + W A u u W I u O e x u + W e i y w 0 N H 0 m c X V v d D s s J n F 1 b 3 Q 7 U 2 V j d G l v b j E v b U R N S S 9 D a G F u Z 2 V k I F R 5 c G U u e + W A u u W I u O S 9 m e m i n S w 0 N X 0 m c X V v d D s s J n F 1 b 3 Q 7 U 2 V j d G l v b j E v b U R N S S 9 D a G F u Z 2 V k I F R 5 c G U u e + e t u e a s v u e U q O m A l C w 0 N n 0 m c X V v d D s s J n F 1 b 3 Q 7 U 2 V j d G l v b j E v b U R N S S 9 D a G F u Z 2 V k I F R 5 c G U u e + W P k e i h j O W c u u a J g C w 0 N 3 0 m c X V v d D s s J n F 1 b 3 Q 7 U 2 V j d G l v b j E v b U R N S S 9 D a G F u Z 2 V k I F R 5 c G U u e + e J u e a u i u a d o e a s v u i v t O a Y j i w 0 O H 0 m c X V v d D s s J n F 1 b 3 Q 7 U 2 V j d G l v b j E v b U R N S S 9 D a G F u Z 2 V k I F R 5 c G U u e + i B l O W 4 r e W F q O e Q g + W N j + i w g + S 6 u i w 0 O X 0 m c X V v d D s s J n F 1 b 3 Q 7 U 2 V j d G l v b j E v b U R N S S 9 D a G F u Z 2 V k I F R 5 c G U u e + e J t e W k t O e 7 j + W K n u S 6 u i w 1 M H 0 m c X V v d D s s J n F 1 b 3 Q 7 U 2 V j d G l v b j E v b U R N S S 9 D a G F u Z 2 V k I F R 5 c G U u e + i B l O W 4 r e i 0 p u e w v + e u o e e Q h u S 6 u i w 1 M X 0 m c X V v d D s s J n F 1 b 3 Q 7 U 2 V j d G l v b j E v b U R N S S 9 D a G F u Z 2 V k I F R 5 c G U u e 1 V w Z G F 0 b 3 I s N T J 9 J n F 1 b 3 Q 7 L C Z x d W 9 0 O 1 N l Y 3 R p b 2 4 x L 2 1 E T U k v Q 2 h h b m d l Z C B U e X B l L n t U a W 1 l c 3 R h b X A s N T N 9 J n F 1 b 3 Q 7 L C Z x d W 9 0 O 1 N l Y 3 R p b 2 4 x L 2 1 E T U k v Q 2 h h b m d l Z C B U e X B l L n t D a G V j a y w 1 N H 0 m c X V v d D t d L C Z x d W 9 0 O 1 J l b G F 0 a W 9 u c 2 h p c E l u Z m 8 m c X V v d D s 6 W 1 1 9 I i A v P j w v U 3 R h Y m x l R W 5 0 c m l l c z 4 8 L 0 l 0 Z W 0 + P E l 0 Z W 0 + P E l 0 Z W 1 M b 2 N h d G l v b j 4 8 S X R l b V R 5 c G U + R m 9 y b X V s Y T w v S X R l b V R 5 c G U + P E l 0 Z W 1 Q Y X R o P l N l Y 3 R p b 2 4 x L 2 1 E T U k v U 2 9 1 c m N l P C 9 J d G V t U G F 0 a D 4 8 L 0 l 0 Z W 1 M b 2 N h d G l v b j 4 8 U 3 R h Y m x l R W 5 0 c m l l c y A v P j w v S X R l b T 4 8 S X R l b T 4 8 S X R l b U x v Y 2 F 0 a W 9 u P j x J d G V t V H l w Z T 5 G b 3 J t d W x h P C 9 J d G V t V H l w Z T 4 8 S X R l b V B h d G g + U 2 V j d G l v b j E v b U R N S S 9 t R E 1 J X 1 R h Y m x l P C 9 J d G V t U G F 0 a D 4 8 L 0 l 0 Z W 1 M b 2 N h d G l v b j 4 8 U 3 R h Y m x l R W 5 0 c m l l c y A v P j w v S X R l b T 4 8 S X R l b T 4 8 S X R l b U x v Y 2 F 0 a W 9 u P j x J d G V t V H l w Z T 5 G b 3 J t d W x h P C 9 J d G V t V H l w Z T 4 8 S X R l b V B h d G g + U 2 V j d G l v b j E v R V N H X 2 Z v c i U y M G l u c H V 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0 V T R 1 9 m b 3 I g a W 5 w d X Q v Q 2 h h b m d l Z C B U e X B l L n t J b m R l e C w w f S Z x d W 9 0 O y w m c X V v d D t T Z W N 0 a W 9 u M S 9 F U 0 d f Z m 9 y I G l u c H V 0 L 0 N o Y W 5 n Z W Q g V H l w Z S 5 7 5 a 6 a 5 L u 3 5 p e l L D F 9 J n F 1 b 3 Q 7 L C Z x d W 9 0 O 1 N l Y 3 R p b 2 4 x L 0 V T R 1 9 m b 3 I g a W 5 w d X Q v Q 2 h h b m d l Z C B U e X B l L n v k v 6 H n l K j k u L v k v Z M o 5 a S H 6 K + B 6 K G M K S w y f S Z x d W 9 0 O y w m c X V v d D t T Z W N 0 a W 9 u M S 9 F U 0 d f Z m 9 y I G l u c H V 0 L 0 N o Y W 5 n Z W Q g V H l w Z S 5 7 R V N H L D E w f S Z x d W 9 0 O y w m c X V v d D t T Z W N 0 a W 9 u M S 9 F U 0 d f Z m 9 y I G l u c H V 0 L 0 N o Y W 5 n Z W Q g V H l w Z S 5 7 S V N J T i w x M X 0 m c X V v d D s s J n F 1 b 3 Q 7 U 2 V j d G l v b j E v R V N H X 2 Z v c i B p b n B 1 d C 9 D a G F u Z 2 V k I F R 5 c G U u e + W k l u m D q O i v h O W u o e a W u e W 8 j y w x N 3 0 m c X V v d D s s J n F 1 b 3 Q 7 U 2 V j d G l v b j E v R V N H X 2 Z v c i B p b n B 1 d C 9 D a G F u Z 2 V k I F R 5 c G U u e + W k l u m D q O i v h O W u o e a c u u a e h C w x O H 0 m c X V v d D t d L C Z x d W 9 0 O 0 N v b H V t b k N v d W 5 0 J n F 1 b 3 Q 7 O j c s J n F 1 b 3 Q 7 S 2 V 5 Q 2 9 s d W 1 u T m F t Z X M m c X V v d D s 6 W 1 0 s J n F 1 b 3 Q 7 Q 2 9 s d W 1 u S W R l b n R p d G l l c y Z x d W 9 0 O z p b J n F 1 b 3 Q 7 U 2 V j d G l v b j E v R V N H X 2 Z v c i B p b n B 1 d C 9 D a G F u Z 2 V k I F R 5 c G U u e 0 l u Z G V 4 L D B 9 J n F 1 b 3 Q 7 L C Z x d W 9 0 O 1 N l Y 3 R p b 2 4 x L 0 V T R 1 9 m b 3 I g a W 5 w d X Q v Q 2 h h b m d l Z C B U e X B l L n v l r p r k u 7 f m l 6 U s M X 0 m c X V v d D s s J n F 1 b 3 Q 7 U 2 V j d G l v b j E v R V N H X 2 Z v c i B p b n B 1 d C 9 D a G F u Z 2 V k I F R 5 c G U u e + S / o e e U q O S 4 u + S 9 k y j l p I f o r 4 H o o Y w p L D J 9 J n F 1 b 3 Q 7 L C Z x d W 9 0 O 1 N l Y 3 R p b 2 4 x L 0 V T R 1 9 m b 3 I g a W 5 w d X Q v Q 2 h h b m d l Z C B U e X B l L n t F U 0 c s M T B 9 J n F 1 b 3 Q 7 L C Z x d W 9 0 O 1 N l Y 3 R p b 2 4 x L 0 V T R 1 9 m b 3 I g a W 5 w d X Q v Q 2 h h b m d l Z C B U e X B l L n t J U 0 l O L D E x f S Z x d W 9 0 O y w m c X V v d D t T Z W N 0 a W 9 u M S 9 F U 0 d f Z m 9 y I G l u c H V 0 L 0 N o Y W 5 n Z W Q g V H l w Z S 5 7 5 a S W 6 Y O o 6 K + E 5 a 6 h 5 p a 5 5 b y P L D E 3 f S Z x d W 9 0 O y w m c X V v d D t T Z W N 0 a W 9 u M S 9 F U 0 d f Z m 9 y I G l u c H V 0 L 0 N o Y W 5 n Z W Q g V H l w Z S 5 7 5 a S W 6 Y O o 6 K + E 5 a 6 h 5 p y 6 5 p 6 E L D E 4 f S Z x d W 9 0 O 1 0 s J n F 1 b 3 Q 7 U m V s Y X R p b 2 5 z a G l w S W 5 m b y Z x d W 9 0 O z p b X X 0 i I C 8 + P E V u d H J 5 I F R 5 c G U 9 I k Z p b G x T d G F 0 d X M i I F Z h b H V l P S J z Q 2 9 t c G x l d G U i I C 8 + P E V u d H J 5 I F R 5 c G U 9 I k Z p b G x D b 2 x 1 b W 5 O Y W 1 l c y I g V m F s d W U 9 I n N b J n F 1 b 3 Q 7 S W 5 k Z X g m c X V v d D s s J n F 1 b 3 Q 7 5 a 6 a 5 L u 3 5 p e l J n F 1 b 3 Q 7 L C Z x d W 9 0 O + S / o e e U q O S 4 u + S 9 k y j l p I f o r 4 H o o Y w p J n F 1 b 3 Q 7 L C Z x d W 9 0 O 0 V T R y Z x d W 9 0 O y w m c X V v d D t J U 0 l O J n F 1 b 3 Q 7 L C Z x d W 9 0 O + W k l u m D q O i v h O W u o e a W u e W 8 j y Z x d W 9 0 O y w m c X V v d D v l p J b p g 6 j o r 4 T l r q H m n L r m n o Q m c X V v d D t d I i A v P j x F b n R y e S B U e X B l P S J G a W x s Q 2 9 s d W 1 u V H l w Z X M i I F Z h b H V l P S J z Q X d r R 0 J n W U d C Z z 0 9 I i A v P j x F b n R y e S B U e X B l P S J G a W x s T G F z d F V w Z G F 0 Z W Q i I F Z h b H V l P S J k M j A y M y 0 w N y 0 y N 1 Q w M j o 0 N j o y M S 4 w O D c y N z M y W i I g L z 4 8 R W 5 0 c n k g V H l w Z T 0 i R m l s b E V y c m 9 y Q 2 9 1 b n Q i I F Z h b H V l P S J s M C I g L z 4 8 R W 5 0 c n k g V H l w Z T 0 i R m l s b E V y c m 9 y Q 2 9 k Z S I g V m F s d W U 9 I n N V b m t u b 3 d u I i A v P j x F b n R y e S B U e X B l P S J G a W x s Q 2 9 1 b n Q i I F Z h b H V l P S J s M T U z I i A v P j x F b n R y e S B U e X B l P S J B Z G R l Z F R v R G F 0 Y U 1 v Z G V s I i B W Y W x 1 Z T 0 i b D A i I C 8 + P E V u d H J 5 I F R 5 c G U 9 I l F 1 Z X J 5 S U Q i I F Z h b H V l P S J z N T Z k O W I z Z D U t M 2 N l N S 0 0 O D B j L T l i M z I t Z D k 0 Y 2 N m N m N k N j B m I i A v P j w v U 3 R h Y m x l R W 5 0 c m l l c z 4 8 L 0 l 0 Z W 0 + P E l 0 Z W 0 + P E l 0 Z W 1 M b 2 N h d G l v b j 4 8 S X R l b V R 5 c G U + R m 9 y b X V s Y T w v S X R l b V R 5 c G U + P E l 0 Z W 1 Q Y X R o P l N l Y 3 R p b 2 4 x L 0 V T R 1 9 m b 3 I l M j B p b n B 1 d C 9 T b 3 V y Y 2 U 8 L 0 l 0 Z W 1 Q Y X R o P j w v S X R l b U x v Y 2 F 0 a W 9 u P j x T d G F i b G V F b n R y a W V z I C 8 + P C 9 J d G V t P j x J d G V t P j x J d G V t T G 9 j Y X R p b 2 4 + P E l 0 Z W 1 U e X B l P k Z v c m 1 1 b G E 8 L 0 l 0 Z W 1 U e X B l P j x J d G V t U G F 0 a D 5 T Z W N 0 a W 9 u M S 9 F U 0 d f Z m 9 y J T I w a W 5 w d X Q v Q 2 h h b m d l Z C U y M F R 5 c G U 8 L 0 l 0 Z W 1 Q Y X R o P j w v S X R l b U x v Y 2 F 0 a W 9 u P j x T d G F i b G V F b n R y a W V z I C 8 + P C 9 J d G V t P j x J d G V t P j x J d G V t T G 9 j Y X R p b 2 4 + P E l 0 Z W 1 U e X B l P k Z v c m 1 1 b G E 8 L 0 l 0 Z W 1 U e X B l P j x J d G V t U G F 0 a D 5 T Z W N 0 a W 9 u M S 9 F U 0 d f Z m 9 y J T I w a W 5 w d X Q v U m V t b 3 Z l Z C U y M E N v b H V t b n M 8 L 0 l 0 Z W 1 Q Y X R o P j w v S X R l b U x v Y 2 F 0 a W 9 u P j x T d G F i b G V F b n R y a W V z I C 8 + P C 9 J d G V t P j w v S X R l b X M + P C 9 M b 2 N h b F B h Y 2 t h Z 2 V N Z X R h Z G F 0 Y U Z p b G U + F g A A A F B L B Q Y A A A A A A A A A A A A A A A A A A A A A A A D a A A A A A Q A A A N C M n d 8 B F d E R j H o A w E / C l + s B A A A A J j c p j u 0 k a E K j K K B V L v p Z I w A A A A A C A A A A A A A D Z g A A w A A A A B A A A A B Y h 3 A s X 4 m 9 9 I I F Z I u U V O o 6 A A A A A A S A A A C g A A A A E A A A A F 0 y s n M 1 H r 8 L o N y A + A i D e y t Q A A A A 6 4 R R Q P w 1 + 8 w o D w Y j T U K i R 2 q O v 3 N 2 e 8 P v F U Z V G s b N t 2 6 y b 9 g C P u 4 c B i d r y R p I k n i h s A S q U f O Z B 7 4 m 4 v J q l U i J Z + N o 7 i 2 b O h Z P s W 7 n M 1 f S w n Y U A A A A 1 e i R j k v f S N G F M V l S p c V 2 3 i X n P 9 A = < / D a t a M a s h u p > 
</file>

<file path=customXml/itemProps1.xml><?xml version="1.0" encoding="utf-8"?>
<ds:datastoreItem xmlns:ds="http://schemas.openxmlformats.org/officeDocument/2006/customXml" ds:itemID="{0AA288CF-DD88-442F-AB6A-FB720CBCE19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QueryfromDEALMASTER</vt:lpstr>
      <vt:lpstr>Input_Database</vt:lpstr>
      <vt:lpstr>Slide Format_30</vt:lpstr>
      <vt:lpstr>Investor_data</vt:lpstr>
      <vt:lpstr>Investor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Huang 黃榮左</dc:creator>
  <cp:lastModifiedBy>K T</cp:lastModifiedBy>
  <cp:lastPrinted>2023-05-03T03:14:04Z</cp:lastPrinted>
  <dcterms:created xsi:type="dcterms:W3CDTF">2015-06-05T18:17:20Z</dcterms:created>
  <dcterms:modified xsi:type="dcterms:W3CDTF">2023-10-22T21:29:17Z</dcterms:modified>
</cp:coreProperties>
</file>