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Documents\GitHub\amd_project\"/>
    </mc:Choice>
  </mc:AlternateContent>
  <bookViews>
    <workbookView xWindow="0" yWindow="0" windowWidth="20490" windowHeight="7755"/>
  </bookViews>
  <sheets>
    <sheet name="All images" sheetId="1" r:id="rId1"/>
    <sheet name="Summaries" sheetId="4" r:id="rId2"/>
    <sheet name="Sheet2" sheetId="6" r:id="rId3"/>
    <sheet name="Sheet3" sheetId="7" r:id="rId4"/>
    <sheet name="Sheet1" sheetId="8" r:id="rId5"/>
  </sheets>
  <calcPr calcId="152511"/>
</workbook>
</file>

<file path=xl/calcChain.xml><?xml version="1.0" encoding="utf-8"?>
<calcChain xmlns="http://schemas.openxmlformats.org/spreadsheetml/2006/main">
  <c r="AA154" i="1" l="1"/>
  <c r="AA156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2" i="1"/>
  <c r="Y2" i="1"/>
  <c r="Y75" i="1" l="1"/>
  <c r="Y156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W104" i="1" l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78" i="1"/>
  <c r="W79" i="1"/>
  <c r="W80" i="1"/>
  <c r="W81" i="1"/>
  <c r="W82" i="1"/>
  <c r="W83" i="1"/>
  <c r="W84" i="1"/>
  <c r="W85" i="1"/>
  <c r="W86" i="1"/>
  <c r="W87" i="1"/>
  <c r="W88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42" i="1"/>
  <c r="W43" i="1"/>
  <c r="W44" i="1"/>
  <c r="W45" i="1"/>
  <c r="W46" i="1"/>
  <c r="W47" i="1"/>
  <c r="W48" i="1"/>
  <c r="W31" i="1"/>
  <c r="W32" i="1"/>
  <c r="W33" i="1"/>
  <c r="W34" i="1"/>
  <c r="W35" i="1"/>
  <c r="W36" i="1"/>
  <c r="W37" i="1"/>
  <c r="W38" i="1"/>
  <c r="W39" i="1"/>
  <c r="W40" i="1"/>
  <c r="W41" i="1"/>
  <c r="W25" i="1"/>
  <c r="W26" i="1"/>
  <c r="W27" i="1"/>
  <c r="W28" i="1"/>
  <c r="W29" i="1"/>
  <c r="W30" i="1"/>
  <c r="W21" i="1"/>
  <c r="W22" i="1"/>
  <c r="W23" i="1"/>
  <c r="W24" i="1"/>
  <c r="W20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" i="1"/>
  <c r="W156" i="1" s="1"/>
  <c r="U2" i="1"/>
  <c r="U149" i="1" l="1"/>
  <c r="U150" i="1"/>
  <c r="U151" i="1"/>
  <c r="U152" i="1"/>
  <c r="U153" i="1"/>
  <c r="U154" i="1"/>
  <c r="U148" i="1"/>
  <c r="U3" i="1" l="1"/>
  <c r="U6" i="1"/>
  <c r="U4" i="1"/>
  <c r="U5" i="1"/>
  <c r="U7" i="1"/>
  <c r="U8" i="1"/>
  <c r="U9" i="1"/>
  <c r="U10" i="1"/>
  <c r="U16" i="1"/>
  <c r="U11" i="1"/>
  <c r="U17" i="1"/>
  <c r="U12" i="1"/>
  <c r="U18" i="1"/>
  <c r="U13" i="1"/>
  <c r="U19" i="1"/>
  <c r="U14" i="1"/>
  <c r="U20" i="1"/>
  <c r="U15" i="1"/>
  <c r="U21" i="1"/>
  <c r="U22" i="1"/>
  <c r="U23" i="1"/>
  <c r="U24" i="1"/>
  <c r="U25" i="1"/>
  <c r="U26" i="1"/>
  <c r="U27" i="1"/>
  <c r="U30" i="1"/>
  <c r="U28" i="1"/>
  <c r="U31" i="1"/>
  <c r="U29" i="1"/>
  <c r="U32" i="1"/>
  <c r="U33" i="1"/>
  <c r="U39" i="1"/>
  <c r="U34" i="1"/>
  <c r="U40" i="1"/>
  <c r="U35" i="1"/>
  <c r="U41" i="1"/>
  <c r="U36" i="1"/>
  <c r="U42" i="1"/>
  <c r="U37" i="1"/>
  <c r="U43" i="1"/>
  <c r="U38" i="1"/>
  <c r="U44" i="1"/>
  <c r="U45" i="1"/>
  <c r="U46" i="1"/>
  <c r="U47" i="1"/>
  <c r="U48" i="1"/>
  <c r="U49" i="1"/>
  <c r="U50" i="1"/>
  <c r="U51" i="1"/>
  <c r="U53" i="1"/>
  <c r="U52" i="1"/>
  <c r="U54" i="1"/>
  <c r="U55" i="1"/>
  <c r="U60" i="1"/>
  <c r="U61" i="1"/>
  <c r="U56" i="1"/>
  <c r="U62" i="1"/>
  <c r="U57" i="1"/>
  <c r="U63" i="1"/>
  <c r="U58" i="1"/>
  <c r="U64" i="1"/>
  <c r="U59" i="1"/>
  <c r="U65" i="1"/>
  <c r="U66" i="1"/>
  <c r="U70" i="1"/>
  <c r="U67" i="1"/>
  <c r="U71" i="1"/>
  <c r="U68" i="1"/>
  <c r="U72" i="1"/>
  <c r="U73" i="1"/>
  <c r="U69" i="1"/>
  <c r="U74" i="1"/>
  <c r="U75" i="1"/>
  <c r="U76" i="1"/>
  <c r="U77" i="1"/>
  <c r="U78" i="1"/>
  <c r="U80" i="1"/>
  <c r="U79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6" i="1"/>
  <c r="U113" i="1"/>
  <c r="U117" i="1"/>
  <c r="U114" i="1"/>
  <c r="U118" i="1"/>
  <c r="U115" i="1"/>
  <c r="U119" i="1"/>
  <c r="U120" i="1"/>
  <c r="U124" i="1"/>
  <c r="U121" i="1"/>
  <c r="U125" i="1"/>
  <c r="U122" i="1"/>
  <c r="U126" i="1"/>
  <c r="U123" i="1"/>
  <c r="U127" i="1"/>
  <c r="U128" i="1"/>
  <c r="U134" i="1"/>
  <c r="U129" i="1"/>
  <c r="U135" i="1"/>
  <c r="U130" i="1"/>
  <c r="U136" i="1"/>
  <c r="U131" i="1"/>
  <c r="U137" i="1"/>
  <c r="U132" i="1"/>
  <c r="U138" i="1"/>
  <c r="U133" i="1"/>
  <c r="U139" i="1"/>
  <c r="U140" i="1"/>
  <c r="U141" i="1"/>
  <c r="U142" i="1"/>
  <c r="U143" i="1"/>
  <c r="U144" i="1"/>
  <c r="U145" i="1"/>
  <c r="U146" i="1"/>
  <c r="U147" i="1"/>
  <c r="H38" i="4" l="1"/>
  <c r="Y57" i="7" l="1"/>
  <c r="X57" i="7"/>
  <c r="W57" i="7"/>
  <c r="V57" i="7"/>
  <c r="E57" i="7"/>
  <c r="Y73" i="7"/>
  <c r="X73" i="7"/>
  <c r="W73" i="7"/>
  <c r="V73" i="7"/>
  <c r="E73" i="7"/>
  <c r="Y63" i="7"/>
  <c r="X63" i="7"/>
  <c r="W63" i="7"/>
  <c r="V63" i="7"/>
  <c r="E63" i="7"/>
  <c r="Y61" i="7"/>
  <c r="X61" i="7"/>
  <c r="W61" i="7"/>
  <c r="V61" i="7"/>
  <c r="E61" i="7"/>
  <c r="Y49" i="7"/>
  <c r="X49" i="7"/>
  <c r="W49" i="7"/>
  <c r="V49" i="7"/>
  <c r="E49" i="7"/>
  <c r="Y23" i="7"/>
  <c r="X23" i="7"/>
  <c r="W23" i="7"/>
  <c r="V23" i="7"/>
  <c r="E23" i="7"/>
  <c r="Y2" i="7"/>
  <c r="X2" i="7"/>
  <c r="W2" i="7"/>
  <c r="V2" i="7"/>
  <c r="E2" i="7"/>
  <c r="Y114" i="7" l="1"/>
  <c r="X114" i="7"/>
  <c r="W114" i="7"/>
  <c r="V114" i="7"/>
  <c r="E114" i="7"/>
  <c r="Y113" i="7"/>
  <c r="X113" i="7"/>
  <c r="W113" i="7"/>
  <c r="V113" i="7"/>
  <c r="E113" i="7"/>
  <c r="Y112" i="7"/>
  <c r="X112" i="7"/>
  <c r="W112" i="7"/>
  <c r="V112" i="7"/>
  <c r="E112" i="7"/>
  <c r="Y111" i="7"/>
  <c r="X111" i="7"/>
  <c r="W111" i="7"/>
  <c r="V111" i="7"/>
  <c r="E111" i="7"/>
  <c r="Y110" i="7"/>
  <c r="X110" i="7"/>
  <c r="W110" i="7"/>
  <c r="V110" i="7"/>
  <c r="E110" i="7"/>
  <c r="Y109" i="7"/>
  <c r="X109" i="7"/>
  <c r="W109" i="7"/>
  <c r="V109" i="7"/>
  <c r="E109" i="7"/>
  <c r="Y108" i="7"/>
  <c r="X108" i="7"/>
  <c r="W108" i="7"/>
  <c r="V108" i="7"/>
  <c r="E108" i="7"/>
  <c r="Y107" i="7"/>
  <c r="X107" i="7"/>
  <c r="W107" i="7"/>
  <c r="V107" i="7"/>
  <c r="E107" i="7"/>
  <c r="Y106" i="7"/>
  <c r="X106" i="7"/>
  <c r="W106" i="7"/>
  <c r="V106" i="7"/>
  <c r="E106" i="7"/>
  <c r="Y105" i="7"/>
  <c r="X105" i="7"/>
  <c r="W105" i="7"/>
  <c r="V105" i="7"/>
  <c r="E105" i="7"/>
  <c r="Y104" i="7"/>
  <c r="X104" i="7"/>
  <c r="W104" i="7"/>
  <c r="V104" i="7"/>
  <c r="E104" i="7"/>
  <c r="Y103" i="7"/>
  <c r="X103" i="7"/>
  <c r="W103" i="7"/>
  <c r="V103" i="7"/>
  <c r="E103" i="7"/>
  <c r="Y102" i="7"/>
  <c r="X102" i="7"/>
  <c r="W102" i="7"/>
  <c r="V102" i="7"/>
  <c r="E102" i="7"/>
  <c r="Y101" i="7"/>
  <c r="X101" i="7"/>
  <c r="W101" i="7"/>
  <c r="V101" i="7"/>
  <c r="E101" i="7"/>
  <c r="Y100" i="7"/>
  <c r="X100" i="7"/>
  <c r="W100" i="7"/>
  <c r="V100" i="7"/>
  <c r="E100" i="7"/>
  <c r="Y99" i="7"/>
  <c r="X99" i="7"/>
  <c r="W99" i="7"/>
  <c r="V99" i="7"/>
  <c r="E99" i="7"/>
  <c r="Y98" i="7"/>
  <c r="X98" i="7"/>
  <c r="W98" i="7"/>
  <c r="V98" i="7"/>
  <c r="E98" i="7"/>
  <c r="Y97" i="7"/>
  <c r="X97" i="7"/>
  <c r="W97" i="7"/>
  <c r="V97" i="7"/>
  <c r="E97" i="7"/>
  <c r="Y96" i="7"/>
  <c r="X96" i="7"/>
  <c r="W96" i="7"/>
  <c r="V96" i="7"/>
  <c r="E96" i="7"/>
  <c r="Y95" i="7"/>
  <c r="X95" i="7"/>
  <c r="W95" i="7"/>
  <c r="V95" i="7"/>
  <c r="E95" i="7"/>
  <c r="Y94" i="7"/>
  <c r="X94" i="7"/>
  <c r="W94" i="7"/>
  <c r="V94" i="7"/>
  <c r="E94" i="7"/>
  <c r="Y93" i="7"/>
  <c r="X93" i="7"/>
  <c r="W93" i="7"/>
  <c r="V93" i="7"/>
  <c r="E93" i="7"/>
  <c r="Y92" i="7"/>
  <c r="X92" i="7"/>
  <c r="W92" i="7"/>
  <c r="V92" i="7"/>
  <c r="E92" i="7"/>
  <c r="Y91" i="7"/>
  <c r="X91" i="7"/>
  <c r="W91" i="7"/>
  <c r="V91" i="7"/>
  <c r="E91" i="7"/>
  <c r="Y90" i="7"/>
  <c r="X90" i="7"/>
  <c r="W90" i="7"/>
  <c r="V90" i="7"/>
  <c r="E90" i="7"/>
  <c r="Y89" i="7"/>
  <c r="X89" i="7"/>
  <c r="W89" i="7"/>
  <c r="V89" i="7"/>
  <c r="E89" i="7"/>
  <c r="Y88" i="7"/>
  <c r="X88" i="7"/>
  <c r="W88" i="7"/>
  <c r="V88" i="7"/>
  <c r="E88" i="7"/>
  <c r="Y87" i="7"/>
  <c r="X87" i="7"/>
  <c r="W87" i="7"/>
  <c r="V87" i="7"/>
  <c r="E87" i="7"/>
  <c r="Y86" i="7"/>
  <c r="X86" i="7"/>
  <c r="W86" i="7"/>
  <c r="V86" i="7"/>
  <c r="E86" i="7"/>
  <c r="Y85" i="7"/>
  <c r="X85" i="7"/>
  <c r="W85" i="7"/>
  <c r="V85" i="7"/>
  <c r="E85" i="7"/>
  <c r="Y84" i="7"/>
  <c r="X84" i="7"/>
  <c r="W84" i="7"/>
  <c r="V84" i="7"/>
  <c r="E84" i="7"/>
  <c r="Y83" i="7"/>
  <c r="X83" i="7"/>
  <c r="W83" i="7"/>
  <c r="V83" i="7"/>
  <c r="E83" i="7"/>
  <c r="Y82" i="7"/>
  <c r="X82" i="7"/>
  <c r="W82" i="7"/>
  <c r="V82" i="7"/>
  <c r="E82" i="7"/>
  <c r="Y81" i="7"/>
  <c r="X81" i="7"/>
  <c r="W81" i="7"/>
  <c r="V81" i="7"/>
  <c r="E81" i="7"/>
  <c r="Y79" i="7"/>
  <c r="X79" i="7"/>
  <c r="W79" i="7"/>
  <c r="V79" i="7"/>
  <c r="E79" i="7"/>
  <c r="Y80" i="7"/>
  <c r="X80" i="7"/>
  <c r="W80" i="7"/>
  <c r="V80" i="7"/>
  <c r="E80" i="7"/>
  <c r="Y78" i="7"/>
  <c r="X78" i="7"/>
  <c r="W78" i="7"/>
  <c r="V78" i="7"/>
  <c r="E78" i="7"/>
  <c r="Y77" i="7"/>
  <c r="X77" i="7"/>
  <c r="W77" i="7"/>
  <c r="V77" i="7"/>
  <c r="E77" i="7"/>
  <c r="Y76" i="7"/>
  <c r="X76" i="7"/>
  <c r="W76" i="7"/>
  <c r="V76" i="7"/>
  <c r="E76" i="7"/>
  <c r="Y75" i="7"/>
  <c r="X75" i="7"/>
  <c r="W75" i="7"/>
  <c r="V75" i="7"/>
  <c r="E75" i="7"/>
  <c r="Y74" i="7"/>
  <c r="X74" i="7"/>
  <c r="W74" i="7"/>
  <c r="V74" i="7"/>
  <c r="E74" i="7"/>
  <c r="Y72" i="7"/>
  <c r="X72" i="7"/>
  <c r="W72" i="7"/>
  <c r="V72" i="7"/>
  <c r="E72" i="7"/>
  <c r="Y71" i="7"/>
  <c r="X71" i="7"/>
  <c r="W71" i="7"/>
  <c r="V71" i="7"/>
  <c r="E71" i="7"/>
  <c r="Y70" i="7"/>
  <c r="X70" i="7"/>
  <c r="W70" i="7"/>
  <c r="V70" i="7"/>
  <c r="E70" i="7"/>
  <c r="Y69" i="7"/>
  <c r="X69" i="7"/>
  <c r="W69" i="7"/>
  <c r="V69" i="7"/>
  <c r="E69" i="7"/>
  <c r="Y68" i="7"/>
  <c r="X68" i="7"/>
  <c r="W68" i="7"/>
  <c r="V68" i="7"/>
  <c r="E68" i="7"/>
  <c r="Y67" i="7"/>
  <c r="X67" i="7"/>
  <c r="W67" i="7"/>
  <c r="V67" i="7"/>
  <c r="E67" i="7"/>
  <c r="Y66" i="7"/>
  <c r="X66" i="7"/>
  <c r="W66" i="7"/>
  <c r="V66" i="7"/>
  <c r="E66" i="7"/>
  <c r="Y65" i="7"/>
  <c r="X65" i="7"/>
  <c r="W65" i="7"/>
  <c r="V65" i="7"/>
  <c r="E65" i="7"/>
  <c r="Y64" i="7"/>
  <c r="X64" i="7"/>
  <c r="W64" i="7"/>
  <c r="V64" i="7"/>
  <c r="E64" i="7"/>
  <c r="Y62" i="7"/>
  <c r="X62" i="7"/>
  <c r="W62" i="7"/>
  <c r="V62" i="7"/>
  <c r="E62" i="7"/>
  <c r="Y60" i="7"/>
  <c r="X60" i="7"/>
  <c r="W60" i="7"/>
  <c r="V60" i="7"/>
  <c r="E60" i="7"/>
  <c r="Y59" i="7"/>
  <c r="X59" i="7"/>
  <c r="W59" i="7"/>
  <c r="V59" i="7"/>
  <c r="E59" i="7"/>
  <c r="Y58" i="7"/>
  <c r="X58" i="7"/>
  <c r="W58" i="7"/>
  <c r="V58" i="7"/>
  <c r="E58" i="7"/>
  <c r="Y56" i="7"/>
  <c r="X56" i="7"/>
  <c r="W56" i="7"/>
  <c r="V56" i="7"/>
  <c r="E56" i="7"/>
  <c r="Y55" i="7"/>
  <c r="X55" i="7"/>
  <c r="W55" i="7"/>
  <c r="V55" i="7"/>
  <c r="E55" i="7"/>
  <c r="Y54" i="7"/>
  <c r="X54" i="7"/>
  <c r="W54" i="7"/>
  <c r="V54" i="7"/>
  <c r="E54" i="7"/>
  <c r="Y53" i="7"/>
  <c r="X53" i="7"/>
  <c r="W53" i="7"/>
  <c r="V53" i="7"/>
  <c r="E53" i="7"/>
  <c r="Y52" i="7"/>
  <c r="X52" i="7"/>
  <c r="W52" i="7"/>
  <c r="V52" i="7"/>
  <c r="E52" i="7"/>
  <c r="Y51" i="7"/>
  <c r="X51" i="7"/>
  <c r="W51" i="7"/>
  <c r="V51" i="7"/>
  <c r="E51" i="7"/>
  <c r="Y50" i="7"/>
  <c r="X50" i="7"/>
  <c r="W50" i="7"/>
  <c r="V50" i="7"/>
  <c r="E50" i="7"/>
  <c r="Y48" i="7"/>
  <c r="X48" i="7"/>
  <c r="W48" i="7"/>
  <c r="V48" i="7"/>
  <c r="E48" i="7"/>
  <c r="Y47" i="7"/>
  <c r="X47" i="7"/>
  <c r="W47" i="7"/>
  <c r="V47" i="7"/>
  <c r="E47" i="7"/>
  <c r="Y46" i="7"/>
  <c r="X46" i="7"/>
  <c r="W46" i="7"/>
  <c r="V46" i="7"/>
  <c r="E46" i="7"/>
  <c r="Y45" i="7"/>
  <c r="X45" i="7"/>
  <c r="W45" i="7"/>
  <c r="V45" i="7"/>
  <c r="E45" i="7"/>
  <c r="Y44" i="7"/>
  <c r="X44" i="7"/>
  <c r="W44" i="7"/>
  <c r="V44" i="7"/>
  <c r="E44" i="7"/>
  <c r="Y43" i="7"/>
  <c r="X43" i="7"/>
  <c r="W43" i="7"/>
  <c r="V43" i="7"/>
  <c r="E43" i="7"/>
  <c r="Y42" i="7"/>
  <c r="X42" i="7"/>
  <c r="W42" i="7"/>
  <c r="V42" i="7"/>
  <c r="E42" i="7"/>
  <c r="Y41" i="7"/>
  <c r="X41" i="7"/>
  <c r="W41" i="7"/>
  <c r="V41" i="7"/>
  <c r="E41" i="7"/>
  <c r="Y40" i="7"/>
  <c r="X40" i="7"/>
  <c r="W40" i="7"/>
  <c r="V40" i="7"/>
  <c r="E40" i="7"/>
  <c r="Y39" i="7"/>
  <c r="X39" i="7"/>
  <c r="W39" i="7"/>
  <c r="V39" i="7"/>
  <c r="E39" i="7"/>
  <c r="Y38" i="7"/>
  <c r="X38" i="7"/>
  <c r="W38" i="7"/>
  <c r="V38" i="7"/>
  <c r="E38" i="7"/>
  <c r="Y37" i="7"/>
  <c r="X37" i="7"/>
  <c r="W37" i="7"/>
  <c r="V37" i="7"/>
  <c r="E37" i="7"/>
  <c r="Y36" i="7"/>
  <c r="X36" i="7"/>
  <c r="W36" i="7"/>
  <c r="V36" i="7"/>
  <c r="E36" i="7"/>
  <c r="Y35" i="7"/>
  <c r="X35" i="7"/>
  <c r="W35" i="7"/>
  <c r="V35" i="7"/>
  <c r="E35" i="7"/>
  <c r="Y34" i="7"/>
  <c r="X34" i="7"/>
  <c r="W34" i="7"/>
  <c r="V34" i="7"/>
  <c r="E34" i="7"/>
  <c r="Y33" i="7"/>
  <c r="X33" i="7"/>
  <c r="W33" i="7"/>
  <c r="V33" i="7"/>
  <c r="E33" i="7"/>
  <c r="Y32" i="7"/>
  <c r="X32" i="7"/>
  <c r="W32" i="7"/>
  <c r="V32" i="7"/>
  <c r="E32" i="7"/>
  <c r="Y31" i="7"/>
  <c r="X31" i="7"/>
  <c r="W31" i="7"/>
  <c r="V31" i="7"/>
  <c r="E31" i="7"/>
  <c r="Y30" i="7"/>
  <c r="X30" i="7"/>
  <c r="W30" i="7"/>
  <c r="V30" i="7"/>
  <c r="E30" i="7"/>
  <c r="Y29" i="7"/>
  <c r="X29" i="7"/>
  <c r="W29" i="7"/>
  <c r="V29" i="7"/>
  <c r="E29" i="7"/>
  <c r="Y28" i="7"/>
  <c r="X28" i="7"/>
  <c r="W28" i="7"/>
  <c r="V28" i="7"/>
  <c r="E28" i="7"/>
  <c r="Y27" i="7"/>
  <c r="X27" i="7"/>
  <c r="W27" i="7"/>
  <c r="V27" i="7"/>
  <c r="E27" i="7"/>
  <c r="Y26" i="7"/>
  <c r="X26" i="7"/>
  <c r="W26" i="7"/>
  <c r="V26" i="7"/>
  <c r="E26" i="7"/>
  <c r="Y25" i="7"/>
  <c r="X25" i="7"/>
  <c r="W25" i="7"/>
  <c r="V25" i="7"/>
  <c r="E25" i="7"/>
  <c r="Y24" i="7"/>
  <c r="X24" i="7"/>
  <c r="W24" i="7"/>
  <c r="V24" i="7"/>
  <c r="E24" i="7"/>
  <c r="Y22" i="7"/>
  <c r="X22" i="7"/>
  <c r="W22" i="7"/>
  <c r="V22" i="7"/>
  <c r="E22" i="7"/>
  <c r="Y21" i="7"/>
  <c r="X21" i="7"/>
  <c r="W21" i="7"/>
  <c r="V21" i="7"/>
  <c r="E21" i="7"/>
  <c r="Y20" i="7"/>
  <c r="X20" i="7"/>
  <c r="W20" i="7"/>
  <c r="V20" i="7"/>
  <c r="E20" i="7"/>
  <c r="Y19" i="7"/>
  <c r="X19" i="7"/>
  <c r="W19" i="7"/>
  <c r="V19" i="7"/>
  <c r="E19" i="7"/>
  <c r="Y18" i="7"/>
  <c r="X18" i="7"/>
  <c r="W18" i="7"/>
  <c r="V18" i="7"/>
  <c r="E18" i="7"/>
  <c r="Y17" i="7"/>
  <c r="X17" i="7"/>
  <c r="W17" i="7"/>
  <c r="V17" i="7"/>
  <c r="E17" i="7"/>
  <c r="Y16" i="7"/>
  <c r="X16" i="7"/>
  <c r="W16" i="7"/>
  <c r="V16" i="7"/>
  <c r="E16" i="7"/>
  <c r="Y15" i="7"/>
  <c r="X15" i="7"/>
  <c r="W15" i="7"/>
  <c r="V15" i="7"/>
  <c r="E15" i="7"/>
  <c r="Y14" i="7"/>
  <c r="X14" i="7"/>
  <c r="W14" i="7"/>
  <c r="V14" i="7"/>
  <c r="E14" i="7"/>
  <c r="Y13" i="7"/>
  <c r="X13" i="7"/>
  <c r="W13" i="7"/>
  <c r="V13" i="7"/>
  <c r="E13" i="7"/>
  <c r="Y12" i="7"/>
  <c r="X12" i="7"/>
  <c r="W12" i="7"/>
  <c r="V12" i="7"/>
  <c r="E12" i="7"/>
  <c r="Y11" i="7"/>
  <c r="X11" i="7"/>
  <c r="W11" i="7"/>
  <c r="V11" i="7"/>
  <c r="E11" i="7"/>
  <c r="Y10" i="7"/>
  <c r="X10" i="7"/>
  <c r="W10" i="7"/>
  <c r="V10" i="7"/>
  <c r="E10" i="7"/>
  <c r="Y9" i="7"/>
  <c r="X9" i="7"/>
  <c r="W9" i="7"/>
  <c r="V9" i="7"/>
  <c r="E9" i="7"/>
  <c r="Y8" i="7"/>
  <c r="X8" i="7"/>
  <c r="W8" i="7"/>
  <c r="V8" i="7"/>
  <c r="E8" i="7"/>
  <c r="Y7" i="7"/>
  <c r="X7" i="7"/>
  <c r="W7" i="7"/>
  <c r="V7" i="7"/>
  <c r="E7" i="7"/>
  <c r="Y6" i="7"/>
  <c r="X6" i="7"/>
  <c r="W6" i="7"/>
  <c r="V6" i="7"/>
  <c r="E6" i="7"/>
  <c r="Y5" i="7"/>
  <c r="X5" i="7"/>
  <c r="W5" i="7"/>
  <c r="V5" i="7"/>
  <c r="E5" i="7"/>
  <c r="Y4" i="7"/>
  <c r="X4" i="7"/>
  <c r="W4" i="7"/>
  <c r="V4" i="7"/>
  <c r="E4" i="7"/>
  <c r="Y3" i="7"/>
  <c r="X3" i="7"/>
  <c r="W3" i="7"/>
  <c r="V3" i="7"/>
  <c r="E3" i="7"/>
  <c r="H2" i="4" l="1"/>
  <c r="H3" i="4" s="1"/>
  <c r="F2" i="4"/>
  <c r="F3" i="4"/>
  <c r="H4" i="4"/>
  <c r="H5" i="4" s="1"/>
  <c r="F4" i="4"/>
  <c r="F5" i="4"/>
  <c r="H6" i="4"/>
  <c r="H7" i="4" s="1"/>
  <c r="F6" i="4"/>
  <c r="F7" i="4"/>
  <c r="H8" i="4"/>
  <c r="H9" i="4" s="1"/>
  <c r="F8" i="4"/>
  <c r="F9" i="4"/>
  <c r="H10" i="4"/>
  <c r="H11" i="4" s="1"/>
  <c r="F10" i="4"/>
  <c r="F11" i="4"/>
  <c r="H12" i="4"/>
  <c r="H13" i="4" s="1"/>
  <c r="F12" i="4"/>
  <c r="F13" i="4"/>
  <c r="H14" i="4"/>
  <c r="H15" i="4" s="1"/>
  <c r="F14" i="4"/>
  <c r="F15" i="4"/>
  <c r="H16" i="4"/>
  <c r="H17" i="4" s="1"/>
  <c r="F16" i="4"/>
  <c r="F17" i="4"/>
  <c r="H18" i="4"/>
  <c r="H19" i="4" s="1"/>
  <c r="F18" i="4"/>
  <c r="F19" i="4"/>
  <c r="H20" i="4"/>
  <c r="H21" i="4" s="1"/>
  <c r="F20" i="4"/>
  <c r="F21" i="4"/>
  <c r="H22" i="4"/>
  <c r="H23" i="4" s="1"/>
  <c r="F22" i="4"/>
  <c r="F23" i="4"/>
  <c r="H24" i="4"/>
  <c r="H25" i="4" s="1"/>
  <c r="F24" i="4"/>
  <c r="F25" i="4"/>
  <c r="H26" i="4"/>
  <c r="H27" i="4" s="1"/>
  <c r="F26" i="4"/>
  <c r="F27" i="4"/>
  <c r="H28" i="4"/>
  <c r="H29" i="4" s="1"/>
  <c r="F28" i="4"/>
  <c r="F29" i="4"/>
  <c r="H30" i="4"/>
  <c r="H31" i="4" s="1"/>
  <c r="F30" i="4"/>
  <c r="F31" i="4"/>
  <c r="H32" i="4"/>
  <c r="H33" i="4" s="1"/>
  <c r="F32" i="4"/>
  <c r="F33" i="4"/>
  <c r="H34" i="4"/>
  <c r="H35" i="4" s="1"/>
  <c r="F34" i="4"/>
  <c r="F35" i="4"/>
  <c r="H36" i="4"/>
  <c r="H37" i="4" s="1"/>
  <c r="F36" i="4"/>
  <c r="F37" i="4"/>
  <c r="H39" i="4"/>
  <c r="F38" i="4"/>
  <c r="F39" i="4"/>
  <c r="H40" i="4"/>
  <c r="H41" i="4" s="1"/>
  <c r="F40" i="4"/>
  <c r="F41" i="4"/>
  <c r="H42" i="4"/>
  <c r="H43" i="4" s="1"/>
  <c r="F42" i="4"/>
  <c r="F43" i="4"/>
  <c r="H44" i="4"/>
  <c r="H45" i="4" s="1"/>
  <c r="F44" i="4"/>
  <c r="F45" i="4"/>
  <c r="H46" i="4"/>
  <c r="H47" i="4" s="1"/>
  <c r="F46" i="4"/>
  <c r="F47" i="4"/>
  <c r="H48" i="4"/>
  <c r="H49" i="4" s="1"/>
  <c r="F48" i="4"/>
  <c r="F49" i="4"/>
  <c r="H50" i="4"/>
  <c r="H51" i="4" s="1"/>
  <c r="F50" i="4"/>
  <c r="F51" i="4"/>
  <c r="H52" i="4"/>
  <c r="H53" i="4" s="1"/>
  <c r="F52" i="4"/>
  <c r="F53" i="4"/>
  <c r="E110" i="1"/>
  <c r="E115" i="1"/>
  <c r="E119" i="1"/>
  <c r="E112" i="1"/>
  <c r="E116" i="1"/>
  <c r="E113" i="1"/>
  <c r="E117" i="1"/>
  <c r="E114" i="1"/>
  <c r="E118" i="1"/>
  <c r="E104" i="1"/>
  <c r="E109" i="1"/>
  <c r="E105" i="1"/>
  <c r="E108" i="1"/>
  <c r="E107" i="1"/>
  <c r="E106" i="1"/>
  <c r="E102" i="1"/>
  <c r="E103" i="1"/>
  <c r="E101" i="1"/>
  <c r="E100" i="1"/>
  <c r="E99" i="1"/>
  <c r="E98" i="1"/>
  <c r="E96" i="1"/>
  <c r="E97" i="1"/>
  <c r="E95" i="1"/>
  <c r="E94" i="1"/>
  <c r="E93" i="1"/>
  <c r="E92" i="1"/>
  <c r="E90" i="1"/>
  <c r="E91" i="1"/>
  <c r="E88" i="1"/>
  <c r="E89" i="1"/>
  <c r="E82" i="1"/>
  <c r="E85" i="1"/>
  <c r="E83" i="1"/>
  <c r="E87" i="1"/>
  <c r="E86" i="1"/>
  <c r="E84" i="1"/>
  <c r="E79" i="1"/>
  <c r="E81" i="1"/>
  <c r="E78" i="1"/>
  <c r="E80" i="1"/>
  <c r="E77" i="1"/>
  <c r="E76" i="1"/>
  <c r="E69" i="1"/>
  <c r="E74" i="1"/>
  <c r="E67" i="1"/>
  <c r="E71" i="1"/>
  <c r="E75" i="1"/>
  <c r="E68" i="1"/>
  <c r="E72" i="1"/>
  <c r="E73" i="1"/>
  <c r="E66" i="1"/>
  <c r="E70" i="1"/>
  <c r="E61" i="1"/>
  <c r="E59" i="1"/>
  <c r="E65" i="1"/>
  <c r="E58" i="1"/>
  <c r="E64" i="1"/>
  <c r="E55" i="1"/>
  <c r="E60" i="1"/>
  <c r="E57" i="1"/>
  <c r="E63" i="1"/>
  <c r="E56" i="1"/>
  <c r="E62" i="1"/>
  <c r="E51" i="1"/>
  <c r="E53" i="1"/>
  <c r="E52" i="1"/>
  <c r="E54" i="1"/>
  <c r="E34" i="1"/>
  <c r="E40" i="1"/>
  <c r="E35" i="1"/>
  <c r="E41" i="1"/>
  <c r="E37" i="1"/>
  <c r="E43" i="1"/>
  <c r="E33" i="1"/>
  <c r="E39" i="1"/>
  <c r="E38" i="1"/>
  <c r="E44" i="1"/>
  <c r="E36" i="1"/>
  <c r="E42" i="1"/>
  <c r="E28" i="1"/>
  <c r="E31" i="1"/>
  <c r="E29" i="1"/>
  <c r="E32" i="1"/>
  <c r="E27" i="1"/>
  <c r="E30" i="1"/>
  <c r="E2" i="1"/>
  <c r="E4" i="1"/>
  <c r="E3" i="1"/>
  <c r="E6" i="1"/>
  <c r="E5" i="1"/>
  <c r="E7" i="1"/>
  <c r="E8" i="1"/>
  <c r="E9" i="1"/>
  <c r="E23" i="1"/>
  <c r="E25" i="1"/>
  <c r="E24" i="1"/>
  <c r="E26" i="1"/>
  <c r="E22" i="1"/>
  <c r="E10" i="1"/>
  <c r="E16" i="1"/>
  <c r="E14" i="1"/>
  <c r="E20" i="1"/>
  <c r="E12" i="1"/>
  <c r="E18" i="1"/>
  <c r="E15" i="1"/>
  <c r="E21" i="1"/>
  <c r="E13" i="1"/>
  <c r="E19" i="1"/>
  <c r="E11" i="1"/>
  <c r="E17" i="1"/>
  <c r="E46" i="1"/>
  <c r="E50" i="1"/>
  <c r="E47" i="1"/>
  <c r="E49" i="1"/>
  <c r="E45" i="1"/>
  <c r="E48" i="1"/>
  <c r="E123" i="1"/>
  <c r="E127" i="1"/>
  <c r="E122" i="1"/>
  <c r="E126" i="1"/>
  <c r="E121" i="1"/>
  <c r="E125" i="1"/>
  <c r="E120" i="1"/>
  <c r="E124" i="1"/>
  <c r="E131" i="1"/>
  <c r="E137" i="1"/>
  <c r="E133" i="1"/>
  <c r="E139" i="1"/>
  <c r="E128" i="1"/>
  <c r="E134" i="1"/>
  <c r="E130" i="1"/>
  <c r="E136" i="1"/>
  <c r="E129" i="1"/>
  <c r="E135" i="1"/>
  <c r="E132" i="1"/>
  <c r="E138" i="1"/>
  <c r="E144" i="1"/>
  <c r="E141" i="1"/>
  <c r="E140" i="1"/>
  <c r="E143" i="1"/>
  <c r="E142" i="1"/>
  <c r="E145" i="1"/>
  <c r="E146" i="1"/>
  <c r="E148" i="1"/>
  <c r="E147" i="1"/>
  <c r="E154" i="1"/>
  <c r="E149" i="1"/>
  <c r="E152" i="1"/>
  <c r="E153" i="1"/>
  <c r="E151" i="1"/>
  <c r="E150" i="1"/>
  <c r="E111" i="1"/>
</calcChain>
</file>

<file path=xl/sharedStrings.xml><?xml version="1.0" encoding="utf-8"?>
<sst xmlns="http://schemas.openxmlformats.org/spreadsheetml/2006/main" count="2176" uniqueCount="254">
  <si>
    <t>Patient</t>
  </si>
  <si>
    <t>Birth date</t>
  </si>
  <si>
    <t>Imaging date</t>
  </si>
  <si>
    <t>File name</t>
  </si>
  <si>
    <t>Eye</t>
  </si>
  <si>
    <t>09362244</t>
  </si>
  <si>
    <t>000</t>
  </si>
  <si>
    <t>OS</t>
  </si>
  <si>
    <t>Quality</t>
  </si>
  <si>
    <t>001</t>
  </si>
  <si>
    <t>09317927</t>
  </si>
  <si>
    <t>OD</t>
  </si>
  <si>
    <t>Size</t>
  </si>
  <si>
    <t>large</t>
  </si>
  <si>
    <t>small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</si>
  <si>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</si>
  <si>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</si>
  <si>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</si>
  <si>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</si>
  <si>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</si>
  <si>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</si>
  <si>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</si>
  <si>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</si>
  <si>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</si>
  <si>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</si>
  <si>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09227227</t>
  </si>
  <si>
    <t>00538530</t>
  </si>
  <si>
    <t>09306504</t>
  </si>
  <si>
    <t>09146686</t>
  </si>
  <si>
    <t>004191030</t>
  </si>
  <si>
    <t>00387531</t>
  </si>
  <si>
    <t>09186494</t>
  </si>
  <si>
    <t>07093874</t>
  </si>
  <si>
    <t>00518054</t>
  </si>
  <si>
    <t>09230622</t>
  </si>
  <si>
    <t>09210105</t>
  </si>
  <si>
    <t>09181670</t>
  </si>
  <si>
    <t>012</t>
  </si>
  <si>
    <t>00270567</t>
  </si>
  <si>
    <t>00349225</t>
  </si>
  <si>
    <t>09323896</t>
  </si>
  <si>
    <t>09237019</t>
  </si>
  <si>
    <t>09198258</t>
  </si>
  <si>
    <t>07091810</t>
  </si>
  <si>
    <t>00036771</t>
  </si>
  <si>
    <t>09291240</t>
  </si>
  <si>
    <t>09228261</t>
  </si>
  <si>
    <t>09055709</t>
  </si>
  <si>
    <t>09161204</t>
  </si>
  <si>
    <t>09140888</t>
  </si>
  <si>
    <t>IRA</t>
  </si>
  <si>
    <t>VA</t>
  </si>
  <si>
    <t>AREDS</t>
  </si>
  <si>
    <t>Age</t>
  </si>
  <si>
    <t>Date range</t>
  </si>
  <si>
    <t>Unsuable</t>
  </si>
  <si>
    <t>Usable</t>
  </si>
  <si>
    <t>Images</t>
  </si>
  <si>
    <t>days</t>
  </si>
  <si>
    <t>months</t>
  </si>
  <si>
    <t>Notes</t>
  </si>
  <si>
    <t>MAQ</t>
  </si>
  <si>
    <t>00_03_67_710_000.mat</t>
  </si>
  <si>
    <t>00_03_67_710_001.mat</t>
  </si>
  <si>
    <t>00_03_67_710_004.mat</t>
  </si>
  <si>
    <t>00_03_67_710_005.mat</t>
  </si>
  <si>
    <t>00_27_05_670_002.mat</t>
  </si>
  <si>
    <t>00_27_05_670_004.mat</t>
  </si>
  <si>
    <t>00_27_05_670_006.mat</t>
  </si>
  <si>
    <t>00_27_05_670_008.mat</t>
  </si>
  <si>
    <t>00_27_05_670_011.mat</t>
  </si>
  <si>
    <t>IRA 50-350</t>
  </si>
  <si>
    <t>IRA 75-325</t>
  </si>
  <si>
    <t>IRA 100-300</t>
  </si>
  <si>
    <t>IRA 150-250</t>
  </si>
  <si>
    <t>00_27_05_670_001.mat</t>
  </si>
  <si>
    <t>00_27_05_670_003.mat</t>
  </si>
  <si>
    <t>00_27_05_670_005.mat</t>
  </si>
  <si>
    <t>00_27_05_670_007.mat</t>
  </si>
  <si>
    <t>00_27_05_670_009.mat</t>
  </si>
  <si>
    <t>00_27_05_670_012.mat</t>
  </si>
  <si>
    <t>00_34_92_250_000.mat</t>
  </si>
  <si>
    <t>00_34_92_250_004.mat</t>
  </si>
  <si>
    <t>00_38_75_310_000.mat</t>
  </si>
  <si>
    <t>00_38_75_310_001.mat</t>
  </si>
  <si>
    <t>00_51_80_540_000.mat</t>
  </si>
  <si>
    <t>00_51_80_540_001.mat</t>
  </si>
  <si>
    <t>00_53_85_300_001.mat</t>
  </si>
  <si>
    <t>00_53_85_300_004.mat</t>
  </si>
  <si>
    <t>07_09_18_100_000.mat</t>
  </si>
  <si>
    <t>07_09_18_100_004.mat</t>
  </si>
  <si>
    <t>07_09_18_100_006.mat</t>
  </si>
  <si>
    <t>07_09_18_100_010.mat</t>
  </si>
  <si>
    <t>07_09_18_100_001.mat</t>
  </si>
  <si>
    <t>07_09_18_100_003.mat</t>
  </si>
  <si>
    <t>07_09_18_100_005.mat</t>
  </si>
  <si>
    <t>07_09_18_100_007.mat</t>
  </si>
  <si>
    <t>07_09_18_100_011.mat</t>
  </si>
  <si>
    <t>09_05_57_090_001.mat</t>
  </si>
  <si>
    <t>09_05_57_090_002.mat</t>
  </si>
  <si>
    <t>09_05_57_090_005.mat</t>
  </si>
  <si>
    <t>09_14_08_880_001.mat</t>
  </si>
  <si>
    <t>09_14_08_880_002.mat</t>
  </si>
  <si>
    <t>09_14_08_880_004.mat</t>
  </si>
  <si>
    <t>09_14_08_880_005.mat</t>
  </si>
  <si>
    <t>09_14_66_860_000.mat</t>
  </si>
  <si>
    <t>09_14_66_860_001.mat</t>
  </si>
  <si>
    <t>09_14_66_860_002.mat</t>
  </si>
  <si>
    <t>09_14_66_860_003.mat</t>
  </si>
  <si>
    <t>09_14_66_860_004.mat</t>
  </si>
  <si>
    <t>09_16_12_040_000.mat</t>
  </si>
  <si>
    <t>09_16_12_040_001.mat</t>
  </si>
  <si>
    <t>09_16_12_040_002.mat</t>
  </si>
  <si>
    <t>09_18_64_940_001.mat</t>
  </si>
  <si>
    <t>09_18_64_940_002.mat</t>
  </si>
  <si>
    <t>09_18_64_940_004.mat</t>
  </si>
  <si>
    <t>09_18_64_940_005.mat</t>
  </si>
  <si>
    <t>09_19_82_580_000.mat</t>
  </si>
  <si>
    <t>09_19_82_580_001.mat</t>
  </si>
  <si>
    <t>09_19_82_580_002.mat</t>
  </si>
  <si>
    <t>09_19_82_580_003.mat</t>
  </si>
  <si>
    <t>09_19_82_580_004.mat</t>
  </si>
  <si>
    <t>09_21_01_050_006.mat</t>
  </si>
  <si>
    <t>09_21_01_050_008.mat</t>
  </si>
  <si>
    <t>09_21_01_050_010.mat</t>
  </si>
  <si>
    <t>09_21_01_050_005.mat</t>
  </si>
  <si>
    <t>09_21_01_050_007.mat</t>
  </si>
  <si>
    <t>09_21_01_050_009.mat</t>
  </si>
  <si>
    <t>09_21_01_050_011.mat</t>
  </si>
  <si>
    <t>09_22_72_270_000.mat</t>
  </si>
  <si>
    <t>09_22_72_270_001.mat</t>
  </si>
  <si>
    <t>09_22_72_270_002.mat</t>
  </si>
  <si>
    <t>09_22_72_270_003.mat</t>
  </si>
  <si>
    <t>09_22_72_270_004.mat</t>
  </si>
  <si>
    <t>09_22_72_270_005.mat</t>
  </si>
  <si>
    <t>09_22_82_610_000.mat</t>
  </si>
  <si>
    <t>09_22_82_610_002.mat</t>
  </si>
  <si>
    <t>09_22_82_610_004.mat</t>
  </si>
  <si>
    <t>09_22_82_610_010.mat</t>
  </si>
  <si>
    <t>09_22_82_610_001.mat</t>
  </si>
  <si>
    <t>09_22_82_610_003.mat</t>
  </si>
  <si>
    <t>09_22_82_610_005.mat</t>
  </si>
  <si>
    <t>09_22_82_610_007.mat</t>
  </si>
  <si>
    <t>09_22_82_610_011.mat</t>
  </si>
  <si>
    <t>09_23_06_220_000.mat</t>
  </si>
  <si>
    <t>09_23_06_220_002.mat</t>
  </si>
  <si>
    <t>09_23_06_220_005.mat</t>
  </si>
  <si>
    <t>09_23_06_220_009.mat</t>
  </si>
  <si>
    <t>09_23_70_190_000.mat</t>
  </si>
  <si>
    <t>09_23_70_190_001.mat</t>
  </si>
  <si>
    <t>09_29_12_400_000.mat</t>
  </si>
  <si>
    <t>09_29_12_400_002.mat</t>
  </si>
  <si>
    <t>09_29_12_400_004.mat</t>
  </si>
  <si>
    <t>09_29_12_400_006.mat</t>
  </si>
  <si>
    <t>09_29_12_400_001.mat</t>
  </si>
  <si>
    <t>09_29_12_400_003.mat</t>
  </si>
  <si>
    <t>09_29_12_400_007.mat</t>
  </si>
  <si>
    <t>09_30_65_040_000.mat</t>
  </si>
  <si>
    <t>09_30_65_040_002.mat</t>
  </si>
  <si>
    <t>09_30_65_040_003.mat</t>
  </si>
  <si>
    <t>09_31_79_270_000.mat</t>
  </si>
  <si>
    <t>09_31_79_270_002.mat</t>
  </si>
  <si>
    <t>09_31_79_270_004.mat</t>
  </si>
  <si>
    <t>09_31_79_270_006.mat</t>
  </si>
  <si>
    <t>09_32_38_960_008.mat</t>
  </si>
  <si>
    <t>09_32_38_960_010.mat</t>
  </si>
  <si>
    <t>09_32_38_960_009.mat</t>
  </si>
  <si>
    <t>09_36_22_440_000.mat</t>
  </si>
  <si>
    <t>09_36_22_440_001.mat</t>
  </si>
  <si>
    <t>09_23_06_220_001.mat</t>
  </si>
  <si>
    <t>09_23_06_220_003.mat</t>
  </si>
  <si>
    <t>09_23_06_220_004.mat</t>
  </si>
  <si>
    <t>09_23_06_220_006.mat</t>
  </si>
  <si>
    <t>09_23_06_220_008.mat</t>
  </si>
  <si>
    <t>09_23_06_220_010.mat</t>
  </si>
  <si>
    <t>09_31_79_270_001.mat</t>
  </si>
  <si>
    <t>09_31_79_270_003.mat</t>
  </si>
  <si>
    <t>09_31_79_270_005.mat</t>
  </si>
  <si>
    <t>09_31_79_270_007.mat</t>
  </si>
  <si>
    <t>11</t>
  </si>
  <si>
    <t>15</t>
  </si>
  <si>
    <t>2007</t>
  </si>
  <si>
    <t>12</t>
  </si>
  <si>
    <t>18</t>
  </si>
  <si>
    <t>2008</t>
  </si>
  <si>
    <t>14</t>
  </si>
  <si>
    <t>2009</t>
  </si>
  <si>
    <t>2010</t>
  </si>
  <si>
    <t>28</t>
  </si>
  <si>
    <t>2011</t>
  </si>
  <si>
    <t>7</t>
  </si>
  <si>
    <t>31</t>
  </si>
  <si>
    <t>2012</t>
  </si>
  <si>
    <t>30</t>
  </si>
  <si>
    <t>2005</t>
  </si>
  <si>
    <t>1</t>
  </si>
  <si>
    <t>22</t>
  </si>
  <si>
    <t>8</t>
  </si>
  <si>
    <t>17</t>
  </si>
  <si>
    <t>9</t>
  </si>
  <si>
    <t>26</t>
  </si>
  <si>
    <t>24</t>
  </si>
  <si>
    <t>16</t>
  </si>
  <si>
    <t>4</t>
  </si>
  <si>
    <t>6</t>
  </si>
  <si>
    <t>2</t>
  </si>
  <si>
    <t>5</t>
  </si>
  <si>
    <t>29</t>
  </si>
  <si>
    <t>10</t>
  </si>
  <si>
    <t>3</t>
  </si>
  <si>
    <t>2006</t>
  </si>
  <si>
    <t>23</t>
  </si>
  <si>
    <t>25</t>
  </si>
  <si>
    <t>19</t>
  </si>
  <si>
    <t>13</t>
  </si>
  <si>
    <t>20</t>
  </si>
  <si>
    <t>21</t>
  </si>
  <si>
    <t>27</t>
  </si>
  <si>
    <t>Month</t>
  </si>
  <si>
    <t>Day</t>
  </si>
  <si>
    <t>Year</t>
  </si>
  <si>
    <t>no color images</t>
  </si>
  <si>
    <t>Cataract</t>
  </si>
  <si>
    <t>early NS</t>
  </si>
  <si>
    <t>na</t>
  </si>
  <si>
    <t>1-2 NS</t>
  </si>
  <si>
    <t>2+ NS</t>
  </si>
  <si>
    <t>PC-IOL</t>
  </si>
  <si>
    <t>1+ NS</t>
  </si>
  <si>
    <t>trace NS</t>
  </si>
  <si>
    <t>1-2+ NS</t>
  </si>
  <si>
    <t>clear</t>
  </si>
  <si>
    <t>Mottling pattern</t>
  </si>
  <si>
    <t>banded</t>
  </si>
  <si>
    <t>branching</t>
  </si>
  <si>
    <t>granular</t>
  </si>
  <si>
    <t>punctate</t>
  </si>
  <si>
    <t>none</t>
  </si>
  <si>
    <t>focal with granular</t>
  </si>
  <si>
    <t>focal</t>
  </si>
  <si>
    <t>reticular</t>
  </si>
  <si>
    <t>patchy</t>
  </si>
  <si>
    <t>?? Focal</t>
  </si>
  <si>
    <t>AREDS4</t>
  </si>
  <si>
    <t>AREDS9</t>
  </si>
  <si>
    <t>Time</t>
  </si>
  <si>
    <t>The Boss</t>
  </si>
  <si>
    <t>Boss Results</t>
  </si>
  <si>
    <t>Chris</t>
  </si>
  <si>
    <t>Chris Results</t>
  </si>
  <si>
    <t>thiran</t>
  </si>
  <si>
    <t>thiran Results</t>
  </si>
  <si>
    <t>Grant Comer</t>
  </si>
  <si>
    <t>Comer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</si>
</sst>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3F3F76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2" borderId="1" applyNumberFormat="0" applyAlignment="0" applyProtection="0"/>
    <xf numFmtId="0" fontId="2" fillId="3" borderId="2" applyNumberFormat="0" applyFont="0" applyAlignment="0" applyProtection="0"/>
  </cellStyleXfs>
  <cellXfs count="61">
    <xf numFmtId="0" fontId="0" fillId="0" borderId="0" xfId="0"/>
    <xf numFmtId="0" fontId="4" fillId="6" borderId="3" xfId="0" applyFont="1" applyFill="1" applyBorder="1"/>
    <xf numFmtId="1" fontId="4" fillId="6" borderId="3" xfId="0" applyNumberFormat="1" applyFont="1" applyFill="1" applyBorder="1"/>
    <xf numFmtId="0" fontId="5" fillId="6" borderId="3" xfId="0" applyFont="1" applyFill="1" applyBorder="1"/>
    <xf numFmtId="1" fontId="5" fillId="6" borderId="3" xfId="0" applyNumberFormat="1" applyFont="1" applyFill="1" applyBorder="1"/>
    <xf numFmtId="0" fontId="1" fillId="0" borderId="3" xfId="0" applyFont="1" applyFill="1" applyBorder="1" applyAlignment="1">
      <alignment horizontal="center"/>
    </xf>
    <xf numFmtId="0" fontId="0" fillId="0" borderId="3" xfId="0" applyBorder="1"/>
    <xf numFmtId="0" fontId="0" fillId="5" borderId="3" xfId="0" applyFill="1" applyBorder="1"/>
    <xf numFmtId="0" fontId="6" fillId="5" borderId="3" xfId="0" applyFont="1" applyFill="1" applyBorder="1"/>
    <xf numFmtId="0" fontId="5" fillId="4" borderId="3" xfId="1" applyFont="1" applyFill="1" applyBorder="1"/>
    <xf numFmtId="49" fontId="4" fillId="4" borderId="3" xfId="1" applyNumberFormat="1" applyFont="1" applyFill="1" applyBorder="1" applyAlignment="1">
      <alignment horizontal="center"/>
    </xf>
    <xf numFmtId="1" fontId="4" fillId="4" borderId="3" xfId="1" applyNumberFormat="1" applyFont="1" applyFill="1" applyBorder="1"/>
    <xf numFmtId="0" fontId="4" fillId="4" borderId="3" xfId="1" applyFont="1" applyFill="1" applyBorder="1"/>
    <xf numFmtId="0" fontId="5" fillId="6" borderId="3" xfId="2" applyFont="1" applyFill="1" applyBorder="1"/>
    <xf numFmtId="49" fontId="4" fillId="6" borderId="3" xfId="2" applyNumberFormat="1" applyFont="1" applyFill="1" applyBorder="1" applyAlignment="1">
      <alignment horizontal="center"/>
    </xf>
    <xf numFmtId="1" fontId="4" fillId="6" borderId="3" xfId="2" applyNumberFormat="1" applyFont="1" applyFill="1" applyBorder="1"/>
    <xf numFmtId="0" fontId="4" fillId="6" borderId="3" xfId="2" applyFont="1" applyFill="1" applyBorder="1"/>
    <xf numFmtId="0" fontId="4" fillId="4" borderId="3" xfId="0" applyFont="1" applyFill="1" applyBorder="1"/>
    <xf numFmtId="0" fontId="7" fillId="4" borderId="3" xfId="1" applyFont="1" applyFill="1" applyBorder="1"/>
    <xf numFmtId="49" fontId="6" fillId="4" borderId="3" xfId="1" applyNumberFormat="1" applyFont="1" applyFill="1" applyBorder="1" applyAlignment="1">
      <alignment horizontal="center"/>
    </xf>
    <xf numFmtId="1" fontId="6" fillId="4" borderId="3" xfId="1" applyNumberFormat="1" applyFont="1" applyFill="1" applyBorder="1"/>
    <xf numFmtId="0" fontId="6" fillId="4" borderId="3" xfId="1" applyFont="1" applyFill="1" applyBorder="1"/>
    <xf numFmtId="0" fontId="6" fillId="4" borderId="3" xfId="0" applyFont="1" applyFill="1" applyBorder="1"/>
    <xf numFmtId="0" fontId="7" fillId="6" borderId="3" xfId="2" applyFont="1" applyFill="1" applyBorder="1"/>
    <xf numFmtId="49" fontId="6" fillId="6" borderId="3" xfId="2" applyNumberFormat="1" applyFont="1" applyFill="1" applyBorder="1" applyAlignment="1">
      <alignment horizontal="center"/>
    </xf>
    <xf numFmtId="1" fontId="6" fillId="6" borderId="3" xfId="2" applyNumberFormat="1" applyFont="1" applyFill="1" applyBorder="1"/>
    <xf numFmtId="0" fontId="6" fillId="6" borderId="3" xfId="2" applyFont="1" applyFill="1" applyBorder="1"/>
    <xf numFmtId="0" fontId="6" fillId="6" borderId="3" xfId="0" applyFont="1" applyFill="1" applyBorder="1"/>
    <xf numFmtId="0" fontId="6" fillId="0" borderId="3" xfId="0" applyFont="1" applyBorder="1"/>
    <xf numFmtId="0" fontId="0" fillId="0" borderId="3" xfId="0" applyFill="1" applyBorder="1"/>
    <xf numFmtId="0" fontId="6" fillId="0" borderId="3" xfId="0" applyFont="1" applyFill="1" applyBorder="1"/>
    <xf numFmtId="0" fontId="1" fillId="0" borderId="3" xfId="0" applyFont="1" applyFill="1" applyBorder="1"/>
    <xf numFmtId="49" fontId="0" fillId="0" borderId="3" xfId="0" applyNumberFormat="1" applyFill="1" applyBorder="1" applyAlignment="1">
      <alignment horizontal="center"/>
    </xf>
    <xf numFmtId="14" fontId="0" fillId="0" borderId="3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7" borderId="3" xfId="0" applyFont="1" applyFill="1" applyBorder="1"/>
    <xf numFmtId="0" fontId="0" fillId="7" borderId="3" xfId="0" applyFill="1" applyBorder="1"/>
    <xf numFmtId="0" fontId="5" fillId="0" borderId="3" xfId="0" applyFont="1" applyFill="1" applyBorder="1"/>
    <xf numFmtId="49" fontId="5" fillId="0" borderId="3" xfId="0" applyNumberFormat="1" applyFont="1" applyFill="1" applyBorder="1" applyAlignment="1">
      <alignment horizontal="center"/>
    </xf>
    <xf numFmtId="14" fontId="5" fillId="0" borderId="3" xfId="0" applyNumberFormat="1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49" fontId="4" fillId="0" borderId="3" xfId="0" applyNumberFormat="1" applyFont="1" applyFill="1" applyBorder="1" applyAlignment="1">
      <alignment horizontal="center"/>
    </xf>
    <xf numFmtId="14" fontId="4" fillId="0" borderId="3" xfId="0" applyNumberFormat="1" applyFont="1" applyFill="1" applyBorder="1" applyAlignment="1">
      <alignment horizontal="center"/>
    </xf>
    <xf numFmtId="0" fontId="4" fillId="0" borderId="3" xfId="0" applyNumberFormat="1" applyFont="1" applyFill="1" applyBorder="1" applyAlignment="1">
      <alignment horizontal="center"/>
    </xf>
    <xf numFmtId="0" fontId="4" fillId="0" borderId="3" xfId="0" applyFont="1" applyFill="1" applyBorder="1"/>
    <xf numFmtId="0" fontId="4" fillId="0" borderId="3" xfId="0" applyFont="1" applyFill="1" applyBorder="1" applyAlignment="1">
      <alignment horizontal="center"/>
    </xf>
    <xf numFmtId="0" fontId="4" fillId="8" borderId="3" xfId="0" applyFont="1" applyFill="1" applyBorder="1"/>
    <xf numFmtId="0" fontId="4" fillId="0" borderId="3" xfId="0" applyNumberFormat="1" applyFont="1" applyFill="1" applyBorder="1"/>
    <xf numFmtId="0" fontId="5" fillId="4" borderId="3" xfId="0" applyFont="1" applyFill="1" applyBorder="1"/>
    <xf numFmtId="49" fontId="4" fillId="4" borderId="3" xfId="0" applyNumberFormat="1" applyFont="1" applyFill="1" applyBorder="1" applyAlignment="1">
      <alignment horizontal="center"/>
    </xf>
    <xf numFmtId="14" fontId="4" fillId="4" borderId="3" xfId="0" applyNumberFormat="1" applyFont="1" applyFill="1" applyBorder="1" applyAlignment="1">
      <alignment horizontal="center"/>
    </xf>
    <xf numFmtId="0" fontId="4" fillId="4" borderId="3" xfId="0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4" fillId="4" borderId="3" xfId="0" applyNumberFormat="1" applyFont="1" applyFill="1" applyBorder="1"/>
    <xf numFmtId="0" fontId="0" fillId="4" borderId="3" xfId="0" applyFill="1" applyBorder="1"/>
    <xf numFmtId="0" fontId="6" fillId="4" borderId="3" xfId="0" applyFont="1" applyFill="1" applyBorder="1" applyAlignment="1">
      <alignment horizontal="center"/>
    </xf>
    <xf numFmtId="0" fontId="0" fillId="6" borderId="3" xfId="0" applyFill="1" applyBorder="1"/>
    <xf numFmtId="1" fontId="4" fillId="0" borderId="3" xfId="0" applyNumberFormat="1" applyFont="1" applyFill="1" applyBorder="1"/>
    <xf numFmtId="0" fontId="5" fillId="6" borderId="3" xfId="0" applyFont="1" applyFill="1" applyBorder="1" applyAlignment="1">
      <alignment horizontal="center"/>
    </xf>
  </cellXfs>
  <cellStyles count="3">
    <cellStyle name="Input" xfId="1" builtinId="20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Sheet1!$D$2:$I$2</c:f>
              <c:numCache>
                <c:formatCode>0</c:formatCode>
                <c:ptCount val="6"/>
                <c:pt idx="0">
                  <c:v>0</c:v>
                </c:pt>
                <c:pt idx="1">
                  <c:v>33.060650000000003</c:v>
                </c:pt>
                <c:pt idx="2">
                  <c:v>74.998190000000008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Sheet1!$D$3:$I$3</c:f>
              <c:numCache>
                <c:formatCode>0</c:formatCode>
                <c:ptCount val="6"/>
                <c:pt idx="0">
                  <c:v>0</c:v>
                </c:pt>
                <c:pt idx="1">
                  <c:v>29.00742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Sheet1!$D$4:$I$4</c:f>
              <c:numCache>
                <c:formatCode>0</c:formatCode>
                <c:ptCount val="6"/>
                <c:pt idx="0">
                  <c:v>0</c:v>
                </c:pt>
                <c:pt idx="1">
                  <c:v>63.539470000000001</c:v>
                </c:pt>
                <c:pt idx="2">
                  <c:v>51.24776</c:v>
                </c:pt>
                <c:pt idx="3">
                  <c:v>78.442250000000001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Sheet1!$D$5:$I$5</c:f>
              <c:numCache>
                <c:formatCode>0</c:formatCode>
                <c:ptCount val="6"/>
                <c:pt idx="0">
                  <c:v>0</c:v>
                </c:pt>
                <c:pt idx="1">
                  <c:v>89.853259999999992</c:v>
                </c:pt>
                <c:pt idx="2">
                  <c:v>121.021</c:v>
                </c:pt>
                <c:pt idx="3">
                  <c:v>135.19370000000001</c:v>
                </c:pt>
                <c:pt idx="4">
                  <c:v>137.1387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Sheet1!$D$6:$I$6</c:f>
              <c:numCache>
                <c:formatCode>0</c:formatCode>
                <c:ptCount val="6"/>
                <c:pt idx="0">
                  <c:v>0</c:v>
                </c:pt>
                <c:pt idx="1">
                  <c:v>36.027790000000003</c:v>
                </c:pt>
                <c:pt idx="2">
                  <c:v>20.450790000000001</c:v>
                </c:pt>
                <c:pt idx="3">
                  <c:v>24.997199999999999</c:v>
                </c:pt>
                <c:pt idx="4">
                  <c:v>30.08323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Sheet1!$D$7:$I$7</c:f>
              <c:numCache>
                <c:formatCode>0</c:formatCode>
                <c:ptCount val="6"/>
                <c:pt idx="0">
                  <c:v>0</c:v>
                </c:pt>
                <c:pt idx="1">
                  <c:v>86.276699999999991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Sheet1!$D$8:$I$8</c:f>
              <c:numCache>
                <c:formatCode>0</c:formatCode>
                <c:ptCount val="6"/>
                <c:pt idx="0">
                  <c:v>0</c:v>
                </c:pt>
                <c:pt idx="1">
                  <c:v>325.73340000000002</c:v>
                </c:pt>
                <c:pt idx="2">
                  <c:v>300.58769999999998</c:v>
                </c:pt>
                <c:pt idx="3">
                  <c:v>306.6721</c:v>
                </c:pt>
                <c:pt idx="4">
                  <c:v>213.83760000000001</c:v>
                </c:pt>
              </c:numCache>
            </c:numRef>
          </c:val>
          <c:smooth val="0"/>
        </c:ser>
        <c:ser>
          <c:idx val="8"/>
          <c:order val="7"/>
          <c:marker>
            <c:symbol val="none"/>
          </c:marker>
          <c:val>
            <c:numRef>
              <c:f>Sheet1!$D$10:$I$10</c:f>
              <c:numCache>
                <c:formatCode>0</c:formatCode>
                <c:ptCount val="6"/>
                <c:pt idx="0">
                  <c:v>0</c:v>
                </c:pt>
                <c:pt idx="1">
                  <c:v>53.569900000000004</c:v>
                </c:pt>
                <c:pt idx="2">
                  <c:v>189.30579999999998</c:v>
                </c:pt>
                <c:pt idx="3">
                  <c:v>355.1266</c:v>
                </c:pt>
              </c:numCache>
            </c:numRef>
          </c:val>
          <c:smooth val="0"/>
        </c:ser>
        <c:ser>
          <c:idx val="9"/>
          <c:order val="8"/>
          <c:marker>
            <c:symbol val="none"/>
          </c:marker>
          <c:val>
            <c:numRef>
              <c:f>Sheet1!$D$11:$I$11</c:f>
              <c:numCache>
                <c:formatCode>0</c:formatCode>
                <c:ptCount val="6"/>
                <c:pt idx="0">
                  <c:v>0</c:v>
                </c:pt>
                <c:pt idx="1">
                  <c:v>60.482990000000001</c:v>
                </c:pt>
                <c:pt idx="2">
                  <c:v>89.020479999999992</c:v>
                </c:pt>
              </c:numCache>
            </c:numRef>
          </c:val>
          <c:smooth val="0"/>
        </c:ser>
        <c:ser>
          <c:idx val="10"/>
          <c:order val="9"/>
          <c:marker>
            <c:symbol val="none"/>
          </c:marker>
          <c:val>
            <c:numRef>
              <c:f>Sheet1!$D$12:$I$12</c:f>
              <c:numCache>
                <c:formatCode>0</c:formatCode>
                <c:ptCount val="6"/>
                <c:pt idx="0">
                  <c:v>0</c:v>
                </c:pt>
                <c:pt idx="1">
                  <c:v>49.193069999999999</c:v>
                </c:pt>
                <c:pt idx="2">
                  <c:v>57.598550000000003</c:v>
                </c:pt>
                <c:pt idx="3">
                  <c:v>39.191830000000003</c:v>
                </c:pt>
              </c:numCache>
            </c:numRef>
          </c:val>
          <c:smooth val="0"/>
        </c:ser>
        <c:ser>
          <c:idx val="11"/>
          <c:order val="10"/>
          <c:marker>
            <c:symbol val="none"/>
          </c:marker>
          <c:val>
            <c:numRef>
              <c:f>Sheet1!$D$13:$I$13</c:f>
              <c:numCache>
                <c:formatCode>0</c:formatCode>
                <c:ptCount val="6"/>
                <c:pt idx="0">
                  <c:v>0</c:v>
                </c:pt>
                <c:pt idx="1">
                  <c:v>24.675129999999999</c:v>
                </c:pt>
                <c:pt idx="2">
                  <c:v>58.687690000000003</c:v>
                </c:pt>
                <c:pt idx="3">
                  <c:v>55.013580000000005</c:v>
                </c:pt>
              </c:numCache>
            </c:numRef>
          </c:val>
          <c:smooth val="0"/>
        </c:ser>
        <c:ser>
          <c:idx val="12"/>
          <c:order val="11"/>
          <c:marker>
            <c:symbol val="none"/>
          </c:marker>
          <c:val>
            <c:numRef>
              <c:f>Sheet1!$D$14:$I$14</c:f>
              <c:numCache>
                <c:formatCode>0</c:formatCode>
                <c:ptCount val="6"/>
                <c:pt idx="0">
                  <c:v>0</c:v>
                </c:pt>
                <c:pt idx="1">
                  <c:v>113.7128</c:v>
                </c:pt>
                <c:pt idx="2">
                  <c:v>33.405860000000004</c:v>
                </c:pt>
                <c:pt idx="3">
                  <c:v>37.31174</c:v>
                </c:pt>
                <c:pt idx="4">
                  <c:v>25.584119999999999</c:v>
                </c:pt>
                <c:pt idx="5">
                  <c:v>29.53689</c:v>
                </c:pt>
              </c:numCache>
            </c:numRef>
          </c:val>
          <c:smooth val="0"/>
        </c:ser>
        <c:ser>
          <c:idx val="13"/>
          <c:order val="12"/>
          <c:marker>
            <c:symbol val="none"/>
          </c:marker>
          <c:val>
            <c:numRef>
              <c:f>Sheet1!$D$15:$I$15</c:f>
              <c:numCache>
                <c:formatCode>0</c:formatCode>
                <c:ptCount val="6"/>
                <c:pt idx="0">
                  <c:v>0</c:v>
                </c:pt>
                <c:pt idx="1">
                  <c:v>18.606180000000002</c:v>
                </c:pt>
              </c:numCache>
            </c:numRef>
          </c:val>
          <c:smooth val="0"/>
        </c:ser>
        <c:ser>
          <c:idx val="15"/>
          <c:order val="13"/>
          <c:marker>
            <c:symbol val="none"/>
          </c:marker>
          <c:val>
            <c:numRef>
              <c:f>Sheet1!$D$17:$I$17</c:f>
              <c:numCache>
                <c:formatCode>0</c:formatCode>
                <c:ptCount val="6"/>
                <c:pt idx="0">
                  <c:v>0</c:v>
                </c:pt>
                <c:pt idx="1">
                  <c:v>68.021190000000004</c:v>
                </c:pt>
              </c:numCache>
            </c:numRef>
          </c:val>
          <c:smooth val="0"/>
        </c:ser>
        <c:ser>
          <c:idx val="16"/>
          <c:order val="14"/>
          <c:marker>
            <c:symbol val="none"/>
          </c:marker>
          <c:val>
            <c:numRef>
              <c:f>Sheet1!$D$18:$I$18</c:f>
              <c:numCache>
                <c:formatCode>0</c:formatCode>
                <c:ptCount val="6"/>
                <c:pt idx="0">
                  <c:v>0</c:v>
                </c:pt>
                <c:pt idx="1">
                  <c:v>10.772320000000001</c:v>
                </c:pt>
                <c:pt idx="2">
                  <c:v>34.356259999999999</c:v>
                </c:pt>
                <c:pt idx="3">
                  <c:v>14.744</c:v>
                </c:pt>
                <c:pt idx="4">
                  <c:v>3.0752269999999999</c:v>
                </c:pt>
              </c:numCache>
            </c:numRef>
          </c:val>
          <c:smooth val="0"/>
        </c:ser>
        <c:ser>
          <c:idx val="17"/>
          <c:order val="15"/>
          <c:marker>
            <c:symbol val="none"/>
          </c:marker>
          <c:val>
            <c:numRef>
              <c:f>Sheet1!$D$19:$I$19</c:f>
              <c:numCache>
                <c:formatCode>0</c:formatCode>
                <c:ptCount val="6"/>
                <c:pt idx="0">
                  <c:v>0</c:v>
                </c:pt>
                <c:pt idx="1">
                  <c:v>137.76870000000002</c:v>
                </c:pt>
                <c:pt idx="2">
                  <c:v>90.00491000000001</c:v>
                </c:pt>
              </c:numCache>
            </c:numRef>
          </c:val>
          <c:smooth val="0"/>
        </c:ser>
        <c:ser>
          <c:idx val="18"/>
          <c:order val="16"/>
          <c:marker>
            <c:symbol val="none"/>
          </c:marker>
          <c:val>
            <c:numRef>
              <c:f>Sheet1!$D$20:$I$20</c:f>
              <c:numCache>
                <c:formatCode>0</c:formatCode>
                <c:ptCount val="6"/>
                <c:pt idx="0">
                  <c:v>0</c:v>
                </c:pt>
                <c:pt idx="1">
                  <c:v>151.30410000000001</c:v>
                </c:pt>
              </c:numCache>
            </c:numRef>
          </c:val>
          <c:smooth val="0"/>
        </c:ser>
        <c:ser>
          <c:idx val="19"/>
          <c:order val="17"/>
          <c:marker>
            <c:symbol val="none"/>
          </c:marker>
          <c:val>
            <c:numRef>
              <c:f>Sheet1!$D$21:$I$21</c:f>
              <c:numCache>
                <c:formatCode>0</c:formatCode>
                <c:ptCount val="6"/>
                <c:pt idx="0">
                  <c:v>0</c:v>
                </c:pt>
                <c:pt idx="1">
                  <c:v>104.48950000000001</c:v>
                </c:pt>
                <c:pt idx="2">
                  <c:v>71.749139999999997</c:v>
                </c:pt>
                <c:pt idx="3">
                  <c:v>66.825460000000007</c:v>
                </c:pt>
                <c:pt idx="4">
                  <c:v>28.54476</c:v>
                </c:pt>
                <c:pt idx="5">
                  <c:v>68.889330000000001</c:v>
                </c:pt>
              </c:numCache>
            </c:numRef>
          </c:val>
          <c:smooth val="0"/>
        </c:ser>
        <c:ser>
          <c:idx val="20"/>
          <c:order val="18"/>
          <c:marker>
            <c:symbol val="none"/>
          </c:marker>
          <c:val>
            <c:numRef>
              <c:f>Sheet1!$D$22:$I$22</c:f>
              <c:numCache>
                <c:formatCode>0</c:formatCode>
                <c:ptCount val="6"/>
                <c:pt idx="0">
                  <c:v>0</c:v>
                </c:pt>
                <c:pt idx="1">
                  <c:v>94.755929999999992</c:v>
                </c:pt>
              </c:numCache>
            </c:numRef>
          </c:val>
          <c:smooth val="0"/>
        </c:ser>
        <c:ser>
          <c:idx val="21"/>
          <c:order val="19"/>
          <c:marker>
            <c:symbol val="none"/>
          </c:marker>
          <c:val>
            <c:numRef>
              <c:f>Sheet1!$D$23:$I$23</c:f>
              <c:numCache>
                <c:formatCode>0</c:formatCode>
                <c:ptCount val="6"/>
                <c:pt idx="0">
                  <c:v>0</c:v>
                </c:pt>
                <c:pt idx="1">
                  <c:v>54.8964</c:v>
                </c:pt>
                <c:pt idx="2">
                  <c:v>162.78629999999998</c:v>
                </c:pt>
                <c:pt idx="3">
                  <c:v>127.81139999999999</c:v>
                </c:pt>
              </c:numCache>
            </c:numRef>
          </c:val>
          <c:smooth val="0"/>
        </c:ser>
        <c:ser>
          <c:idx val="22"/>
          <c:order val="20"/>
          <c:marker>
            <c:symbol val="none"/>
          </c:marker>
          <c:val>
            <c:numRef>
              <c:f>Sheet1!$D$24:$I$24</c:f>
              <c:numCache>
                <c:formatCode>0</c:formatCode>
                <c:ptCount val="6"/>
                <c:pt idx="0">
                  <c:v>0</c:v>
                </c:pt>
                <c:pt idx="1">
                  <c:v>7.8902590000000004</c:v>
                </c:pt>
                <c:pt idx="2">
                  <c:v>160.6198</c:v>
                </c:pt>
                <c:pt idx="3">
                  <c:v>124.988</c:v>
                </c:pt>
              </c:numCache>
            </c:numRef>
          </c:val>
          <c:smooth val="0"/>
        </c:ser>
        <c:ser>
          <c:idx val="23"/>
          <c:order val="21"/>
          <c:marker>
            <c:symbol val="none"/>
          </c:marker>
          <c:val>
            <c:numRef>
              <c:f>Sheet1!$D$25:$I$25</c:f>
              <c:numCache>
                <c:formatCode>0</c:formatCode>
                <c:ptCount val="6"/>
                <c:pt idx="0">
                  <c:v>0</c:v>
                </c:pt>
                <c:pt idx="1">
                  <c:v>196.2336</c:v>
                </c:pt>
                <c:pt idx="2">
                  <c:v>22.72767</c:v>
                </c:pt>
                <c:pt idx="3">
                  <c:v>42.26285</c:v>
                </c:pt>
              </c:numCache>
            </c:numRef>
          </c:val>
          <c:smooth val="0"/>
        </c:ser>
        <c:ser>
          <c:idx val="24"/>
          <c:order val="22"/>
          <c:marker>
            <c:symbol val="none"/>
          </c:marker>
          <c:val>
            <c:numRef>
              <c:f>Sheet1!$D$26:$I$26</c:f>
              <c:numCache>
                <c:formatCode>0</c:formatCode>
                <c:ptCount val="6"/>
                <c:pt idx="0">
                  <c:v>0</c:v>
                </c:pt>
                <c:pt idx="1">
                  <c:v>23.570720000000001</c:v>
                </c:pt>
                <c:pt idx="2">
                  <c:v>55.286859999999997</c:v>
                </c:pt>
              </c:numCache>
            </c:numRef>
          </c:val>
          <c:smooth val="0"/>
        </c:ser>
        <c:ser>
          <c:idx val="25"/>
          <c:order val="23"/>
          <c:marker>
            <c:symbol val="none"/>
          </c:marker>
          <c:val>
            <c:numRef>
              <c:f>Sheet1!$D$27:$I$27</c:f>
              <c:numCache>
                <c:formatCode>0</c:formatCode>
                <c:ptCount val="6"/>
                <c:pt idx="0">
                  <c:v>0</c:v>
                </c:pt>
                <c:pt idx="1">
                  <c:v>38.806730000000002</c:v>
                </c:pt>
                <c:pt idx="2">
                  <c:v>25.748249999999999</c:v>
                </c:pt>
                <c:pt idx="3">
                  <c:v>49.197580000000002</c:v>
                </c:pt>
              </c:numCache>
            </c:numRef>
          </c:val>
          <c:smooth val="0"/>
        </c:ser>
        <c:ser>
          <c:idx val="26"/>
          <c:order val="24"/>
          <c:marker>
            <c:symbol val="none"/>
          </c:marker>
          <c:val>
            <c:numRef>
              <c:f>Sheet1!$D$28:$I$28</c:f>
              <c:numCache>
                <c:formatCode>0</c:formatCode>
                <c:ptCount val="6"/>
                <c:pt idx="0">
                  <c:v>0</c:v>
                </c:pt>
                <c:pt idx="1">
                  <c:v>58.854939999999999</c:v>
                </c:pt>
                <c:pt idx="2">
                  <c:v>30.664540000000002</c:v>
                </c:pt>
                <c:pt idx="3">
                  <c:v>32.515349999999998</c:v>
                </c:pt>
                <c:pt idx="4">
                  <c:v>14.39287</c:v>
                </c:pt>
              </c:numCache>
            </c:numRef>
          </c:val>
          <c:smooth val="0"/>
        </c:ser>
        <c:ser>
          <c:idx val="27"/>
          <c:order val="25"/>
          <c:marker>
            <c:symbol val="none"/>
          </c:marker>
          <c:val>
            <c:numRef>
              <c:f>Sheet1!$D$29:$I$29</c:f>
              <c:numCache>
                <c:formatCode>0</c:formatCode>
                <c:ptCount val="6"/>
                <c:pt idx="0">
                  <c:v>0</c:v>
                </c:pt>
                <c:pt idx="1">
                  <c:v>16.927060000000001</c:v>
                </c:pt>
                <c:pt idx="2">
                  <c:v>8.2010699999999996</c:v>
                </c:pt>
              </c:numCache>
            </c:numRef>
          </c:val>
          <c:smooth val="0"/>
        </c:ser>
        <c:ser>
          <c:idx val="28"/>
          <c:order val="26"/>
          <c:marker>
            <c:symbol val="none"/>
          </c:marker>
          <c:val>
            <c:numRef>
              <c:f>Sheet1!$D$30:$I$30</c:f>
              <c:numCache>
                <c:formatCode>0</c:formatCode>
                <c:ptCount val="6"/>
                <c:pt idx="0">
                  <c:v>0</c:v>
                </c:pt>
                <c:pt idx="1">
                  <c:v>7.9762399999999998</c:v>
                </c:pt>
                <c:pt idx="2">
                  <c:v>148.54650000000001</c:v>
                </c:pt>
              </c:numCache>
            </c:numRef>
          </c:val>
          <c:smooth val="0"/>
        </c:ser>
        <c:ser>
          <c:idx val="29"/>
          <c:order val="27"/>
          <c:marker>
            <c:symbol val="none"/>
          </c:marker>
          <c:val>
            <c:numRef>
              <c:f>Sheet1!$D$31:$I$31</c:f>
              <c:numCache>
                <c:formatCode>0</c:formatCode>
                <c:ptCount val="6"/>
                <c:pt idx="0">
                  <c:v>0</c:v>
                </c:pt>
                <c:pt idx="1">
                  <c:v>33.05789</c:v>
                </c:pt>
                <c:pt idx="2">
                  <c:v>55.946559999999998</c:v>
                </c:pt>
                <c:pt idx="3">
                  <c:v>45.389129999999994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900656"/>
        <c:axId val="189896736"/>
      </c:lineChart>
      <c:catAx>
        <c:axId val="189900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9896736"/>
        <c:crosses val="autoZero"/>
        <c:auto val="1"/>
        <c:lblAlgn val="ctr"/>
        <c:lblOffset val="100"/>
        <c:noMultiLvlLbl val="0"/>
      </c:catAx>
      <c:valAx>
        <c:axId val="18989673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89900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18</xdr:row>
      <xdr:rowOff>19050</xdr:rowOff>
    </xdr:from>
    <xdr:to>
      <xdr:col>15</xdr:col>
      <xdr:colOff>666750</xdr:colOff>
      <xdr:row>32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72"/>
  <sheetViews>
    <sheetView tabSelected="1" workbookViewId="0">
      <pane xSplit="3" ySplit="1" topLeftCell="Q2" activePane="bottomRight" state="frozen"/>
      <selection pane="topRight" activeCell="C1" sqref="C1"/>
      <selection pane="bottomLeft" activeCell="A2" sqref="A2"/>
      <selection pane="bottomRight" activeCell="AA155" sqref="AA155"/>
    </sheetView>
  </sheetViews>
  <sheetFormatPr defaultRowHeight="15" x14ac:dyDescent="0.25"/>
  <cols>
    <col min="1" max="1" width="2.875" style="31" bestFit="1" customWidth="1"/>
    <col min="2" max="2" width="8.875" style="31" bestFit="1" customWidth="1"/>
    <col min="3" max="3" width="9.375" style="32" bestFit="1" customWidth="1"/>
    <col min="4" max="4" width="10" style="32" customWidth="1"/>
    <col min="5" max="5" width="9.875" style="33" bestFit="1" customWidth="1"/>
    <col min="6" max="6" width="9.875" style="33" customWidth="1"/>
    <col min="7" max="7" width="9" style="29"/>
    <col min="8" max="8" width="9" style="58"/>
    <col min="9" max="9" width="9" style="34" customWidth="1"/>
    <col min="10" max="10" width="13.875" style="34" bestFit="1" customWidth="1"/>
    <col min="11" max="11" width="15.75" style="34" bestFit="1" customWidth="1"/>
    <col min="12" max="15" width="12.125" style="33" customWidth="1"/>
    <col min="16" max="17" width="9" style="34" customWidth="1"/>
    <col min="18" max="18" width="9" style="29" customWidth="1"/>
    <col min="19" max="20" width="9" style="34" customWidth="1"/>
    <col min="21" max="21" width="12.625" style="34" bestFit="1" customWidth="1"/>
    <col min="22" max="22" width="9" style="34" customWidth="1"/>
    <col min="23" max="23" width="13" style="34" bestFit="1" customWidth="1"/>
    <col min="24" max="24" width="9" style="34" customWidth="1"/>
    <col min="25" max="25" width="13" style="34" bestFit="1" customWidth="1"/>
    <col min="26" max="31" width="9" style="34" customWidth="1"/>
    <col min="32" max="112" width="9" style="29"/>
    <col min="113" max="16368" width="9" style="6"/>
    <col min="16369" max="16383" width="9.375" style="32" bestFit="1" customWidth="1"/>
    <col min="16384" max="16384" width="9.375" style="32" customWidth="1"/>
  </cols>
  <sheetData>
    <row r="1" spans="1:112 16369:16383" x14ac:dyDescent="0.25">
      <c r="A1" s="38"/>
      <c r="B1" s="39" t="s">
        <v>0</v>
      </c>
      <c r="C1" s="39" t="s">
        <v>3</v>
      </c>
      <c r="D1" s="40" t="s">
        <v>1</v>
      </c>
      <c r="E1" s="40" t="s">
        <v>53</v>
      </c>
      <c r="F1" s="41" t="s">
        <v>51</v>
      </c>
      <c r="G1" s="60" t="s">
        <v>222</v>
      </c>
      <c r="H1" s="41" t="s">
        <v>244</v>
      </c>
      <c r="I1" s="41" t="s">
        <v>243</v>
      </c>
      <c r="J1" s="41" t="s">
        <v>232</v>
      </c>
      <c r="K1" s="40" t="s">
        <v>2</v>
      </c>
      <c r="L1" s="39" t="s">
        <v>218</v>
      </c>
      <c r="M1" s="40" t="s">
        <v>219</v>
      </c>
      <c r="N1" s="40" t="s">
        <v>220</v>
      </c>
      <c r="O1" s="41" t="s">
        <v>4</v>
      </c>
      <c r="P1" s="41" t="s">
        <v>8</v>
      </c>
      <c r="Q1" s="41" t="s">
        <v>12</v>
      </c>
      <c r="R1" s="5" t="s">
        <v>60</v>
      </c>
      <c r="S1" s="38" t="s">
        <v>245</v>
      </c>
      <c r="T1" s="38" t="s">
        <v>246</v>
      </c>
      <c r="U1" s="38" t="s">
        <v>247</v>
      </c>
      <c r="V1" s="38" t="s">
        <v>248</v>
      </c>
      <c r="W1" s="38" t="s">
        <v>249</v>
      </c>
      <c r="X1" s="38" t="s">
        <v>250</v>
      </c>
      <c r="Y1" s="38" t="s">
        <v>251</v>
      </c>
      <c r="Z1" s="38" t="s">
        <v>252</v>
      </c>
      <c r="AA1" s="38" t="s">
        <v>253</v>
      </c>
      <c r="AB1" s="38"/>
      <c r="AC1" s="38"/>
      <c r="AD1" s="38"/>
      <c r="AE1" s="38"/>
      <c r="DH1" s="6"/>
      <c r="XEO1" s="39"/>
      <c r="XEP1" s="39"/>
      <c r="XEQ1" s="39"/>
      <c r="XER1" s="39"/>
      <c r="XES1" s="39"/>
      <c r="XET1" s="39"/>
      <c r="XEU1" s="39"/>
      <c r="XEV1" s="39"/>
      <c r="XEW1" s="39"/>
      <c r="XEX1" s="39"/>
      <c r="XEY1" s="39"/>
      <c r="XEZ1" s="39"/>
      <c r="XFA1" s="39"/>
      <c r="XFB1" s="39"/>
      <c r="XFC1" s="39"/>
    </row>
    <row r="2" spans="1:112 16369:16383" s="7" customFormat="1" x14ac:dyDescent="0.25">
      <c r="A2" s="38">
        <v>1</v>
      </c>
      <c r="B2" s="42" t="s">
        <v>40</v>
      </c>
      <c r="C2" s="42" t="s">
        <v>6</v>
      </c>
      <c r="D2" s="43">
        <v>9488</v>
      </c>
      <c r="E2" s="44">
        <f t="shared" ref="E2:E33" ca="1" si="0">INT((TODAY()-D2)/365.25)</f>
        <v>88</v>
      </c>
      <c r="F2" s="45">
        <v>32</v>
      </c>
      <c r="G2" s="1" t="s">
        <v>224</v>
      </c>
      <c r="H2" s="46">
        <v>7</v>
      </c>
      <c r="I2" s="46">
        <v>3</v>
      </c>
      <c r="J2" s="46" t="s">
        <v>235</v>
      </c>
      <c r="K2" s="43">
        <v>41121</v>
      </c>
      <c r="L2" s="42" t="s">
        <v>190</v>
      </c>
      <c r="M2" s="42" t="s">
        <v>191</v>
      </c>
      <c r="N2" s="42" t="s">
        <v>192</v>
      </c>
      <c r="O2" s="46" t="s">
        <v>11</v>
      </c>
      <c r="P2" s="46">
        <v>2</v>
      </c>
      <c r="Q2" s="45" t="s">
        <v>13</v>
      </c>
      <c r="R2" s="34"/>
      <c r="S2" s="45">
        <v>4</v>
      </c>
      <c r="T2" s="45">
        <v>2</v>
      </c>
      <c r="U2" s="45">
        <f>IF(S2=T2,1,0)</f>
        <v>0</v>
      </c>
      <c r="V2" s="45">
        <v>4</v>
      </c>
      <c r="W2" s="45">
        <f>IF(V2=S2,1,0)</f>
        <v>1</v>
      </c>
      <c r="X2" s="45">
        <v>4</v>
      </c>
      <c r="Y2" s="45">
        <f t="shared" ref="Y2:Y66" si="1">IF(X2=S2,1,0)</f>
        <v>1</v>
      </c>
      <c r="Z2" s="45">
        <v>1</v>
      </c>
      <c r="AA2" s="45">
        <f>IF(Z2=S2,1,0)</f>
        <v>0</v>
      </c>
      <c r="AB2" s="45"/>
      <c r="AC2" s="45"/>
      <c r="AD2" s="45"/>
      <c r="AE2" s="45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XEO2" s="42"/>
      <c r="XEP2" s="42"/>
      <c r="XEQ2" s="42"/>
      <c r="XER2" s="42"/>
      <c r="XES2" s="42"/>
      <c r="XET2" s="42"/>
      <c r="XEU2" s="42"/>
      <c r="XEV2" s="42"/>
      <c r="XEW2" s="42"/>
      <c r="XEX2" s="42"/>
      <c r="XEY2" s="42"/>
      <c r="XEZ2" s="42"/>
      <c r="XFA2" s="42"/>
      <c r="XFB2" s="42"/>
      <c r="XFC2" s="42"/>
    </row>
    <row r="3" spans="1:112 16369:16383" s="7" customFormat="1" x14ac:dyDescent="0.25">
      <c r="A3" s="38">
        <v>1</v>
      </c>
      <c r="B3" s="42" t="s">
        <v>40</v>
      </c>
      <c r="C3" s="42" t="s">
        <v>17</v>
      </c>
      <c r="D3" s="43">
        <v>9488</v>
      </c>
      <c r="E3" s="44">
        <f t="shared" ca="1" si="0"/>
        <v>88</v>
      </c>
      <c r="F3" s="45">
        <v>25</v>
      </c>
      <c r="G3" s="1" t="s">
        <v>223</v>
      </c>
      <c r="H3" s="46">
        <v>7</v>
      </c>
      <c r="I3" s="46">
        <v>3</v>
      </c>
      <c r="J3" s="46" t="s">
        <v>235</v>
      </c>
      <c r="K3" s="43">
        <v>40493</v>
      </c>
      <c r="L3" s="42" t="s">
        <v>179</v>
      </c>
      <c r="M3" s="42" t="s">
        <v>179</v>
      </c>
      <c r="N3" s="42" t="s">
        <v>187</v>
      </c>
      <c r="O3" s="46" t="s">
        <v>11</v>
      </c>
      <c r="P3" s="46">
        <v>2</v>
      </c>
      <c r="Q3" s="45" t="s">
        <v>13</v>
      </c>
      <c r="R3" s="34"/>
      <c r="S3" s="45">
        <v>2</v>
      </c>
      <c r="T3" s="45">
        <v>3</v>
      </c>
      <c r="U3" s="45">
        <f t="shared" ref="U3:U33" si="2">IF(S3=T3,1,0)</f>
        <v>0</v>
      </c>
      <c r="V3" s="45">
        <v>2</v>
      </c>
      <c r="W3" s="45">
        <f t="shared" ref="W3:W19" si="3">IF(V3=S3,1,0)</f>
        <v>1</v>
      </c>
      <c r="X3" s="45">
        <v>1</v>
      </c>
      <c r="Y3" s="45">
        <f t="shared" si="1"/>
        <v>0</v>
      </c>
      <c r="Z3" s="45">
        <v>2</v>
      </c>
      <c r="AA3" s="45">
        <f t="shared" ref="AA3:AA66" si="4">IF(Z3=S3,1,0)</f>
        <v>1</v>
      </c>
      <c r="AB3" s="45"/>
      <c r="AC3" s="45"/>
      <c r="AD3" s="45"/>
      <c r="AE3" s="45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37"/>
      <c r="CR3" s="37"/>
      <c r="CS3" s="37"/>
      <c r="CT3" s="37"/>
      <c r="CU3" s="37"/>
      <c r="CV3" s="37"/>
      <c r="CW3" s="37"/>
      <c r="CX3" s="37"/>
      <c r="CY3" s="37"/>
      <c r="CZ3" s="37"/>
      <c r="DA3" s="37"/>
      <c r="DB3" s="37"/>
      <c r="DC3" s="37"/>
      <c r="DD3" s="37"/>
      <c r="DE3" s="37"/>
      <c r="DF3" s="37"/>
      <c r="DG3" s="37"/>
      <c r="XEO3" s="42"/>
      <c r="XEP3" s="42"/>
      <c r="XEQ3" s="42"/>
      <c r="XER3" s="42"/>
      <c r="XES3" s="42"/>
      <c r="XET3" s="42"/>
      <c r="XEU3" s="42"/>
      <c r="XEV3" s="42"/>
      <c r="XEW3" s="42"/>
      <c r="XEX3" s="42"/>
      <c r="XEY3" s="42"/>
      <c r="XEZ3" s="42"/>
      <c r="XFA3" s="42"/>
      <c r="XFB3" s="42"/>
      <c r="XFC3" s="42"/>
    </row>
    <row r="4" spans="1:112 16369:16383" x14ac:dyDescent="0.25">
      <c r="A4" s="38">
        <v>1</v>
      </c>
      <c r="B4" s="42" t="s">
        <v>40</v>
      </c>
      <c r="C4" s="42" t="s">
        <v>15</v>
      </c>
      <c r="D4" s="43">
        <v>9488</v>
      </c>
      <c r="E4" s="44">
        <f t="shared" ca="1" si="0"/>
        <v>88</v>
      </c>
      <c r="F4" s="45">
        <v>32</v>
      </c>
      <c r="G4" s="1" t="s">
        <v>225</v>
      </c>
      <c r="H4" s="46">
        <v>6</v>
      </c>
      <c r="I4" s="46">
        <v>3</v>
      </c>
      <c r="J4" s="46" t="s">
        <v>235</v>
      </c>
      <c r="K4" s="43">
        <v>40875</v>
      </c>
      <c r="L4" s="42" t="s">
        <v>179</v>
      </c>
      <c r="M4" s="42" t="s">
        <v>188</v>
      </c>
      <c r="N4" s="42" t="s">
        <v>189</v>
      </c>
      <c r="O4" s="46" t="s">
        <v>11</v>
      </c>
      <c r="P4" s="46">
        <v>2</v>
      </c>
      <c r="Q4" s="45" t="s">
        <v>13</v>
      </c>
      <c r="R4" s="34"/>
      <c r="S4" s="45">
        <v>3</v>
      </c>
      <c r="T4" s="45">
        <v>4</v>
      </c>
      <c r="U4" s="45">
        <f t="shared" si="2"/>
        <v>0</v>
      </c>
      <c r="V4" s="45">
        <v>3</v>
      </c>
      <c r="W4" s="45">
        <f t="shared" si="3"/>
        <v>1</v>
      </c>
      <c r="X4" s="45">
        <v>2</v>
      </c>
      <c r="Y4" s="45">
        <f t="shared" si="1"/>
        <v>0</v>
      </c>
      <c r="Z4" s="45">
        <v>3</v>
      </c>
      <c r="AA4" s="45">
        <f t="shared" si="4"/>
        <v>1</v>
      </c>
      <c r="AB4" s="45"/>
      <c r="AC4" s="45"/>
      <c r="AD4" s="45"/>
      <c r="AE4" s="45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  <c r="CL4" s="37"/>
      <c r="CM4" s="37"/>
      <c r="CN4" s="37"/>
      <c r="CO4" s="37"/>
      <c r="CP4" s="37"/>
      <c r="CQ4" s="37"/>
      <c r="CR4" s="37"/>
      <c r="CS4" s="37"/>
      <c r="CT4" s="37"/>
      <c r="CU4" s="37"/>
      <c r="CV4" s="37"/>
      <c r="CW4" s="37"/>
      <c r="CX4" s="37"/>
      <c r="CY4" s="37"/>
      <c r="CZ4" s="37"/>
      <c r="DA4" s="37"/>
      <c r="DB4" s="37"/>
      <c r="DC4" s="37"/>
      <c r="DD4" s="37"/>
      <c r="DE4" s="37"/>
      <c r="DF4" s="37"/>
      <c r="DG4" s="37"/>
      <c r="DH4" s="6"/>
      <c r="XEO4" s="42"/>
      <c r="XEP4" s="42"/>
      <c r="XEQ4" s="42"/>
      <c r="XER4" s="42"/>
      <c r="XES4" s="42"/>
      <c r="XET4" s="42"/>
      <c r="XEU4" s="42"/>
      <c r="XEV4" s="42"/>
      <c r="XEW4" s="42"/>
      <c r="XEX4" s="42"/>
      <c r="XEY4" s="42"/>
      <c r="XEZ4" s="42"/>
      <c r="XFA4" s="42"/>
      <c r="XFB4" s="42"/>
      <c r="XFC4" s="42"/>
    </row>
    <row r="5" spans="1:112 16369:16383" x14ac:dyDescent="0.25">
      <c r="A5" s="38">
        <v>1</v>
      </c>
      <c r="B5" s="42" t="s">
        <v>40</v>
      </c>
      <c r="C5" s="42" t="s">
        <v>21</v>
      </c>
      <c r="D5" s="43">
        <v>9488</v>
      </c>
      <c r="E5" s="44">
        <f t="shared" ca="1" si="0"/>
        <v>88</v>
      </c>
      <c r="F5" s="45">
        <v>20</v>
      </c>
      <c r="G5" s="1" t="s">
        <v>224</v>
      </c>
      <c r="H5" s="46">
        <v>7</v>
      </c>
      <c r="I5" s="46">
        <v>3</v>
      </c>
      <c r="J5" s="46" t="s">
        <v>235</v>
      </c>
      <c r="K5" s="43">
        <v>39800</v>
      </c>
      <c r="L5" s="42" t="s">
        <v>182</v>
      </c>
      <c r="M5" s="42" t="s">
        <v>183</v>
      </c>
      <c r="N5" s="42" t="s">
        <v>184</v>
      </c>
      <c r="O5" s="46" t="s">
        <v>11</v>
      </c>
      <c r="P5" s="46">
        <v>1</v>
      </c>
      <c r="Q5" s="45" t="s">
        <v>13</v>
      </c>
      <c r="R5" s="34"/>
      <c r="S5" s="45">
        <v>1</v>
      </c>
      <c r="T5" s="45">
        <v>1</v>
      </c>
      <c r="U5" s="45">
        <f t="shared" si="2"/>
        <v>1</v>
      </c>
      <c r="V5" s="45">
        <v>1</v>
      </c>
      <c r="W5" s="45">
        <f t="shared" si="3"/>
        <v>1</v>
      </c>
      <c r="X5" s="45">
        <v>3</v>
      </c>
      <c r="Y5" s="45">
        <f t="shared" si="1"/>
        <v>0</v>
      </c>
      <c r="Z5" s="45">
        <v>4</v>
      </c>
      <c r="AA5" s="45">
        <f t="shared" si="4"/>
        <v>0</v>
      </c>
      <c r="AB5" s="45"/>
      <c r="AC5" s="45"/>
      <c r="AD5" s="45"/>
      <c r="AE5" s="45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6"/>
      <c r="XEO5" s="42"/>
      <c r="XEP5" s="42"/>
      <c r="XEQ5" s="42"/>
      <c r="XER5" s="42"/>
      <c r="XES5" s="42"/>
      <c r="XET5" s="42"/>
      <c r="XEU5" s="42"/>
      <c r="XEV5" s="42"/>
      <c r="XEW5" s="42"/>
      <c r="XEX5" s="42"/>
      <c r="XEY5" s="42"/>
      <c r="XEZ5" s="42"/>
      <c r="XFA5" s="42"/>
      <c r="XFB5" s="42"/>
      <c r="XFC5" s="42"/>
    </row>
    <row r="6" spans="1:112 16369:16383" x14ac:dyDescent="0.25">
      <c r="A6" s="38">
        <v>2</v>
      </c>
      <c r="B6" s="42" t="s">
        <v>40</v>
      </c>
      <c r="C6" s="42" t="s">
        <v>18</v>
      </c>
      <c r="D6" s="43">
        <v>9488</v>
      </c>
      <c r="E6" s="44">
        <f t="shared" ca="1" si="0"/>
        <v>88</v>
      </c>
      <c r="F6" s="45">
        <v>40</v>
      </c>
      <c r="G6" s="1" t="s">
        <v>223</v>
      </c>
      <c r="H6" s="46">
        <v>6</v>
      </c>
      <c r="I6" s="46">
        <v>3</v>
      </c>
      <c r="J6" s="46" t="s">
        <v>235</v>
      </c>
      <c r="K6" s="43">
        <v>40493</v>
      </c>
      <c r="L6" s="42" t="s">
        <v>179</v>
      </c>
      <c r="M6" s="42" t="s">
        <v>179</v>
      </c>
      <c r="N6" s="42" t="s">
        <v>187</v>
      </c>
      <c r="O6" s="46" t="s">
        <v>7</v>
      </c>
      <c r="P6" s="46">
        <v>2</v>
      </c>
      <c r="Q6" s="45" t="s">
        <v>13</v>
      </c>
      <c r="R6" s="34"/>
      <c r="S6" s="45">
        <v>2</v>
      </c>
      <c r="T6" s="45">
        <v>2</v>
      </c>
      <c r="U6" s="45">
        <f t="shared" si="2"/>
        <v>1</v>
      </c>
      <c r="V6" s="45">
        <v>2</v>
      </c>
      <c r="W6" s="45">
        <f t="shared" si="3"/>
        <v>1</v>
      </c>
      <c r="X6" s="45">
        <v>1</v>
      </c>
      <c r="Y6" s="45">
        <f t="shared" si="1"/>
        <v>0</v>
      </c>
      <c r="Z6" s="45">
        <v>2</v>
      </c>
      <c r="AA6" s="45">
        <f t="shared" si="4"/>
        <v>1</v>
      </c>
      <c r="AB6" s="45"/>
      <c r="AC6" s="45"/>
      <c r="AD6" s="45"/>
      <c r="AE6" s="45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7"/>
      <c r="CO6" s="37"/>
      <c r="CP6" s="37"/>
      <c r="CQ6" s="37"/>
      <c r="CR6" s="37"/>
      <c r="CS6" s="37"/>
      <c r="CT6" s="37"/>
      <c r="CU6" s="37"/>
      <c r="CV6" s="37"/>
      <c r="CW6" s="37"/>
      <c r="CX6" s="37"/>
      <c r="CY6" s="37"/>
      <c r="CZ6" s="37"/>
      <c r="DA6" s="37"/>
      <c r="DB6" s="37"/>
      <c r="DC6" s="37"/>
      <c r="DD6" s="37"/>
      <c r="DE6" s="37"/>
      <c r="DF6" s="37"/>
      <c r="DG6" s="37"/>
      <c r="DH6" s="6"/>
      <c r="XEO6" s="42"/>
      <c r="XEP6" s="42"/>
      <c r="XEQ6" s="42"/>
      <c r="XER6" s="42"/>
      <c r="XES6" s="42"/>
      <c r="XET6" s="42"/>
      <c r="XEU6" s="42"/>
      <c r="XEV6" s="42"/>
      <c r="XEW6" s="42"/>
      <c r="XEX6" s="42"/>
      <c r="XEY6" s="42"/>
      <c r="XEZ6" s="42"/>
      <c r="XFA6" s="42"/>
      <c r="XFB6" s="42"/>
      <c r="XFC6" s="42"/>
    </row>
    <row r="7" spans="1:112 16369:16383" x14ac:dyDescent="0.25">
      <c r="A7" s="38">
        <v>2</v>
      </c>
      <c r="B7" s="42" t="s">
        <v>40</v>
      </c>
      <c r="C7" s="42" t="s">
        <v>22</v>
      </c>
      <c r="D7" s="43">
        <v>9488</v>
      </c>
      <c r="E7" s="44">
        <f t="shared" ca="1" si="0"/>
        <v>88</v>
      </c>
      <c r="F7" s="45">
        <v>50</v>
      </c>
      <c r="G7" s="1" t="s">
        <v>224</v>
      </c>
      <c r="H7" s="46">
        <v>6</v>
      </c>
      <c r="I7" s="46">
        <v>3</v>
      </c>
      <c r="J7" s="46" t="s">
        <v>235</v>
      </c>
      <c r="K7" s="43">
        <v>39800</v>
      </c>
      <c r="L7" s="42" t="s">
        <v>182</v>
      </c>
      <c r="M7" s="42" t="s">
        <v>183</v>
      </c>
      <c r="N7" s="42" t="s">
        <v>184</v>
      </c>
      <c r="O7" s="46" t="s">
        <v>7</v>
      </c>
      <c r="P7" s="46">
        <v>1</v>
      </c>
      <c r="Q7" s="45" t="s">
        <v>13</v>
      </c>
      <c r="R7" s="34"/>
      <c r="S7" s="45">
        <v>1</v>
      </c>
      <c r="T7" s="45">
        <v>1</v>
      </c>
      <c r="U7" s="45">
        <f t="shared" si="2"/>
        <v>1</v>
      </c>
      <c r="V7" s="45">
        <v>1</v>
      </c>
      <c r="W7" s="45">
        <f t="shared" si="3"/>
        <v>1</v>
      </c>
      <c r="X7" s="45">
        <v>2</v>
      </c>
      <c r="Y7" s="45">
        <f t="shared" si="1"/>
        <v>0</v>
      </c>
      <c r="Z7" s="45">
        <v>1</v>
      </c>
      <c r="AA7" s="45">
        <f t="shared" si="4"/>
        <v>1</v>
      </c>
      <c r="AB7" s="45"/>
      <c r="AC7" s="45"/>
      <c r="AD7" s="45"/>
      <c r="AE7" s="45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6"/>
      <c r="XEO7" s="42"/>
      <c r="XEP7" s="42"/>
      <c r="XEQ7" s="42"/>
      <c r="XER7" s="42"/>
      <c r="XES7" s="42"/>
      <c r="XET7" s="42"/>
      <c r="XEU7" s="42"/>
      <c r="XEV7" s="42"/>
      <c r="XEW7" s="42"/>
      <c r="XEX7" s="42"/>
      <c r="XEY7" s="42"/>
      <c r="XEZ7" s="42"/>
      <c r="XFA7" s="42"/>
      <c r="XFB7" s="42"/>
      <c r="XFC7" s="42"/>
    </row>
    <row r="8" spans="1:112 16369:16383" s="56" customFormat="1" x14ac:dyDescent="0.25">
      <c r="A8" s="49">
        <v>3</v>
      </c>
      <c r="B8" s="50" t="s">
        <v>41</v>
      </c>
      <c r="C8" s="50" t="s">
        <v>6</v>
      </c>
      <c r="D8" s="51">
        <v>11664</v>
      </c>
      <c r="E8" s="52">
        <f t="shared" ca="1" si="0"/>
        <v>82</v>
      </c>
      <c r="F8" s="17">
        <v>70</v>
      </c>
      <c r="G8" s="1" t="s">
        <v>226</v>
      </c>
      <c r="H8" s="53" t="s">
        <v>221</v>
      </c>
      <c r="I8" s="53" t="s">
        <v>221</v>
      </c>
      <c r="J8" s="53" t="s">
        <v>233</v>
      </c>
      <c r="K8" s="51">
        <v>39469</v>
      </c>
      <c r="L8" s="50" t="s">
        <v>195</v>
      </c>
      <c r="M8" s="50" t="s">
        <v>196</v>
      </c>
      <c r="N8" s="50" t="s">
        <v>184</v>
      </c>
      <c r="O8" s="53" t="s">
        <v>11</v>
      </c>
      <c r="P8" s="53">
        <v>1</v>
      </c>
      <c r="Q8" s="17" t="s">
        <v>14</v>
      </c>
      <c r="R8" s="54"/>
      <c r="S8" s="17">
        <v>2</v>
      </c>
      <c r="T8" s="17">
        <v>2</v>
      </c>
      <c r="U8" s="17">
        <f t="shared" si="2"/>
        <v>1</v>
      </c>
      <c r="V8" s="17">
        <v>2</v>
      </c>
      <c r="W8" s="17">
        <f t="shared" si="3"/>
        <v>1</v>
      </c>
      <c r="X8" s="17">
        <v>2</v>
      </c>
      <c r="Y8" s="45">
        <f t="shared" si="1"/>
        <v>1</v>
      </c>
      <c r="Z8" s="17">
        <v>2</v>
      </c>
      <c r="AA8" s="45">
        <f t="shared" si="4"/>
        <v>1</v>
      </c>
      <c r="AB8" s="17"/>
      <c r="AC8" s="17"/>
      <c r="AD8" s="17"/>
      <c r="AE8" s="1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/>
      <c r="DG8" s="37"/>
      <c r="XEO8" s="50"/>
      <c r="XEP8" s="50"/>
      <c r="XEQ8" s="50"/>
      <c r="XER8" s="50"/>
      <c r="XES8" s="50"/>
      <c r="XET8" s="50"/>
      <c r="XEU8" s="50"/>
      <c r="XEV8" s="50"/>
      <c r="XEW8" s="50"/>
      <c r="XEX8" s="50"/>
      <c r="XEY8" s="50"/>
      <c r="XEZ8" s="50"/>
      <c r="XFA8" s="50"/>
      <c r="XFB8" s="50"/>
      <c r="XFC8" s="50"/>
    </row>
    <row r="9" spans="1:112 16369:16383" s="56" customFormat="1" x14ac:dyDescent="0.25">
      <c r="A9" s="49">
        <v>3</v>
      </c>
      <c r="B9" s="50" t="s">
        <v>41</v>
      </c>
      <c r="C9" s="50" t="s">
        <v>9</v>
      </c>
      <c r="D9" s="51">
        <v>11664</v>
      </c>
      <c r="E9" s="52">
        <f t="shared" ca="1" si="0"/>
        <v>82</v>
      </c>
      <c r="F9" s="17">
        <v>60</v>
      </c>
      <c r="G9" s="1" t="s">
        <v>225</v>
      </c>
      <c r="H9" s="53" t="s">
        <v>221</v>
      </c>
      <c r="I9" s="53" t="s">
        <v>221</v>
      </c>
      <c r="J9" s="53" t="s">
        <v>233</v>
      </c>
      <c r="K9" s="51">
        <v>38686</v>
      </c>
      <c r="L9" s="50" t="s">
        <v>179</v>
      </c>
      <c r="M9" s="50" t="s">
        <v>193</v>
      </c>
      <c r="N9" s="50" t="s">
        <v>194</v>
      </c>
      <c r="O9" s="53" t="s">
        <v>11</v>
      </c>
      <c r="P9" s="53">
        <v>1</v>
      </c>
      <c r="Q9" s="17" t="s">
        <v>14</v>
      </c>
      <c r="R9" s="54"/>
      <c r="S9" s="17">
        <v>1</v>
      </c>
      <c r="T9" s="17">
        <v>1</v>
      </c>
      <c r="U9" s="17">
        <f t="shared" si="2"/>
        <v>1</v>
      </c>
      <c r="V9" s="17">
        <v>1</v>
      </c>
      <c r="W9" s="17">
        <f t="shared" si="3"/>
        <v>1</v>
      </c>
      <c r="X9" s="17">
        <v>1</v>
      </c>
      <c r="Y9" s="45">
        <f t="shared" si="1"/>
        <v>1</v>
      </c>
      <c r="Z9" s="17">
        <v>1</v>
      </c>
      <c r="AA9" s="45">
        <f t="shared" si="4"/>
        <v>1</v>
      </c>
      <c r="AB9" s="17"/>
      <c r="AC9" s="17"/>
      <c r="AD9" s="17"/>
      <c r="AE9" s="1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XEO9" s="50"/>
      <c r="XEP9" s="50"/>
      <c r="XEQ9" s="50"/>
      <c r="XER9" s="50"/>
      <c r="XES9" s="50"/>
      <c r="XET9" s="50"/>
      <c r="XEU9" s="50"/>
      <c r="XEV9" s="50"/>
      <c r="XEW9" s="50"/>
      <c r="XEX9" s="50"/>
      <c r="XEY9" s="50"/>
      <c r="XEZ9" s="50"/>
      <c r="XFA9" s="50"/>
      <c r="XFB9" s="50"/>
      <c r="XFC9" s="50"/>
    </row>
    <row r="10" spans="1:112 16369:16383" s="56" customFormat="1" x14ac:dyDescent="0.25">
      <c r="A10" s="38">
        <v>4</v>
      </c>
      <c r="B10" s="42" t="s">
        <v>43</v>
      </c>
      <c r="C10" s="42" t="s">
        <v>6</v>
      </c>
      <c r="D10" s="43">
        <v>10941</v>
      </c>
      <c r="E10" s="44">
        <f t="shared" ca="1" si="0"/>
        <v>84</v>
      </c>
      <c r="F10" s="45">
        <v>25</v>
      </c>
      <c r="G10" s="1" t="s">
        <v>227</v>
      </c>
      <c r="H10" s="46">
        <v>5</v>
      </c>
      <c r="I10" s="46">
        <v>3</v>
      </c>
      <c r="J10" s="46" t="s">
        <v>235</v>
      </c>
      <c r="K10" s="43">
        <v>41106</v>
      </c>
      <c r="L10" s="42" t="s">
        <v>190</v>
      </c>
      <c r="M10" s="42" t="s">
        <v>202</v>
      </c>
      <c r="N10" s="42" t="s">
        <v>192</v>
      </c>
      <c r="O10" s="46" t="s">
        <v>11</v>
      </c>
      <c r="P10" s="46">
        <v>1</v>
      </c>
      <c r="Q10" s="45" t="s">
        <v>13</v>
      </c>
      <c r="R10" s="35"/>
      <c r="S10" s="45">
        <v>6</v>
      </c>
      <c r="T10" s="45">
        <v>6</v>
      </c>
      <c r="U10" s="45">
        <f t="shared" si="2"/>
        <v>1</v>
      </c>
      <c r="V10" s="45">
        <v>6</v>
      </c>
      <c r="W10" s="45">
        <f t="shared" si="3"/>
        <v>1</v>
      </c>
      <c r="X10" s="45">
        <v>4</v>
      </c>
      <c r="Y10" s="45">
        <f t="shared" si="1"/>
        <v>0</v>
      </c>
      <c r="Z10" s="45">
        <v>6</v>
      </c>
      <c r="AA10" s="45">
        <f t="shared" si="4"/>
        <v>1</v>
      </c>
      <c r="AB10" s="45"/>
      <c r="AC10" s="45"/>
      <c r="AD10" s="45"/>
      <c r="AE10" s="45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XEO10" s="42"/>
      <c r="XEP10" s="42"/>
      <c r="XEQ10" s="42"/>
      <c r="XER10" s="42"/>
      <c r="XES10" s="42"/>
      <c r="XET10" s="42"/>
      <c r="XEU10" s="42"/>
      <c r="XEV10" s="42"/>
      <c r="XEW10" s="42"/>
      <c r="XEX10" s="42"/>
      <c r="XEY10" s="42"/>
      <c r="XEZ10" s="42"/>
      <c r="XFA10" s="42"/>
      <c r="XFB10" s="42"/>
      <c r="XFC10" s="42"/>
    </row>
    <row r="11" spans="1:112 16369:16383" s="56" customFormat="1" x14ac:dyDescent="0.25">
      <c r="A11" s="38">
        <v>4</v>
      </c>
      <c r="B11" s="42" t="s">
        <v>43</v>
      </c>
      <c r="C11" s="42" t="s">
        <v>23</v>
      </c>
      <c r="D11" s="43">
        <v>10941</v>
      </c>
      <c r="E11" s="44">
        <f t="shared" ca="1" si="0"/>
        <v>84</v>
      </c>
      <c r="F11" s="45">
        <v>32</v>
      </c>
      <c r="G11" s="1" t="s">
        <v>227</v>
      </c>
      <c r="H11" s="46">
        <v>4</v>
      </c>
      <c r="I11" s="46">
        <v>3</v>
      </c>
      <c r="J11" s="46" t="s">
        <v>235</v>
      </c>
      <c r="K11" s="43">
        <v>39311</v>
      </c>
      <c r="L11" s="42" t="s">
        <v>197</v>
      </c>
      <c r="M11" s="42" t="s">
        <v>198</v>
      </c>
      <c r="N11" s="42" t="s">
        <v>181</v>
      </c>
      <c r="O11" s="46" t="s">
        <v>11</v>
      </c>
      <c r="P11" s="46">
        <v>1</v>
      </c>
      <c r="Q11" s="45" t="s">
        <v>14</v>
      </c>
      <c r="R11" s="34"/>
      <c r="S11" s="45">
        <v>1</v>
      </c>
      <c r="T11" s="45">
        <v>2</v>
      </c>
      <c r="U11" s="45">
        <f t="shared" si="2"/>
        <v>0</v>
      </c>
      <c r="V11" s="45">
        <v>1</v>
      </c>
      <c r="W11" s="45">
        <f t="shared" si="3"/>
        <v>1</v>
      </c>
      <c r="X11" s="45">
        <v>6</v>
      </c>
      <c r="Y11" s="45">
        <f t="shared" si="1"/>
        <v>0</v>
      </c>
      <c r="Z11" s="45">
        <v>2</v>
      </c>
      <c r="AA11" s="45">
        <f t="shared" si="4"/>
        <v>0</v>
      </c>
      <c r="AB11" s="45"/>
      <c r="AC11" s="45"/>
      <c r="AD11" s="45"/>
      <c r="AE11" s="45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/>
      <c r="CZ11" s="30"/>
      <c r="DA11" s="30"/>
      <c r="DB11" s="30"/>
      <c r="DC11" s="30"/>
      <c r="DD11" s="30"/>
      <c r="DE11" s="30"/>
      <c r="DF11" s="30"/>
      <c r="DG11" s="30"/>
      <c r="XEO11" s="42"/>
      <c r="XEP11" s="42"/>
      <c r="XEQ11" s="42"/>
      <c r="XER11" s="42"/>
      <c r="XES11" s="42"/>
      <c r="XET11" s="42"/>
      <c r="XEU11" s="42"/>
      <c r="XEV11" s="42"/>
      <c r="XEW11" s="42"/>
      <c r="XEX11" s="42"/>
      <c r="XEY11" s="42"/>
      <c r="XEZ11" s="42"/>
      <c r="XFA11" s="42"/>
      <c r="XFB11" s="42"/>
      <c r="XFC11" s="42"/>
    </row>
    <row r="12" spans="1:112 16369:16383" s="56" customFormat="1" x14ac:dyDescent="0.25">
      <c r="A12" s="38">
        <v>4</v>
      </c>
      <c r="B12" s="42" t="s">
        <v>43</v>
      </c>
      <c r="C12" s="42" t="s">
        <v>17</v>
      </c>
      <c r="D12" s="43">
        <v>10941</v>
      </c>
      <c r="E12" s="44">
        <f t="shared" ca="1" si="0"/>
        <v>84</v>
      </c>
      <c r="F12" s="45">
        <v>20</v>
      </c>
      <c r="G12" s="1" t="s">
        <v>227</v>
      </c>
      <c r="H12" s="46">
        <v>5</v>
      </c>
      <c r="I12" s="46">
        <v>3</v>
      </c>
      <c r="J12" s="46" t="s">
        <v>235</v>
      </c>
      <c r="K12" s="43">
        <v>40445</v>
      </c>
      <c r="L12" s="42" t="s">
        <v>199</v>
      </c>
      <c r="M12" s="42" t="s">
        <v>201</v>
      </c>
      <c r="N12" s="42" t="s">
        <v>187</v>
      </c>
      <c r="O12" s="46" t="s">
        <v>11</v>
      </c>
      <c r="P12" s="46">
        <v>1</v>
      </c>
      <c r="Q12" s="45" t="s">
        <v>13</v>
      </c>
      <c r="R12" s="34"/>
      <c r="S12" s="45">
        <v>4</v>
      </c>
      <c r="T12" s="45">
        <v>4</v>
      </c>
      <c r="U12" s="45">
        <f t="shared" si="2"/>
        <v>1</v>
      </c>
      <c r="V12" s="45">
        <v>4</v>
      </c>
      <c r="W12" s="45">
        <f t="shared" si="3"/>
        <v>1</v>
      </c>
      <c r="X12" s="45">
        <v>5</v>
      </c>
      <c r="Y12" s="45">
        <f t="shared" si="1"/>
        <v>0</v>
      </c>
      <c r="Z12" s="45">
        <v>4</v>
      </c>
      <c r="AA12" s="45">
        <f t="shared" si="4"/>
        <v>1</v>
      </c>
      <c r="AB12" s="45"/>
      <c r="AC12" s="45"/>
      <c r="AD12" s="45"/>
      <c r="AE12" s="45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XEO12" s="42"/>
      <c r="XEP12" s="42"/>
      <c r="XEQ12" s="42"/>
      <c r="XER12" s="42"/>
      <c r="XES12" s="42"/>
      <c r="XET12" s="42"/>
      <c r="XEU12" s="42"/>
      <c r="XEV12" s="42"/>
      <c r="XEW12" s="42"/>
      <c r="XEX12" s="42"/>
      <c r="XEY12" s="42"/>
      <c r="XEZ12" s="42"/>
      <c r="XFA12" s="42"/>
      <c r="XFB12" s="42"/>
      <c r="XFC12" s="42"/>
    </row>
    <row r="13" spans="1:112 16369:16383" s="56" customFormat="1" x14ac:dyDescent="0.25">
      <c r="A13" s="38">
        <v>4</v>
      </c>
      <c r="B13" s="42" t="s">
        <v>43</v>
      </c>
      <c r="C13" s="42" t="s">
        <v>21</v>
      </c>
      <c r="D13" s="43">
        <v>10941</v>
      </c>
      <c r="E13" s="44">
        <f t="shared" ca="1" si="0"/>
        <v>84</v>
      </c>
      <c r="F13" s="45">
        <v>20</v>
      </c>
      <c r="G13" s="1" t="s">
        <v>227</v>
      </c>
      <c r="H13" s="46">
        <v>4</v>
      </c>
      <c r="I13" s="46">
        <v>3</v>
      </c>
      <c r="J13" s="46" t="s">
        <v>235</v>
      </c>
      <c r="K13" s="43">
        <v>39717</v>
      </c>
      <c r="L13" s="42" t="s">
        <v>199</v>
      </c>
      <c r="M13" s="42" t="s">
        <v>200</v>
      </c>
      <c r="N13" s="42" t="s">
        <v>184</v>
      </c>
      <c r="O13" s="46" t="s">
        <v>11</v>
      </c>
      <c r="P13" s="46">
        <v>3</v>
      </c>
      <c r="Q13" s="45" t="s">
        <v>13</v>
      </c>
      <c r="R13" s="34"/>
      <c r="S13" s="45">
        <v>2</v>
      </c>
      <c r="T13" s="45">
        <v>5</v>
      </c>
      <c r="U13" s="45">
        <f t="shared" si="2"/>
        <v>0</v>
      </c>
      <c r="V13" s="45">
        <v>2</v>
      </c>
      <c r="W13" s="45">
        <f t="shared" si="3"/>
        <v>1</v>
      </c>
      <c r="X13" s="45">
        <v>2</v>
      </c>
      <c r="Y13" s="45">
        <f t="shared" si="1"/>
        <v>1</v>
      </c>
      <c r="Z13" s="45">
        <v>1</v>
      </c>
      <c r="AA13" s="45">
        <f t="shared" si="4"/>
        <v>0</v>
      </c>
      <c r="AB13" s="45"/>
      <c r="AC13" s="45"/>
      <c r="AD13" s="45"/>
      <c r="AE13" s="45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30"/>
      <c r="DG13" s="30"/>
      <c r="XEO13" s="42"/>
      <c r="XEP13" s="42"/>
      <c r="XEQ13" s="42"/>
      <c r="XER13" s="42"/>
      <c r="XES13" s="42"/>
      <c r="XET13" s="42"/>
      <c r="XEU13" s="42"/>
      <c r="XEV13" s="42"/>
      <c r="XEW13" s="42"/>
      <c r="XEX13" s="42"/>
      <c r="XEY13" s="42"/>
      <c r="XEZ13" s="42"/>
      <c r="XFA13" s="42"/>
      <c r="XFB13" s="42"/>
      <c r="XFC13" s="42"/>
    </row>
    <row r="14" spans="1:112 16369:16383" s="56" customFormat="1" x14ac:dyDescent="0.25">
      <c r="A14" s="38">
        <v>4</v>
      </c>
      <c r="B14" s="42" t="s">
        <v>43</v>
      </c>
      <c r="C14" s="42" t="s">
        <v>15</v>
      </c>
      <c r="D14" s="43">
        <v>10941</v>
      </c>
      <c r="E14" s="44">
        <f t="shared" ca="1" si="0"/>
        <v>84</v>
      </c>
      <c r="F14" s="45">
        <v>20</v>
      </c>
      <c r="G14" s="1" t="s">
        <v>227</v>
      </c>
      <c r="H14" s="46">
        <v>5</v>
      </c>
      <c r="I14" s="46">
        <v>3</v>
      </c>
      <c r="J14" s="46" t="s">
        <v>235</v>
      </c>
      <c r="K14" s="43">
        <v>40812</v>
      </c>
      <c r="L14" s="42" t="s">
        <v>199</v>
      </c>
      <c r="M14" s="42" t="s">
        <v>200</v>
      </c>
      <c r="N14" s="42" t="s">
        <v>189</v>
      </c>
      <c r="O14" s="46" t="s">
        <v>11</v>
      </c>
      <c r="P14" s="46">
        <v>2</v>
      </c>
      <c r="Q14" s="45" t="s">
        <v>13</v>
      </c>
      <c r="R14" s="35"/>
      <c r="S14" s="45">
        <v>5</v>
      </c>
      <c r="T14" s="45">
        <v>3</v>
      </c>
      <c r="U14" s="45">
        <f t="shared" si="2"/>
        <v>0</v>
      </c>
      <c r="V14" s="45">
        <v>5</v>
      </c>
      <c r="W14" s="45">
        <f t="shared" si="3"/>
        <v>1</v>
      </c>
      <c r="X14" s="45">
        <v>3</v>
      </c>
      <c r="Y14" s="45">
        <f t="shared" si="1"/>
        <v>0</v>
      </c>
      <c r="Z14" s="45">
        <v>5</v>
      </c>
      <c r="AA14" s="45">
        <f t="shared" si="4"/>
        <v>1</v>
      </c>
      <c r="AB14" s="45"/>
      <c r="AC14" s="45"/>
      <c r="AD14" s="45"/>
      <c r="AE14" s="45"/>
      <c r="XEO14" s="42"/>
      <c r="XEP14" s="42"/>
      <c r="XEQ14" s="42"/>
      <c r="XER14" s="42"/>
      <c r="XES14" s="42"/>
      <c r="XET14" s="42"/>
      <c r="XEU14" s="42"/>
      <c r="XEV14" s="42"/>
      <c r="XEW14" s="42"/>
      <c r="XEX14" s="42"/>
      <c r="XEY14" s="42"/>
      <c r="XEZ14" s="42"/>
      <c r="XFA14" s="42"/>
      <c r="XFB14" s="42"/>
      <c r="XFC14" s="42"/>
    </row>
    <row r="15" spans="1:112 16369:16383" s="56" customFormat="1" x14ac:dyDescent="0.25">
      <c r="A15" s="38">
        <v>4</v>
      </c>
      <c r="B15" s="42" t="s">
        <v>43</v>
      </c>
      <c r="C15" s="42" t="s">
        <v>19</v>
      </c>
      <c r="D15" s="43">
        <v>10941</v>
      </c>
      <c r="E15" s="44">
        <f t="shared" ca="1" si="0"/>
        <v>84</v>
      </c>
      <c r="F15" s="45">
        <v>25</v>
      </c>
      <c r="G15" s="1" t="s">
        <v>227</v>
      </c>
      <c r="H15" s="46">
        <v>4</v>
      </c>
      <c r="I15" s="46">
        <v>3</v>
      </c>
      <c r="J15" s="46" t="s">
        <v>235</v>
      </c>
      <c r="K15" s="43">
        <v>40084</v>
      </c>
      <c r="L15" s="42" t="s">
        <v>199</v>
      </c>
      <c r="M15" s="42" t="s">
        <v>188</v>
      </c>
      <c r="N15" s="42" t="s">
        <v>186</v>
      </c>
      <c r="O15" s="46" t="s">
        <v>11</v>
      </c>
      <c r="P15" s="46">
        <v>1</v>
      </c>
      <c r="Q15" s="45" t="s">
        <v>13</v>
      </c>
      <c r="R15" s="34"/>
      <c r="S15" s="45">
        <v>3</v>
      </c>
      <c r="T15" s="45">
        <v>1</v>
      </c>
      <c r="U15" s="45">
        <f t="shared" si="2"/>
        <v>0</v>
      </c>
      <c r="V15" s="45">
        <v>3</v>
      </c>
      <c r="W15" s="45">
        <f t="shared" si="3"/>
        <v>1</v>
      </c>
      <c r="X15" s="45">
        <v>1</v>
      </c>
      <c r="Y15" s="45">
        <f t="shared" si="1"/>
        <v>0</v>
      </c>
      <c r="Z15" s="45">
        <v>3</v>
      </c>
      <c r="AA15" s="45">
        <f t="shared" si="4"/>
        <v>1</v>
      </c>
      <c r="AB15" s="45"/>
      <c r="AC15" s="45"/>
      <c r="AD15" s="45"/>
      <c r="AE15" s="45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XEO15" s="42"/>
      <c r="XEP15" s="42"/>
      <c r="XEQ15" s="42"/>
      <c r="XER15" s="42"/>
      <c r="XES15" s="42"/>
      <c r="XET15" s="42"/>
      <c r="XEU15" s="42"/>
      <c r="XEV15" s="42"/>
      <c r="XEW15" s="42"/>
      <c r="XEX15" s="42"/>
      <c r="XEY15" s="42"/>
      <c r="XEZ15" s="42"/>
      <c r="XFA15" s="42"/>
      <c r="XFB15" s="42"/>
      <c r="XFC15" s="42"/>
    </row>
    <row r="16" spans="1:112 16369:16383" s="56" customFormat="1" x14ac:dyDescent="0.25">
      <c r="A16" s="38">
        <v>5</v>
      </c>
      <c r="B16" s="42" t="s">
        <v>43</v>
      </c>
      <c r="C16" s="42" t="s">
        <v>9</v>
      </c>
      <c r="D16" s="43">
        <v>10941</v>
      </c>
      <c r="E16" s="44">
        <f t="shared" ca="1" si="0"/>
        <v>84</v>
      </c>
      <c r="F16" s="45">
        <v>25</v>
      </c>
      <c r="G16" s="1" t="s">
        <v>227</v>
      </c>
      <c r="H16" s="46">
        <v>5</v>
      </c>
      <c r="I16" s="46">
        <v>3</v>
      </c>
      <c r="J16" s="46" t="s">
        <v>234</v>
      </c>
      <c r="K16" s="43">
        <v>41106</v>
      </c>
      <c r="L16" s="42" t="s">
        <v>190</v>
      </c>
      <c r="M16" s="42" t="s">
        <v>202</v>
      </c>
      <c r="N16" s="42" t="s">
        <v>192</v>
      </c>
      <c r="O16" s="46" t="s">
        <v>7</v>
      </c>
      <c r="P16" s="46">
        <v>1</v>
      </c>
      <c r="Q16" s="45" t="s">
        <v>13</v>
      </c>
      <c r="R16" s="35"/>
      <c r="S16" s="45">
        <v>6</v>
      </c>
      <c r="T16" s="45">
        <v>6</v>
      </c>
      <c r="U16" s="45">
        <f t="shared" si="2"/>
        <v>1</v>
      </c>
      <c r="V16" s="45">
        <v>6</v>
      </c>
      <c r="W16" s="45">
        <f t="shared" si="3"/>
        <v>1</v>
      </c>
      <c r="X16" s="45">
        <v>1</v>
      </c>
      <c r="Y16" s="45">
        <f t="shared" si="1"/>
        <v>0</v>
      </c>
      <c r="Z16" s="45">
        <v>6</v>
      </c>
      <c r="AA16" s="45">
        <f t="shared" si="4"/>
        <v>1</v>
      </c>
      <c r="AB16" s="45"/>
      <c r="AC16" s="45"/>
      <c r="AD16" s="45"/>
      <c r="AE16" s="45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XEO16" s="42"/>
      <c r="XEP16" s="42"/>
      <c r="XEQ16" s="42"/>
      <c r="XER16" s="42"/>
      <c r="XES16" s="42"/>
      <c r="XET16" s="42"/>
      <c r="XEU16" s="42"/>
      <c r="XEV16" s="42"/>
      <c r="XEW16" s="42"/>
      <c r="XEX16" s="42"/>
      <c r="XEY16" s="42"/>
      <c r="XEZ16" s="42"/>
      <c r="XFA16" s="42"/>
      <c r="XFB16" s="42"/>
      <c r="XFC16" s="42"/>
    </row>
    <row r="17" spans="1:111 16369:16383" s="56" customFormat="1" x14ac:dyDescent="0.25">
      <c r="A17" s="38">
        <v>5</v>
      </c>
      <c r="B17" s="42" t="s">
        <v>43</v>
      </c>
      <c r="C17" s="42" t="s">
        <v>24</v>
      </c>
      <c r="D17" s="43">
        <v>10941</v>
      </c>
      <c r="E17" s="44">
        <f t="shared" ca="1" si="0"/>
        <v>84</v>
      </c>
      <c r="F17" s="45">
        <v>32</v>
      </c>
      <c r="G17" s="1" t="s">
        <v>227</v>
      </c>
      <c r="H17" s="46">
        <v>4</v>
      </c>
      <c r="I17" s="46">
        <v>3</v>
      </c>
      <c r="J17" s="46" t="s">
        <v>234</v>
      </c>
      <c r="K17" s="43">
        <v>39311</v>
      </c>
      <c r="L17" s="42" t="s">
        <v>197</v>
      </c>
      <c r="M17" s="42" t="s">
        <v>198</v>
      </c>
      <c r="N17" s="42" t="s">
        <v>181</v>
      </c>
      <c r="O17" s="46" t="s">
        <v>7</v>
      </c>
      <c r="P17" s="46">
        <v>1</v>
      </c>
      <c r="Q17" s="45" t="s">
        <v>14</v>
      </c>
      <c r="R17" s="35"/>
      <c r="S17" s="45">
        <v>1</v>
      </c>
      <c r="T17" s="45">
        <v>1</v>
      </c>
      <c r="U17" s="45">
        <f t="shared" si="2"/>
        <v>1</v>
      </c>
      <c r="V17" s="45">
        <v>1</v>
      </c>
      <c r="W17" s="45">
        <f t="shared" si="3"/>
        <v>1</v>
      </c>
      <c r="X17" s="45">
        <v>4</v>
      </c>
      <c r="Y17" s="45">
        <f t="shared" si="1"/>
        <v>0</v>
      </c>
      <c r="Z17" s="45">
        <v>1</v>
      </c>
      <c r="AA17" s="45">
        <f t="shared" si="4"/>
        <v>1</v>
      </c>
      <c r="AB17" s="45"/>
      <c r="AC17" s="45"/>
      <c r="AD17" s="45"/>
      <c r="AE17" s="45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XEO17" s="42"/>
      <c r="XEP17" s="42"/>
      <c r="XEQ17" s="42"/>
      <c r="XER17" s="42"/>
      <c r="XES17" s="42"/>
      <c r="XET17" s="42"/>
      <c r="XEU17" s="42"/>
      <c r="XEV17" s="42"/>
      <c r="XEW17" s="42"/>
      <c r="XEX17" s="42"/>
      <c r="XEY17" s="42"/>
      <c r="XEZ17" s="42"/>
      <c r="XFA17" s="42"/>
      <c r="XFB17" s="42"/>
      <c r="XFC17" s="42"/>
    </row>
    <row r="18" spans="1:111 16369:16383" s="56" customFormat="1" x14ac:dyDescent="0.25">
      <c r="A18" s="38">
        <v>5</v>
      </c>
      <c r="B18" s="42" t="s">
        <v>43</v>
      </c>
      <c r="C18" s="42" t="s">
        <v>18</v>
      </c>
      <c r="D18" s="43">
        <v>10941</v>
      </c>
      <c r="E18" s="44">
        <f t="shared" ca="1" si="0"/>
        <v>84</v>
      </c>
      <c r="F18" s="45">
        <v>25</v>
      </c>
      <c r="G18" s="1" t="s">
        <v>227</v>
      </c>
      <c r="H18" s="46">
        <v>4</v>
      </c>
      <c r="I18" s="46">
        <v>3</v>
      </c>
      <c r="J18" s="46" t="s">
        <v>234</v>
      </c>
      <c r="K18" s="43">
        <v>40445</v>
      </c>
      <c r="L18" s="42" t="s">
        <v>199</v>
      </c>
      <c r="M18" s="42" t="s">
        <v>201</v>
      </c>
      <c r="N18" s="42" t="s">
        <v>187</v>
      </c>
      <c r="O18" s="46" t="s">
        <v>7</v>
      </c>
      <c r="P18" s="46">
        <v>1</v>
      </c>
      <c r="Q18" s="45" t="s">
        <v>13</v>
      </c>
      <c r="R18" s="35"/>
      <c r="S18" s="45">
        <v>4</v>
      </c>
      <c r="T18" s="45">
        <v>3</v>
      </c>
      <c r="U18" s="45">
        <f t="shared" si="2"/>
        <v>0</v>
      </c>
      <c r="V18" s="45">
        <v>4</v>
      </c>
      <c r="W18" s="45">
        <f t="shared" si="3"/>
        <v>1</v>
      </c>
      <c r="X18" s="45">
        <v>3</v>
      </c>
      <c r="Y18" s="45">
        <f t="shared" si="1"/>
        <v>0</v>
      </c>
      <c r="Z18" s="45">
        <v>3</v>
      </c>
      <c r="AA18" s="45">
        <f t="shared" si="4"/>
        <v>0</v>
      </c>
      <c r="AB18" s="45"/>
      <c r="AC18" s="45"/>
      <c r="AD18" s="45"/>
      <c r="AE18" s="45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XEO18" s="42"/>
      <c r="XEP18" s="42"/>
      <c r="XEQ18" s="42"/>
      <c r="XER18" s="42"/>
      <c r="XES18" s="42"/>
      <c r="XET18" s="42"/>
      <c r="XEU18" s="42"/>
      <c r="XEV18" s="42"/>
      <c r="XEW18" s="42"/>
      <c r="XEX18" s="42"/>
      <c r="XEY18" s="42"/>
      <c r="XEZ18" s="42"/>
      <c r="XFA18" s="42"/>
      <c r="XFB18" s="42"/>
      <c r="XFC18" s="42"/>
    </row>
    <row r="19" spans="1:111 16369:16383" s="56" customFormat="1" x14ac:dyDescent="0.25">
      <c r="A19" s="38">
        <v>5</v>
      </c>
      <c r="B19" s="42" t="s">
        <v>43</v>
      </c>
      <c r="C19" s="42" t="s">
        <v>22</v>
      </c>
      <c r="D19" s="43">
        <v>10941</v>
      </c>
      <c r="E19" s="44">
        <f t="shared" ca="1" si="0"/>
        <v>84</v>
      </c>
      <c r="F19" s="45">
        <v>32</v>
      </c>
      <c r="G19" s="1" t="s">
        <v>227</v>
      </c>
      <c r="H19" s="46">
        <v>4</v>
      </c>
      <c r="I19" s="46">
        <v>3</v>
      </c>
      <c r="J19" s="46" t="s">
        <v>234</v>
      </c>
      <c r="K19" s="43">
        <v>39717</v>
      </c>
      <c r="L19" s="42" t="s">
        <v>199</v>
      </c>
      <c r="M19" s="42" t="s">
        <v>200</v>
      </c>
      <c r="N19" s="42" t="s">
        <v>184</v>
      </c>
      <c r="O19" s="46" t="s">
        <v>7</v>
      </c>
      <c r="P19" s="46">
        <v>3</v>
      </c>
      <c r="Q19" s="45" t="s">
        <v>13</v>
      </c>
      <c r="R19" s="35"/>
      <c r="S19" s="45">
        <v>2</v>
      </c>
      <c r="T19" s="45">
        <v>2</v>
      </c>
      <c r="U19" s="45">
        <f t="shared" si="2"/>
        <v>1</v>
      </c>
      <c r="V19" s="45">
        <v>2</v>
      </c>
      <c r="W19" s="45">
        <f t="shared" si="3"/>
        <v>1</v>
      </c>
      <c r="X19" s="45">
        <v>5</v>
      </c>
      <c r="Y19" s="45">
        <f t="shared" si="1"/>
        <v>0</v>
      </c>
      <c r="Z19" s="45">
        <v>2</v>
      </c>
      <c r="AA19" s="45">
        <f t="shared" si="4"/>
        <v>1</v>
      </c>
      <c r="AB19" s="45"/>
      <c r="AC19" s="45"/>
      <c r="AD19" s="45"/>
      <c r="AE19" s="45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29"/>
      <c r="CW19" s="29"/>
      <c r="CX19" s="29"/>
      <c r="CY19" s="29"/>
      <c r="CZ19" s="29"/>
      <c r="DA19" s="29"/>
      <c r="DB19" s="29"/>
      <c r="DC19" s="29"/>
      <c r="DD19" s="29"/>
      <c r="DE19" s="29"/>
      <c r="DF19" s="29"/>
      <c r="DG19" s="29"/>
      <c r="XEO19" s="42"/>
      <c r="XEP19" s="42"/>
      <c r="XEQ19" s="42"/>
      <c r="XER19" s="42"/>
      <c r="XES19" s="42"/>
      <c r="XET19" s="42"/>
      <c r="XEU19" s="42"/>
      <c r="XEV19" s="42"/>
      <c r="XEW19" s="42"/>
      <c r="XEX19" s="42"/>
      <c r="XEY19" s="42"/>
      <c r="XEZ19" s="42"/>
      <c r="XFA19" s="42"/>
      <c r="XFB19" s="42"/>
      <c r="XFC19" s="42"/>
    </row>
    <row r="20" spans="1:111 16369:16383" s="22" customFormat="1" x14ac:dyDescent="0.25">
      <c r="A20" s="38">
        <v>5</v>
      </c>
      <c r="B20" s="42" t="s">
        <v>43</v>
      </c>
      <c r="C20" s="42" t="s">
        <v>16</v>
      </c>
      <c r="D20" s="43">
        <v>10941</v>
      </c>
      <c r="E20" s="44">
        <f t="shared" ca="1" si="0"/>
        <v>84</v>
      </c>
      <c r="F20" s="45">
        <v>25</v>
      </c>
      <c r="G20" s="1" t="s">
        <v>227</v>
      </c>
      <c r="H20" s="46">
        <v>5</v>
      </c>
      <c r="I20" s="46">
        <v>3</v>
      </c>
      <c r="J20" s="46" t="s">
        <v>234</v>
      </c>
      <c r="K20" s="43">
        <v>40812</v>
      </c>
      <c r="L20" s="42" t="s">
        <v>199</v>
      </c>
      <c r="M20" s="42" t="s">
        <v>200</v>
      </c>
      <c r="N20" s="42" t="s">
        <v>189</v>
      </c>
      <c r="O20" s="46" t="s">
        <v>7</v>
      </c>
      <c r="P20" s="46">
        <v>1</v>
      </c>
      <c r="Q20" s="45" t="s">
        <v>13</v>
      </c>
      <c r="R20" s="35"/>
      <c r="S20" s="45">
        <v>5</v>
      </c>
      <c r="T20" s="45">
        <v>5</v>
      </c>
      <c r="U20" s="45">
        <f t="shared" si="2"/>
        <v>1</v>
      </c>
      <c r="V20" s="45">
        <v>5</v>
      </c>
      <c r="W20" s="45">
        <f>IF(V20=S20,1,0)</f>
        <v>1</v>
      </c>
      <c r="X20" s="45">
        <v>2</v>
      </c>
      <c r="Y20" s="45">
        <f t="shared" si="1"/>
        <v>0</v>
      </c>
      <c r="Z20" s="45">
        <v>5</v>
      </c>
      <c r="AA20" s="45">
        <f t="shared" si="4"/>
        <v>1</v>
      </c>
      <c r="AB20" s="45"/>
      <c r="AC20" s="45"/>
      <c r="AD20" s="45"/>
      <c r="AE20" s="45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 s="37"/>
      <c r="CH20" s="37"/>
      <c r="CI20" s="37"/>
      <c r="CJ20" s="37"/>
      <c r="CK20" s="37"/>
      <c r="CL20" s="37"/>
      <c r="CM20" s="37"/>
      <c r="CN20" s="37"/>
      <c r="CO20" s="37"/>
      <c r="CP20" s="37"/>
      <c r="CQ20" s="37"/>
      <c r="CR20" s="37"/>
      <c r="CS20" s="37"/>
      <c r="CT20" s="37"/>
      <c r="CU20" s="37"/>
      <c r="CV20" s="37"/>
      <c r="CW20" s="37"/>
      <c r="CX20" s="37"/>
      <c r="CY20" s="37"/>
      <c r="CZ20" s="37"/>
      <c r="DA20" s="37"/>
      <c r="DB20" s="37"/>
      <c r="DC20" s="37"/>
      <c r="DD20" s="37"/>
      <c r="DE20" s="37"/>
      <c r="DF20" s="37"/>
      <c r="DG20" s="37"/>
      <c r="XEO20" s="42"/>
      <c r="XEP20" s="42"/>
      <c r="XEQ20" s="42"/>
      <c r="XER20" s="42"/>
      <c r="XES20" s="42"/>
      <c r="XET20" s="42"/>
      <c r="XEU20" s="42"/>
      <c r="XEV20" s="42"/>
      <c r="XEW20" s="42"/>
      <c r="XEX20" s="42"/>
      <c r="XEY20" s="42"/>
      <c r="XEZ20" s="42"/>
      <c r="XFA20" s="42"/>
      <c r="XFB20" s="42"/>
      <c r="XFC20" s="42"/>
    </row>
    <row r="21" spans="1:111 16369:16383" s="28" customFormat="1" x14ac:dyDescent="0.25">
      <c r="A21" s="38">
        <v>5</v>
      </c>
      <c r="B21" s="42" t="s">
        <v>43</v>
      </c>
      <c r="C21" s="42" t="s">
        <v>20</v>
      </c>
      <c r="D21" s="43">
        <v>10941</v>
      </c>
      <c r="E21" s="44">
        <f t="shared" ca="1" si="0"/>
        <v>84</v>
      </c>
      <c r="F21" s="45">
        <v>25</v>
      </c>
      <c r="G21" s="1" t="s">
        <v>227</v>
      </c>
      <c r="H21" s="46">
        <v>4</v>
      </c>
      <c r="I21" s="46">
        <v>3</v>
      </c>
      <c r="J21" s="46" t="s">
        <v>234</v>
      </c>
      <c r="K21" s="43">
        <v>40084</v>
      </c>
      <c r="L21" s="42" t="s">
        <v>199</v>
      </c>
      <c r="M21" s="42" t="s">
        <v>188</v>
      </c>
      <c r="N21" s="42" t="s">
        <v>186</v>
      </c>
      <c r="O21" s="46" t="s">
        <v>7</v>
      </c>
      <c r="P21" s="46">
        <v>1</v>
      </c>
      <c r="Q21" s="45" t="s">
        <v>13</v>
      </c>
      <c r="R21" s="35"/>
      <c r="S21" s="45">
        <v>3</v>
      </c>
      <c r="T21" s="45">
        <v>4</v>
      </c>
      <c r="U21" s="45">
        <f t="shared" si="2"/>
        <v>0</v>
      </c>
      <c r="V21" s="45">
        <v>3</v>
      </c>
      <c r="W21" s="45">
        <f t="shared" ref="W21:W84" si="5">IF(V21=S21,1,0)</f>
        <v>1</v>
      </c>
      <c r="X21" s="45">
        <v>6</v>
      </c>
      <c r="Y21" s="45">
        <f t="shared" si="1"/>
        <v>0</v>
      </c>
      <c r="Z21" s="45">
        <v>4</v>
      </c>
      <c r="AA21" s="45">
        <f t="shared" si="4"/>
        <v>0</v>
      </c>
      <c r="AB21" s="45"/>
      <c r="AC21" s="45"/>
      <c r="AD21" s="45"/>
      <c r="AE21" s="45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29"/>
      <c r="CP21" s="29"/>
      <c r="CQ21" s="29"/>
      <c r="CR21" s="29"/>
      <c r="CS21" s="29"/>
      <c r="CT21" s="29"/>
      <c r="CU21" s="29"/>
      <c r="CV21" s="29"/>
      <c r="CW21" s="29"/>
      <c r="CX21" s="29"/>
      <c r="CY21" s="29"/>
      <c r="CZ21" s="29"/>
      <c r="DA21" s="29"/>
      <c r="DB21" s="29"/>
      <c r="DC21" s="29"/>
      <c r="DD21" s="29"/>
      <c r="DE21" s="29"/>
      <c r="DF21" s="29"/>
      <c r="DG21" s="29"/>
      <c r="XEO21" s="42"/>
      <c r="XEP21" s="42"/>
      <c r="XEQ21" s="42"/>
      <c r="XER21" s="42"/>
      <c r="XES21" s="42"/>
      <c r="XET21" s="42"/>
      <c r="XEU21" s="42"/>
      <c r="XEV21" s="42"/>
      <c r="XEW21" s="42"/>
      <c r="XEX21" s="42"/>
      <c r="XEY21" s="42"/>
      <c r="XEZ21" s="42"/>
      <c r="XFA21" s="42"/>
      <c r="XFB21" s="42"/>
      <c r="XFC21" s="42"/>
    </row>
    <row r="22" spans="1:111 16369:16383" s="28" customFormat="1" x14ac:dyDescent="0.25">
      <c r="A22" s="49">
        <v>6</v>
      </c>
      <c r="B22" s="50" t="s">
        <v>42</v>
      </c>
      <c r="C22" s="50" t="s">
        <v>17</v>
      </c>
      <c r="D22" s="51">
        <v>19605</v>
      </c>
      <c r="E22" s="52">
        <f t="shared" ca="1" si="0"/>
        <v>60</v>
      </c>
      <c r="F22" s="17">
        <v>40</v>
      </c>
      <c r="G22" s="1" t="s">
        <v>228</v>
      </c>
      <c r="H22" s="53">
        <v>7</v>
      </c>
      <c r="I22" s="53">
        <v>3</v>
      </c>
      <c r="J22" s="53" t="s">
        <v>235</v>
      </c>
      <c r="K22" s="51">
        <v>39562</v>
      </c>
      <c r="L22" s="50" t="s">
        <v>203</v>
      </c>
      <c r="M22" s="50" t="s">
        <v>201</v>
      </c>
      <c r="N22" s="50" t="s">
        <v>184</v>
      </c>
      <c r="O22" s="53" t="s">
        <v>7</v>
      </c>
      <c r="P22" s="53">
        <v>1</v>
      </c>
      <c r="Q22" s="17" t="s">
        <v>14</v>
      </c>
      <c r="R22" s="57"/>
      <c r="S22" s="17">
        <v>1</v>
      </c>
      <c r="T22" s="17">
        <v>2</v>
      </c>
      <c r="U22" s="17">
        <f t="shared" si="2"/>
        <v>0</v>
      </c>
      <c r="V22" s="17">
        <v>3</v>
      </c>
      <c r="W22" s="17">
        <f t="shared" si="5"/>
        <v>0</v>
      </c>
      <c r="X22" s="17">
        <v>3</v>
      </c>
      <c r="Y22" s="45">
        <f t="shared" si="1"/>
        <v>0</v>
      </c>
      <c r="Z22" s="17">
        <v>3</v>
      </c>
      <c r="AA22" s="45">
        <f t="shared" si="4"/>
        <v>0</v>
      </c>
      <c r="AB22" s="17"/>
      <c r="AC22" s="17"/>
      <c r="AD22" s="17"/>
      <c r="AE22" s="1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37"/>
      <c r="CH22" s="37"/>
      <c r="CI22" s="37"/>
      <c r="CJ22" s="37"/>
      <c r="CK22" s="37"/>
      <c r="CL22" s="37"/>
      <c r="CM22" s="37"/>
      <c r="CN22" s="37"/>
      <c r="CO22" s="37"/>
      <c r="CP22" s="37"/>
      <c r="CQ22" s="37"/>
      <c r="CR22" s="37"/>
      <c r="CS22" s="37"/>
      <c r="CT22" s="37"/>
      <c r="CU22" s="37"/>
      <c r="CV22" s="37"/>
      <c r="CW22" s="37"/>
      <c r="CX22" s="37"/>
      <c r="CY22" s="37"/>
      <c r="CZ22" s="37"/>
      <c r="DA22" s="37"/>
      <c r="DB22" s="37"/>
      <c r="DC22" s="37"/>
      <c r="DD22" s="37"/>
      <c r="DE22" s="37"/>
      <c r="DF22" s="37"/>
      <c r="DG22" s="37"/>
      <c r="XEO22" s="50"/>
      <c r="XEP22" s="50"/>
      <c r="XEQ22" s="50"/>
      <c r="XER22" s="50"/>
      <c r="XES22" s="50"/>
      <c r="XET22" s="50"/>
      <c r="XEU22" s="50"/>
      <c r="XEV22" s="50"/>
      <c r="XEW22" s="50"/>
      <c r="XEX22" s="50"/>
      <c r="XEY22" s="50"/>
      <c r="XEZ22" s="50"/>
      <c r="XFA22" s="50"/>
      <c r="XFB22" s="50"/>
      <c r="XFC22" s="50"/>
    </row>
    <row r="23" spans="1:111 16369:16383" s="28" customFormat="1" x14ac:dyDescent="0.25">
      <c r="A23" s="49">
        <v>6</v>
      </c>
      <c r="B23" s="50" t="s">
        <v>42</v>
      </c>
      <c r="C23" s="50" t="s">
        <v>6</v>
      </c>
      <c r="D23" s="51">
        <v>19605</v>
      </c>
      <c r="E23" s="52">
        <f t="shared" ca="1" si="0"/>
        <v>60</v>
      </c>
      <c r="F23" s="17">
        <v>16</v>
      </c>
      <c r="G23" s="1" t="s">
        <v>224</v>
      </c>
      <c r="H23" s="53">
        <v>7</v>
      </c>
      <c r="I23" s="53">
        <v>3</v>
      </c>
      <c r="J23" s="53" t="s">
        <v>235</v>
      </c>
      <c r="K23" s="51">
        <v>41058</v>
      </c>
      <c r="L23" s="50" t="s">
        <v>206</v>
      </c>
      <c r="M23" s="50" t="s">
        <v>207</v>
      </c>
      <c r="N23" s="50" t="s">
        <v>192</v>
      </c>
      <c r="O23" s="53" t="s">
        <v>7</v>
      </c>
      <c r="P23" s="53">
        <v>1</v>
      </c>
      <c r="Q23" s="17" t="s">
        <v>13</v>
      </c>
      <c r="R23" s="57"/>
      <c r="S23" s="17">
        <v>5</v>
      </c>
      <c r="T23" s="17">
        <v>4</v>
      </c>
      <c r="U23" s="17">
        <f t="shared" si="2"/>
        <v>0</v>
      </c>
      <c r="V23" s="17">
        <v>2</v>
      </c>
      <c r="W23" s="17">
        <f t="shared" si="5"/>
        <v>0</v>
      </c>
      <c r="X23" s="17">
        <v>1</v>
      </c>
      <c r="Y23" s="45">
        <f t="shared" si="1"/>
        <v>0</v>
      </c>
      <c r="Z23" s="17">
        <v>2</v>
      </c>
      <c r="AA23" s="45">
        <f t="shared" si="4"/>
        <v>0</v>
      </c>
      <c r="AB23" s="17"/>
      <c r="AC23" s="17"/>
      <c r="AD23" s="17"/>
      <c r="AE23" s="17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29"/>
      <c r="CZ23" s="29"/>
      <c r="DA23" s="29"/>
      <c r="DB23" s="29"/>
      <c r="DC23" s="29"/>
      <c r="DD23" s="29"/>
      <c r="DE23" s="29"/>
      <c r="DF23" s="29"/>
      <c r="DG23" s="29"/>
      <c r="XEO23" s="50"/>
      <c r="XEP23" s="50"/>
      <c r="XEQ23" s="50"/>
      <c r="XER23" s="50"/>
      <c r="XES23" s="50"/>
      <c r="XET23" s="50"/>
      <c r="XEU23" s="50"/>
      <c r="XEV23" s="50"/>
      <c r="XEW23" s="50"/>
      <c r="XEX23" s="50"/>
      <c r="XEY23" s="50"/>
      <c r="XEZ23" s="50"/>
      <c r="XFA23" s="50"/>
      <c r="XFB23" s="50"/>
      <c r="XFC23" s="50"/>
    </row>
    <row r="24" spans="1:111 16369:16383" s="28" customFormat="1" x14ac:dyDescent="0.25">
      <c r="A24" s="49">
        <v>6</v>
      </c>
      <c r="B24" s="50" t="s">
        <v>42</v>
      </c>
      <c r="C24" s="50" t="s">
        <v>15</v>
      </c>
      <c r="D24" s="51">
        <v>19605</v>
      </c>
      <c r="E24" s="52">
        <f t="shared" ca="1" si="0"/>
        <v>60</v>
      </c>
      <c r="F24" s="17">
        <v>20</v>
      </c>
      <c r="G24" s="1" t="s">
        <v>224</v>
      </c>
      <c r="H24" s="53">
        <v>7</v>
      </c>
      <c r="I24" s="53">
        <v>3</v>
      </c>
      <c r="J24" s="53" t="s">
        <v>235</v>
      </c>
      <c r="K24" s="51">
        <v>40330</v>
      </c>
      <c r="L24" s="50" t="s">
        <v>204</v>
      </c>
      <c r="M24" s="50" t="s">
        <v>195</v>
      </c>
      <c r="N24" s="50" t="s">
        <v>187</v>
      </c>
      <c r="O24" s="53" t="s">
        <v>7</v>
      </c>
      <c r="P24" s="53">
        <v>1</v>
      </c>
      <c r="Q24" s="17" t="s">
        <v>13</v>
      </c>
      <c r="R24" s="57"/>
      <c r="S24" s="17">
        <v>3</v>
      </c>
      <c r="T24" s="17">
        <v>3</v>
      </c>
      <c r="U24" s="17">
        <f t="shared" si="2"/>
        <v>1</v>
      </c>
      <c r="V24" s="17">
        <v>5</v>
      </c>
      <c r="W24" s="17">
        <f t="shared" si="5"/>
        <v>0</v>
      </c>
      <c r="X24" s="17">
        <v>2</v>
      </c>
      <c r="Y24" s="45">
        <f t="shared" si="1"/>
        <v>0</v>
      </c>
      <c r="Z24" s="17">
        <v>4</v>
      </c>
      <c r="AA24" s="45">
        <f t="shared" si="4"/>
        <v>0</v>
      </c>
      <c r="AB24" s="17"/>
      <c r="AC24" s="17"/>
      <c r="AD24" s="17"/>
      <c r="AE24" s="1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  <c r="CT24" s="37"/>
      <c r="CU24" s="37"/>
      <c r="CV24" s="37"/>
      <c r="CW24" s="37"/>
      <c r="CX24" s="37"/>
      <c r="CY24" s="37"/>
      <c r="CZ24" s="37"/>
      <c r="DA24" s="37"/>
      <c r="DB24" s="37"/>
      <c r="DC24" s="37"/>
      <c r="DD24" s="37"/>
      <c r="DE24" s="37"/>
      <c r="DF24" s="37"/>
      <c r="DG24" s="37"/>
      <c r="XEO24" s="50"/>
      <c r="XEP24" s="50"/>
      <c r="XEQ24" s="50"/>
      <c r="XER24" s="50"/>
      <c r="XES24" s="50"/>
      <c r="XET24" s="50"/>
      <c r="XEU24" s="50"/>
      <c r="XEV24" s="50"/>
      <c r="XEW24" s="50"/>
      <c r="XEX24" s="50"/>
      <c r="XEY24" s="50"/>
      <c r="XEZ24" s="50"/>
      <c r="XFA24" s="50"/>
      <c r="XFB24" s="50"/>
      <c r="XFC24" s="50"/>
    </row>
    <row r="25" spans="1:111 16369:16383" s="8" customFormat="1" x14ac:dyDescent="0.25">
      <c r="A25" s="49">
        <v>6</v>
      </c>
      <c r="B25" s="50" t="s">
        <v>42</v>
      </c>
      <c r="C25" s="50" t="s">
        <v>9</v>
      </c>
      <c r="D25" s="51">
        <v>19605</v>
      </c>
      <c r="E25" s="52">
        <f t="shared" ca="1" si="0"/>
        <v>60</v>
      </c>
      <c r="F25" s="17">
        <v>16</v>
      </c>
      <c r="G25" s="1" t="s">
        <v>224</v>
      </c>
      <c r="H25" s="53">
        <v>7</v>
      </c>
      <c r="I25" s="53">
        <v>3</v>
      </c>
      <c r="J25" s="53" t="s">
        <v>235</v>
      </c>
      <c r="K25" s="51">
        <v>40696</v>
      </c>
      <c r="L25" s="50" t="s">
        <v>204</v>
      </c>
      <c r="M25" s="50" t="s">
        <v>205</v>
      </c>
      <c r="N25" s="50" t="s">
        <v>189</v>
      </c>
      <c r="O25" s="53" t="s">
        <v>7</v>
      </c>
      <c r="P25" s="53">
        <v>1</v>
      </c>
      <c r="Q25" s="17" t="s">
        <v>13</v>
      </c>
      <c r="R25" s="57"/>
      <c r="S25" s="17">
        <v>4</v>
      </c>
      <c r="T25" s="17">
        <v>5</v>
      </c>
      <c r="U25" s="17">
        <f t="shared" si="2"/>
        <v>0</v>
      </c>
      <c r="V25" s="17">
        <v>4</v>
      </c>
      <c r="W25" s="17">
        <f t="shared" si="5"/>
        <v>1</v>
      </c>
      <c r="X25" s="17">
        <v>4</v>
      </c>
      <c r="Y25" s="45">
        <f t="shared" si="1"/>
        <v>1</v>
      </c>
      <c r="Z25" s="17">
        <v>5</v>
      </c>
      <c r="AA25" s="45">
        <f t="shared" si="4"/>
        <v>0</v>
      </c>
      <c r="AB25" s="17"/>
      <c r="AC25" s="17"/>
      <c r="AD25" s="17"/>
      <c r="AE25" s="17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9"/>
      <c r="CP25" s="29"/>
      <c r="CQ25" s="29"/>
      <c r="CR25" s="29"/>
      <c r="CS25" s="29"/>
      <c r="CT25" s="29"/>
      <c r="CU25" s="29"/>
      <c r="CV25" s="29"/>
      <c r="CW25" s="29"/>
      <c r="CX25" s="29"/>
      <c r="CY25" s="29"/>
      <c r="CZ25" s="29"/>
      <c r="DA25" s="29"/>
      <c r="DB25" s="29"/>
      <c r="DC25" s="29"/>
      <c r="DD25" s="29"/>
      <c r="DE25" s="29"/>
      <c r="DF25" s="29"/>
      <c r="DG25" s="29"/>
      <c r="XEO25" s="50"/>
      <c r="XEP25" s="50"/>
      <c r="XEQ25" s="50"/>
      <c r="XER25" s="50"/>
      <c r="XES25" s="50"/>
      <c r="XET25" s="50"/>
      <c r="XEU25" s="50"/>
      <c r="XEV25" s="50"/>
      <c r="XEW25" s="50"/>
      <c r="XEX25" s="50"/>
      <c r="XEY25" s="50"/>
      <c r="XEZ25" s="50"/>
      <c r="XFA25" s="50"/>
      <c r="XFB25" s="50"/>
      <c r="XFC25" s="50"/>
    </row>
    <row r="26" spans="1:111 16369:16383" s="8" customFormat="1" x14ac:dyDescent="0.25">
      <c r="A26" s="49">
        <v>6</v>
      </c>
      <c r="B26" s="50" t="s">
        <v>42</v>
      </c>
      <c r="C26" s="50" t="s">
        <v>16</v>
      </c>
      <c r="D26" s="51">
        <v>19605</v>
      </c>
      <c r="E26" s="52">
        <f t="shared" ca="1" si="0"/>
        <v>60</v>
      </c>
      <c r="F26" s="17">
        <v>20</v>
      </c>
      <c r="G26" s="1" t="s">
        <v>228</v>
      </c>
      <c r="H26" s="53">
        <v>7</v>
      </c>
      <c r="I26" s="53">
        <v>3</v>
      </c>
      <c r="J26" s="53" t="s">
        <v>235</v>
      </c>
      <c r="K26" s="51">
        <v>39994</v>
      </c>
      <c r="L26" s="50" t="s">
        <v>204</v>
      </c>
      <c r="M26" s="50" t="s">
        <v>193</v>
      </c>
      <c r="N26" s="50" t="s">
        <v>186</v>
      </c>
      <c r="O26" s="53" t="s">
        <v>7</v>
      </c>
      <c r="P26" s="53">
        <v>1</v>
      </c>
      <c r="Q26" s="17" t="s">
        <v>13</v>
      </c>
      <c r="R26" s="57"/>
      <c r="S26" s="17">
        <v>2</v>
      </c>
      <c r="T26" s="17">
        <v>1</v>
      </c>
      <c r="U26" s="17">
        <f t="shared" si="2"/>
        <v>0</v>
      </c>
      <c r="V26" s="17">
        <v>1</v>
      </c>
      <c r="W26" s="17">
        <f t="shared" si="5"/>
        <v>0</v>
      </c>
      <c r="X26" s="17">
        <v>5</v>
      </c>
      <c r="Y26" s="45">
        <f t="shared" si="1"/>
        <v>0</v>
      </c>
      <c r="Z26" s="17">
        <v>1</v>
      </c>
      <c r="AA26" s="45">
        <f t="shared" si="4"/>
        <v>0</v>
      </c>
      <c r="AB26" s="17"/>
      <c r="AC26" s="17"/>
      <c r="AD26" s="17"/>
      <c r="AE26" s="1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  <c r="CB26" s="37"/>
      <c r="CC26" s="37"/>
      <c r="CD26" s="37"/>
      <c r="CE26" s="37"/>
      <c r="CF26" s="37"/>
      <c r="CG26" s="37"/>
      <c r="CH26" s="37"/>
      <c r="CI26" s="37"/>
      <c r="CJ26" s="37"/>
      <c r="CK26" s="37"/>
      <c r="CL26" s="37"/>
      <c r="CM26" s="37"/>
      <c r="CN26" s="37"/>
      <c r="CO26" s="37"/>
      <c r="CP26" s="37"/>
      <c r="CQ26" s="37"/>
      <c r="CR26" s="37"/>
      <c r="CS26" s="37"/>
      <c r="CT26" s="37"/>
      <c r="CU26" s="37"/>
      <c r="CV26" s="37"/>
      <c r="CW26" s="37"/>
      <c r="CX26" s="37"/>
      <c r="CY26" s="37"/>
      <c r="CZ26" s="37"/>
      <c r="DA26" s="37"/>
      <c r="DB26" s="37"/>
      <c r="DC26" s="37"/>
      <c r="DD26" s="37"/>
      <c r="DE26" s="37"/>
      <c r="DF26" s="37"/>
      <c r="DG26" s="37"/>
      <c r="XEO26" s="50"/>
      <c r="XEP26" s="50"/>
      <c r="XEQ26" s="50"/>
      <c r="XER26" s="50"/>
      <c r="XES26" s="50"/>
      <c r="XET26" s="50"/>
      <c r="XEU26" s="50"/>
      <c r="XEV26" s="50"/>
      <c r="XEW26" s="50"/>
      <c r="XEX26" s="50"/>
      <c r="XEY26" s="50"/>
      <c r="XEZ26" s="50"/>
      <c r="XFA26" s="50"/>
      <c r="XFB26" s="50"/>
      <c r="XFC26" s="50"/>
    </row>
    <row r="27" spans="1:111 16369:16383" s="22" customFormat="1" x14ac:dyDescent="0.25">
      <c r="A27" s="38">
        <v>7</v>
      </c>
      <c r="B27" s="42" t="s">
        <v>39</v>
      </c>
      <c r="C27" s="42" t="s">
        <v>17</v>
      </c>
      <c r="D27" s="43">
        <v>19897</v>
      </c>
      <c r="E27" s="44">
        <f t="shared" ca="1" si="0"/>
        <v>59</v>
      </c>
      <c r="F27" s="45">
        <v>20</v>
      </c>
      <c r="G27" s="1" t="s">
        <v>224</v>
      </c>
      <c r="H27" s="46">
        <v>7</v>
      </c>
      <c r="I27" s="46">
        <v>3</v>
      </c>
      <c r="J27" s="46" t="s">
        <v>235</v>
      </c>
      <c r="K27" s="43">
        <v>38993</v>
      </c>
      <c r="L27" s="42" t="s">
        <v>208</v>
      </c>
      <c r="M27" s="42" t="s">
        <v>209</v>
      </c>
      <c r="N27" s="42" t="s">
        <v>210</v>
      </c>
      <c r="O27" s="46" t="s">
        <v>11</v>
      </c>
      <c r="P27" s="46">
        <v>1</v>
      </c>
      <c r="Q27" s="45" t="s">
        <v>14</v>
      </c>
      <c r="R27" s="35"/>
      <c r="S27" s="45">
        <v>1</v>
      </c>
      <c r="T27" s="45">
        <v>1</v>
      </c>
      <c r="U27" s="45">
        <f t="shared" si="2"/>
        <v>1</v>
      </c>
      <c r="V27" s="45">
        <v>2</v>
      </c>
      <c r="W27" s="45">
        <f t="shared" si="5"/>
        <v>0</v>
      </c>
      <c r="X27" s="45">
        <v>3</v>
      </c>
      <c r="Y27" s="45">
        <f t="shared" si="1"/>
        <v>0</v>
      </c>
      <c r="Z27" s="45">
        <v>1</v>
      </c>
      <c r="AA27" s="45">
        <f t="shared" si="4"/>
        <v>1</v>
      </c>
      <c r="AB27" s="45"/>
      <c r="AC27" s="45"/>
      <c r="AD27" s="45"/>
      <c r="AE27" s="45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29"/>
      <c r="DD27" s="29"/>
      <c r="DE27" s="29"/>
      <c r="DF27" s="29"/>
      <c r="DG27" s="29"/>
      <c r="XEO27" s="42"/>
      <c r="XEP27" s="42"/>
      <c r="XEQ27" s="42"/>
      <c r="XER27" s="42"/>
      <c r="XES27" s="42"/>
      <c r="XET27" s="42"/>
      <c r="XEU27" s="42"/>
      <c r="XEV27" s="42"/>
      <c r="XEW27" s="42"/>
      <c r="XEX27" s="42"/>
      <c r="XEY27" s="42"/>
      <c r="XEZ27" s="42"/>
      <c r="XFA27" s="42"/>
      <c r="XFB27" s="42"/>
      <c r="XFC27" s="42"/>
    </row>
    <row r="28" spans="1:111 16369:16383" s="22" customFormat="1" x14ac:dyDescent="0.25">
      <c r="A28" s="38">
        <v>7</v>
      </c>
      <c r="B28" s="42" t="s">
        <v>39</v>
      </c>
      <c r="C28" s="42" t="s">
        <v>6</v>
      </c>
      <c r="D28" s="43">
        <v>19897</v>
      </c>
      <c r="E28" s="44">
        <f t="shared" ca="1" si="0"/>
        <v>59</v>
      </c>
      <c r="F28" s="45">
        <v>20</v>
      </c>
      <c r="G28" s="1" t="s">
        <v>228</v>
      </c>
      <c r="H28" s="46" t="s">
        <v>221</v>
      </c>
      <c r="I28" s="46" t="s">
        <v>221</v>
      </c>
      <c r="J28" s="46" t="s">
        <v>235</v>
      </c>
      <c r="K28" s="43">
        <v>40820</v>
      </c>
      <c r="L28" s="42" t="s">
        <v>208</v>
      </c>
      <c r="M28" s="42" t="s">
        <v>203</v>
      </c>
      <c r="N28" s="42" t="s">
        <v>189</v>
      </c>
      <c r="O28" s="46" t="s">
        <v>11</v>
      </c>
      <c r="P28" s="46">
        <v>1</v>
      </c>
      <c r="Q28" s="45" t="s">
        <v>13</v>
      </c>
      <c r="R28" s="34"/>
      <c r="S28" s="45">
        <v>3</v>
      </c>
      <c r="T28" s="45">
        <v>2</v>
      </c>
      <c r="U28" s="45">
        <f t="shared" si="2"/>
        <v>0</v>
      </c>
      <c r="V28" s="45">
        <v>1</v>
      </c>
      <c r="W28" s="45">
        <f t="shared" si="5"/>
        <v>0</v>
      </c>
      <c r="X28" s="45">
        <v>1</v>
      </c>
      <c r="Y28" s="45">
        <f t="shared" si="1"/>
        <v>0</v>
      </c>
      <c r="Z28" s="45">
        <v>2</v>
      </c>
      <c r="AA28" s="45">
        <f t="shared" si="4"/>
        <v>0</v>
      </c>
      <c r="AB28" s="45"/>
      <c r="AC28" s="45"/>
      <c r="AD28" s="45"/>
      <c r="AE28" s="45"/>
      <c r="XEO28" s="42"/>
      <c r="XEP28" s="42"/>
      <c r="XEQ28" s="42"/>
      <c r="XER28" s="42"/>
      <c r="XES28" s="42"/>
      <c r="XET28" s="42"/>
      <c r="XEU28" s="42"/>
      <c r="XEV28" s="42"/>
      <c r="XEW28" s="42"/>
      <c r="XEX28" s="42"/>
      <c r="XEY28" s="42"/>
      <c r="XEZ28" s="42"/>
      <c r="XFA28" s="42"/>
      <c r="XFB28" s="42"/>
      <c r="XFC28" s="42"/>
    </row>
    <row r="29" spans="1:111 16369:16383" s="36" customFormat="1" x14ac:dyDescent="0.25">
      <c r="A29" s="38">
        <v>7</v>
      </c>
      <c r="B29" s="42" t="s">
        <v>39</v>
      </c>
      <c r="C29" s="42" t="s">
        <v>15</v>
      </c>
      <c r="D29" s="43">
        <v>19897</v>
      </c>
      <c r="E29" s="44">
        <f t="shared" ca="1" si="0"/>
        <v>59</v>
      </c>
      <c r="F29" s="45">
        <v>20</v>
      </c>
      <c r="G29" s="1" t="s">
        <v>229</v>
      </c>
      <c r="H29" s="46">
        <v>7</v>
      </c>
      <c r="I29" s="46">
        <v>3</v>
      </c>
      <c r="J29" s="46" t="s">
        <v>235</v>
      </c>
      <c r="K29" s="43">
        <v>40162</v>
      </c>
      <c r="L29" s="42" t="s">
        <v>182</v>
      </c>
      <c r="M29" s="42" t="s">
        <v>180</v>
      </c>
      <c r="N29" s="42" t="s">
        <v>186</v>
      </c>
      <c r="O29" s="46" t="s">
        <v>11</v>
      </c>
      <c r="P29" s="46">
        <v>2</v>
      </c>
      <c r="Q29" s="45" t="s">
        <v>13</v>
      </c>
      <c r="R29" s="34"/>
      <c r="S29" s="45">
        <v>2</v>
      </c>
      <c r="T29" s="45">
        <v>3</v>
      </c>
      <c r="U29" s="45">
        <f t="shared" si="2"/>
        <v>0</v>
      </c>
      <c r="V29" s="45">
        <v>3</v>
      </c>
      <c r="W29" s="45">
        <f t="shared" si="5"/>
        <v>0</v>
      </c>
      <c r="X29" s="45">
        <v>2</v>
      </c>
      <c r="Y29" s="45">
        <f t="shared" si="1"/>
        <v>1</v>
      </c>
      <c r="Z29" s="45">
        <v>3</v>
      </c>
      <c r="AA29" s="45">
        <f t="shared" si="4"/>
        <v>0</v>
      </c>
      <c r="AB29" s="45"/>
      <c r="AC29" s="45"/>
      <c r="AD29" s="45"/>
      <c r="AE29" s="45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XEO29" s="42"/>
      <c r="XEP29" s="42"/>
      <c r="XEQ29" s="42"/>
      <c r="XER29" s="42"/>
      <c r="XES29" s="42"/>
      <c r="XET29" s="42"/>
      <c r="XEU29" s="42"/>
      <c r="XEV29" s="42"/>
      <c r="XEW29" s="42"/>
      <c r="XEX29" s="42"/>
      <c r="XEY29" s="42"/>
      <c r="XEZ29" s="42"/>
      <c r="XFA29" s="42"/>
      <c r="XFB29" s="42"/>
      <c r="XFC29" s="42"/>
    </row>
    <row r="30" spans="1:111 16369:16383" s="36" customFormat="1" x14ac:dyDescent="0.25">
      <c r="A30" s="38">
        <v>8</v>
      </c>
      <c r="B30" s="42" t="s">
        <v>39</v>
      </c>
      <c r="C30" s="42" t="s">
        <v>18</v>
      </c>
      <c r="D30" s="43">
        <v>19897</v>
      </c>
      <c r="E30" s="44">
        <f t="shared" ca="1" si="0"/>
        <v>59</v>
      </c>
      <c r="F30" s="45">
        <v>40</v>
      </c>
      <c r="G30" s="1" t="s">
        <v>224</v>
      </c>
      <c r="H30" s="46">
        <v>7</v>
      </c>
      <c r="I30" s="46">
        <v>3</v>
      </c>
      <c r="J30" s="46" t="s">
        <v>235</v>
      </c>
      <c r="K30" s="43">
        <v>38993</v>
      </c>
      <c r="L30" s="42" t="s">
        <v>208</v>
      </c>
      <c r="M30" s="42" t="s">
        <v>209</v>
      </c>
      <c r="N30" s="42" t="s">
        <v>210</v>
      </c>
      <c r="O30" s="46" t="s">
        <v>7</v>
      </c>
      <c r="P30" s="46">
        <v>1</v>
      </c>
      <c r="Q30" s="45" t="s">
        <v>14</v>
      </c>
      <c r="R30" s="34"/>
      <c r="S30" s="45">
        <v>1</v>
      </c>
      <c r="T30" s="45">
        <v>1</v>
      </c>
      <c r="U30" s="45">
        <f t="shared" si="2"/>
        <v>1</v>
      </c>
      <c r="V30" s="45">
        <v>3</v>
      </c>
      <c r="W30" s="45">
        <f t="shared" si="5"/>
        <v>0</v>
      </c>
      <c r="X30" s="45">
        <v>3</v>
      </c>
      <c r="Y30" s="45">
        <f t="shared" si="1"/>
        <v>0</v>
      </c>
      <c r="Z30" s="45">
        <v>1</v>
      </c>
      <c r="AA30" s="45">
        <f t="shared" si="4"/>
        <v>1</v>
      </c>
      <c r="AB30" s="45"/>
      <c r="AC30" s="45"/>
      <c r="AD30" s="45"/>
      <c r="AE30" s="45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XEO30" s="42"/>
      <c r="XEP30" s="42"/>
      <c r="XEQ30" s="42"/>
      <c r="XER30" s="42"/>
      <c r="XES30" s="42"/>
      <c r="XET30" s="42"/>
      <c r="XEU30" s="42"/>
      <c r="XEV30" s="42"/>
      <c r="XEW30" s="42"/>
      <c r="XEX30" s="42"/>
      <c r="XEY30" s="42"/>
      <c r="XEZ30" s="42"/>
      <c r="XFA30" s="42"/>
      <c r="XFB30" s="42"/>
      <c r="XFC30" s="42"/>
    </row>
    <row r="31" spans="1:111 16369:16383" s="36" customFormat="1" x14ac:dyDescent="0.25">
      <c r="A31" s="38">
        <v>8</v>
      </c>
      <c r="B31" s="42" t="s">
        <v>39</v>
      </c>
      <c r="C31" s="42" t="s">
        <v>9</v>
      </c>
      <c r="D31" s="43">
        <v>19897</v>
      </c>
      <c r="E31" s="44">
        <f t="shared" ca="1" si="0"/>
        <v>59</v>
      </c>
      <c r="F31" s="45">
        <v>40</v>
      </c>
      <c r="G31" s="1" t="s">
        <v>228</v>
      </c>
      <c r="H31" s="46" t="s">
        <v>221</v>
      </c>
      <c r="I31" s="46" t="s">
        <v>221</v>
      </c>
      <c r="J31" s="46" t="s">
        <v>235</v>
      </c>
      <c r="K31" s="43">
        <v>40820</v>
      </c>
      <c r="L31" s="42" t="s">
        <v>208</v>
      </c>
      <c r="M31" s="42" t="s">
        <v>203</v>
      </c>
      <c r="N31" s="42" t="s">
        <v>189</v>
      </c>
      <c r="O31" s="46" t="s">
        <v>7</v>
      </c>
      <c r="P31" s="46">
        <v>2</v>
      </c>
      <c r="Q31" s="45" t="s">
        <v>13</v>
      </c>
      <c r="R31" s="34"/>
      <c r="S31" s="45">
        <v>3</v>
      </c>
      <c r="T31" s="45">
        <v>2</v>
      </c>
      <c r="U31" s="45">
        <f t="shared" si="2"/>
        <v>0</v>
      </c>
      <c r="V31" s="45">
        <v>1</v>
      </c>
      <c r="W31" s="45">
        <f>IF(V31=S31,1,0)</f>
        <v>0</v>
      </c>
      <c r="X31" s="45">
        <v>1</v>
      </c>
      <c r="Y31" s="45">
        <f t="shared" si="1"/>
        <v>0</v>
      </c>
      <c r="Z31" s="45">
        <v>3</v>
      </c>
      <c r="AA31" s="45">
        <f t="shared" si="4"/>
        <v>1</v>
      </c>
      <c r="AB31" s="45"/>
      <c r="AC31" s="45"/>
      <c r="AD31" s="45"/>
      <c r="AE31" s="45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XEO31" s="42"/>
      <c r="XEP31" s="42"/>
      <c r="XEQ31" s="42"/>
      <c r="XER31" s="42"/>
      <c r="XES31" s="42"/>
      <c r="XET31" s="42"/>
      <c r="XEU31" s="42"/>
      <c r="XEV31" s="42"/>
      <c r="XEW31" s="42"/>
      <c r="XEX31" s="42"/>
      <c r="XEY31" s="42"/>
      <c r="XEZ31" s="42"/>
      <c r="XFA31" s="42"/>
      <c r="XFB31" s="42"/>
      <c r="XFC31" s="42"/>
    </row>
    <row r="32" spans="1:111 16369:16383" s="36" customFormat="1" x14ac:dyDescent="0.25">
      <c r="A32" s="38">
        <v>8</v>
      </c>
      <c r="B32" s="42" t="s">
        <v>39</v>
      </c>
      <c r="C32" s="42" t="s">
        <v>16</v>
      </c>
      <c r="D32" s="43">
        <v>19897</v>
      </c>
      <c r="E32" s="44">
        <f t="shared" ca="1" si="0"/>
        <v>59</v>
      </c>
      <c r="F32" s="45">
        <v>30</v>
      </c>
      <c r="G32" s="1" t="s">
        <v>229</v>
      </c>
      <c r="H32" s="46">
        <v>6</v>
      </c>
      <c r="I32" s="46">
        <v>3</v>
      </c>
      <c r="J32" s="46" t="s">
        <v>235</v>
      </c>
      <c r="K32" s="43">
        <v>40162</v>
      </c>
      <c r="L32" s="42" t="s">
        <v>182</v>
      </c>
      <c r="M32" s="42" t="s">
        <v>180</v>
      </c>
      <c r="N32" s="42" t="s">
        <v>186</v>
      </c>
      <c r="O32" s="46" t="s">
        <v>7</v>
      </c>
      <c r="P32" s="46">
        <v>2</v>
      </c>
      <c r="Q32" s="45" t="s">
        <v>13</v>
      </c>
      <c r="R32" s="34"/>
      <c r="S32" s="45">
        <v>2</v>
      </c>
      <c r="T32" s="45">
        <v>3</v>
      </c>
      <c r="U32" s="45">
        <f t="shared" si="2"/>
        <v>0</v>
      </c>
      <c r="V32" s="45">
        <v>2</v>
      </c>
      <c r="W32" s="45">
        <f t="shared" si="5"/>
        <v>1</v>
      </c>
      <c r="X32" s="45">
        <v>2</v>
      </c>
      <c r="Y32" s="45">
        <f t="shared" si="1"/>
        <v>1</v>
      </c>
      <c r="Z32" s="45">
        <v>2</v>
      </c>
      <c r="AA32" s="45">
        <f t="shared" si="4"/>
        <v>1</v>
      </c>
      <c r="AB32" s="45"/>
      <c r="AC32" s="45"/>
      <c r="AD32" s="45"/>
      <c r="AE32" s="45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XEO32" s="42"/>
      <c r="XEP32" s="42"/>
      <c r="XEQ32" s="42"/>
      <c r="XER32" s="42"/>
      <c r="XES32" s="42"/>
      <c r="XET32" s="42"/>
      <c r="XEU32" s="42"/>
      <c r="XEV32" s="42"/>
      <c r="XEW32" s="42"/>
      <c r="XEX32" s="42"/>
      <c r="XEY32" s="42"/>
      <c r="XEZ32" s="42"/>
      <c r="XFA32" s="42"/>
      <c r="XFB32" s="42"/>
      <c r="XFC32" s="42"/>
    </row>
    <row r="33" spans="1:111 16369:16383" s="28" customFormat="1" x14ac:dyDescent="0.25">
      <c r="A33" s="49">
        <v>9</v>
      </c>
      <c r="B33" s="50" t="s">
        <v>38</v>
      </c>
      <c r="C33" s="50" t="s">
        <v>19</v>
      </c>
      <c r="D33" s="51">
        <v>14269</v>
      </c>
      <c r="E33" s="52">
        <f t="shared" ca="1" si="0"/>
        <v>75</v>
      </c>
      <c r="F33" s="17">
        <v>32</v>
      </c>
      <c r="G33" s="1" t="s">
        <v>228</v>
      </c>
      <c r="H33" s="53">
        <v>6</v>
      </c>
      <c r="I33" s="53">
        <v>3</v>
      </c>
      <c r="J33" s="53" t="s">
        <v>234</v>
      </c>
      <c r="K33" s="51">
        <v>40197</v>
      </c>
      <c r="L33" s="50" t="s">
        <v>195</v>
      </c>
      <c r="M33" s="50" t="s">
        <v>213</v>
      </c>
      <c r="N33" s="50" t="s">
        <v>187</v>
      </c>
      <c r="O33" s="53" t="s">
        <v>11</v>
      </c>
      <c r="P33" s="53">
        <v>1</v>
      </c>
      <c r="Q33" s="17" t="s">
        <v>13</v>
      </c>
      <c r="R33" s="54"/>
      <c r="S33" s="17">
        <v>3</v>
      </c>
      <c r="T33" s="17">
        <v>3</v>
      </c>
      <c r="U33" s="17">
        <f t="shared" si="2"/>
        <v>1</v>
      </c>
      <c r="V33" s="17">
        <v>3</v>
      </c>
      <c r="W33" s="17">
        <f t="shared" si="5"/>
        <v>1</v>
      </c>
      <c r="X33" s="17">
        <v>3</v>
      </c>
      <c r="Y33" s="45">
        <f t="shared" si="1"/>
        <v>1</v>
      </c>
      <c r="Z33" s="17">
        <v>3</v>
      </c>
      <c r="AA33" s="45">
        <f t="shared" si="4"/>
        <v>1</v>
      </c>
      <c r="AB33" s="17"/>
      <c r="AC33" s="17"/>
      <c r="AD33" s="17"/>
      <c r="AE33" s="17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30"/>
      <c r="CY33" s="30"/>
      <c r="CZ33" s="30"/>
      <c r="DA33" s="30"/>
      <c r="DB33" s="30"/>
      <c r="DC33" s="30"/>
      <c r="DD33" s="30"/>
      <c r="DE33" s="30"/>
      <c r="DF33" s="30"/>
      <c r="DG33" s="30"/>
      <c r="XEO33" s="50"/>
      <c r="XEP33" s="50"/>
      <c r="XEQ33" s="50"/>
      <c r="XER33" s="50"/>
      <c r="XES33" s="50"/>
      <c r="XET33" s="50"/>
      <c r="XEU33" s="50"/>
      <c r="XEV33" s="50"/>
      <c r="XEW33" s="50"/>
      <c r="XEX33" s="50"/>
      <c r="XEY33" s="50"/>
      <c r="XEZ33" s="50"/>
      <c r="XFA33" s="50"/>
      <c r="XFB33" s="50"/>
      <c r="XFC33" s="50"/>
    </row>
    <row r="34" spans="1:111 16369:16383" s="7" customFormat="1" x14ac:dyDescent="0.25">
      <c r="A34" s="49">
        <v>9</v>
      </c>
      <c r="B34" s="50" t="s">
        <v>38</v>
      </c>
      <c r="C34" s="50" t="s">
        <v>6</v>
      </c>
      <c r="D34" s="51">
        <v>14269</v>
      </c>
      <c r="E34" s="52">
        <f t="shared" ref="E34:E65" ca="1" si="6">INT((TODAY()-D34)/365.25)</f>
        <v>75</v>
      </c>
      <c r="F34" s="17">
        <v>25</v>
      </c>
      <c r="G34" s="1" t="s">
        <v>228</v>
      </c>
      <c r="H34" s="53">
        <v>6</v>
      </c>
      <c r="I34" s="53">
        <v>3</v>
      </c>
      <c r="J34" s="53" t="s">
        <v>234</v>
      </c>
      <c r="K34" s="51">
        <v>41129</v>
      </c>
      <c r="L34" s="50" t="s">
        <v>197</v>
      </c>
      <c r="M34" s="50" t="s">
        <v>197</v>
      </c>
      <c r="N34" s="50" t="s">
        <v>192</v>
      </c>
      <c r="O34" s="53" t="s">
        <v>11</v>
      </c>
      <c r="P34" s="53">
        <v>2</v>
      </c>
      <c r="Q34" s="17" t="s">
        <v>13</v>
      </c>
      <c r="R34" s="54"/>
      <c r="S34" s="17">
        <v>6</v>
      </c>
      <c r="T34" s="17">
        <v>5</v>
      </c>
      <c r="U34" s="17">
        <f t="shared" ref="U34:U65" si="7">IF(S34=T34,1,0)</f>
        <v>0</v>
      </c>
      <c r="V34" s="17">
        <v>5</v>
      </c>
      <c r="W34" s="17">
        <f t="shared" si="5"/>
        <v>0</v>
      </c>
      <c r="X34" s="17">
        <v>4</v>
      </c>
      <c r="Y34" s="45">
        <f t="shared" si="1"/>
        <v>0</v>
      </c>
      <c r="Z34" s="17">
        <v>5</v>
      </c>
      <c r="AA34" s="45">
        <f t="shared" si="4"/>
        <v>0</v>
      </c>
      <c r="AB34" s="17"/>
      <c r="AC34" s="17"/>
      <c r="AD34" s="17"/>
      <c r="AE34" s="17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30"/>
      <c r="CY34" s="30"/>
      <c r="CZ34" s="30"/>
      <c r="DA34" s="30"/>
      <c r="DB34" s="30"/>
      <c r="DC34" s="30"/>
      <c r="DD34" s="30"/>
      <c r="DE34" s="30"/>
      <c r="DF34" s="30"/>
      <c r="DG34" s="30"/>
      <c r="XEO34" s="50"/>
      <c r="XEP34" s="50"/>
      <c r="XEQ34" s="50"/>
      <c r="XER34" s="50"/>
      <c r="XES34" s="50"/>
      <c r="XET34" s="50"/>
      <c r="XEU34" s="50"/>
      <c r="XEV34" s="50"/>
      <c r="XEW34" s="50"/>
      <c r="XEX34" s="50"/>
      <c r="XEY34" s="50"/>
      <c r="XEZ34" s="50"/>
      <c r="XFA34" s="50"/>
      <c r="XFB34" s="50"/>
      <c r="XFC34" s="50"/>
    </row>
    <row r="35" spans="1:111 16369:16383" s="7" customFormat="1" x14ac:dyDescent="0.25">
      <c r="A35" s="49">
        <v>9</v>
      </c>
      <c r="B35" s="50" t="s">
        <v>38</v>
      </c>
      <c r="C35" s="50" t="s">
        <v>15</v>
      </c>
      <c r="D35" s="51">
        <v>14269</v>
      </c>
      <c r="E35" s="52">
        <f t="shared" ca="1" si="6"/>
        <v>75</v>
      </c>
      <c r="F35" s="17">
        <v>32</v>
      </c>
      <c r="G35" s="1" t="s">
        <v>228</v>
      </c>
      <c r="H35" s="53">
        <v>5</v>
      </c>
      <c r="I35" s="53">
        <v>3</v>
      </c>
      <c r="J35" s="53" t="s">
        <v>234</v>
      </c>
      <c r="K35" s="51">
        <v>40816</v>
      </c>
      <c r="L35" s="50" t="s">
        <v>199</v>
      </c>
      <c r="M35" s="50" t="s">
        <v>193</v>
      </c>
      <c r="N35" s="50" t="s">
        <v>189</v>
      </c>
      <c r="O35" s="53" t="s">
        <v>11</v>
      </c>
      <c r="P35" s="53">
        <v>1</v>
      </c>
      <c r="Q35" s="17" t="s">
        <v>13</v>
      </c>
      <c r="R35" s="54"/>
      <c r="S35" s="17">
        <v>5</v>
      </c>
      <c r="T35" s="17">
        <v>6</v>
      </c>
      <c r="U35" s="17">
        <f t="shared" si="7"/>
        <v>0</v>
      </c>
      <c r="V35" s="17">
        <v>6</v>
      </c>
      <c r="W35" s="17">
        <f t="shared" si="5"/>
        <v>0</v>
      </c>
      <c r="X35" s="17">
        <v>6</v>
      </c>
      <c r="Y35" s="45">
        <f t="shared" si="1"/>
        <v>0</v>
      </c>
      <c r="Z35" s="17">
        <v>6</v>
      </c>
      <c r="AA35" s="45">
        <f t="shared" si="4"/>
        <v>0</v>
      </c>
      <c r="AB35" s="17"/>
      <c r="AC35" s="17"/>
      <c r="AD35" s="17"/>
      <c r="AE35" s="17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30"/>
      <c r="DB35" s="30"/>
      <c r="DC35" s="30"/>
      <c r="DD35" s="30"/>
      <c r="DE35" s="30"/>
      <c r="DF35" s="30"/>
      <c r="DG35" s="30"/>
      <c r="XEO35" s="50"/>
      <c r="XEP35" s="50"/>
      <c r="XEQ35" s="50"/>
      <c r="XER35" s="50"/>
      <c r="XES35" s="50"/>
      <c r="XET35" s="50"/>
      <c r="XEU35" s="50"/>
      <c r="XEV35" s="50"/>
      <c r="XEW35" s="50"/>
      <c r="XEX35" s="50"/>
      <c r="XEY35" s="50"/>
      <c r="XEZ35" s="50"/>
      <c r="XFA35" s="50"/>
      <c r="XFB35" s="50"/>
      <c r="XFC35" s="50"/>
    </row>
    <row r="36" spans="1:111 16369:16383" s="7" customFormat="1" x14ac:dyDescent="0.25">
      <c r="A36" s="49">
        <v>9</v>
      </c>
      <c r="B36" s="50" t="s">
        <v>38</v>
      </c>
      <c r="C36" s="50" t="s">
        <v>24</v>
      </c>
      <c r="D36" s="51">
        <v>14269</v>
      </c>
      <c r="E36" s="52">
        <f t="shared" ca="1" si="6"/>
        <v>75</v>
      </c>
      <c r="F36" s="17">
        <v>30</v>
      </c>
      <c r="G36" s="1" t="s">
        <v>224</v>
      </c>
      <c r="H36" s="53">
        <v>6</v>
      </c>
      <c r="I36" s="53">
        <v>3</v>
      </c>
      <c r="J36" s="53" t="s">
        <v>235</v>
      </c>
      <c r="K36" s="51">
        <v>39365</v>
      </c>
      <c r="L36" s="50" t="s">
        <v>208</v>
      </c>
      <c r="M36" s="50" t="s">
        <v>208</v>
      </c>
      <c r="N36" s="50" t="s">
        <v>181</v>
      </c>
      <c r="O36" s="53" t="s">
        <v>11</v>
      </c>
      <c r="P36" s="53">
        <v>2</v>
      </c>
      <c r="Q36" s="17" t="s">
        <v>14</v>
      </c>
      <c r="R36" s="54"/>
      <c r="S36" s="17">
        <v>1</v>
      </c>
      <c r="T36" s="17">
        <v>1</v>
      </c>
      <c r="U36" s="17">
        <f t="shared" si="7"/>
        <v>1</v>
      </c>
      <c r="V36" s="17">
        <v>1</v>
      </c>
      <c r="W36" s="17">
        <f t="shared" si="5"/>
        <v>1</v>
      </c>
      <c r="X36" s="17">
        <v>2</v>
      </c>
      <c r="Y36" s="45">
        <f t="shared" si="1"/>
        <v>0</v>
      </c>
      <c r="Z36" s="17">
        <v>2</v>
      </c>
      <c r="AA36" s="45">
        <f t="shared" si="4"/>
        <v>0</v>
      </c>
      <c r="AB36" s="17"/>
      <c r="AC36" s="17"/>
      <c r="AD36" s="17"/>
      <c r="AE36" s="17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0"/>
      <c r="CH36" s="30"/>
      <c r="CI36" s="30"/>
      <c r="CJ36" s="30"/>
      <c r="CK36" s="30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30"/>
      <c r="CY36" s="30"/>
      <c r="CZ36" s="30"/>
      <c r="DA36" s="30"/>
      <c r="DB36" s="30"/>
      <c r="DC36" s="30"/>
      <c r="DD36" s="30"/>
      <c r="DE36" s="30"/>
      <c r="DF36" s="30"/>
      <c r="DG36" s="30"/>
      <c r="XEO36" s="50"/>
      <c r="XEP36" s="50"/>
      <c r="XEQ36" s="50"/>
      <c r="XER36" s="50"/>
      <c r="XES36" s="50"/>
      <c r="XET36" s="50"/>
      <c r="XEU36" s="50"/>
      <c r="XEV36" s="50"/>
      <c r="XEW36" s="50"/>
      <c r="XEX36" s="50"/>
      <c r="XEY36" s="50"/>
      <c r="XEZ36" s="50"/>
      <c r="XFA36" s="50"/>
      <c r="XFB36" s="50"/>
      <c r="XFC36" s="50"/>
    </row>
    <row r="37" spans="1:111 16369:16383" s="7" customFormat="1" x14ac:dyDescent="0.25">
      <c r="A37" s="49">
        <v>9</v>
      </c>
      <c r="B37" s="50" t="s">
        <v>38</v>
      </c>
      <c r="C37" s="50" t="s">
        <v>17</v>
      </c>
      <c r="D37" s="51">
        <v>14269</v>
      </c>
      <c r="E37" s="52">
        <f t="shared" ca="1" si="6"/>
        <v>75</v>
      </c>
      <c r="F37" s="17">
        <v>25</v>
      </c>
      <c r="G37" s="1" t="s">
        <v>228</v>
      </c>
      <c r="H37" s="53">
        <v>6</v>
      </c>
      <c r="I37" s="53">
        <v>3</v>
      </c>
      <c r="J37" s="53" t="s">
        <v>234</v>
      </c>
      <c r="K37" s="51">
        <v>40505</v>
      </c>
      <c r="L37" s="50" t="s">
        <v>179</v>
      </c>
      <c r="M37" s="50" t="s">
        <v>211</v>
      </c>
      <c r="N37" s="50" t="s">
        <v>187</v>
      </c>
      <c r="O37" s="53" t="s">
        <v>11</v>
      </c>
      <c r="P37" s="53">
        <v>1</v>
      </c>
      <c r="Q37" s="17" t="s">
        <v>13</v>
      </c>
      <c r="R37" s="54"/>
      <c r="S37" s="17">
        <v>4</v>
      </c>
      <c r="T37" s="17">
        <v>4</v>
      </c>
      <c r="U37" s="17">
        <f t="shared" si="7"/>
        <v>1</v>
      </c>
      <c r="V37" s="17">
        <v>4</v>
      </c>
      <c r="W37" s="17">
        <f t="shared" si="5"/>
        <v>1</v>
      </c>
      <c r="X37" s="17">
        <v>5</v>
      </c>
      <c r="Y37" s="45">
        <f t="shared" si="1"/>
        <v>0</v>
      </c>
      <c r="Z37" s="17">
        <v>4</v>
      </c>
      <c r="AA37" s="45">
        <f t="shared" si="4"/>
        <v>1</v>
      </c>
      <c r="AB37" s="17"/>
      <c r="AC37" s="17"/>
      <c r="AD37" s="17"/>
      <c r="AE37" s="17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30"/>
      <c r="DF37" s="30"/>
      <c r="DG37" s="30"/>
      <c r="XEO37" s="50"/>
      <c r="XEP37" s="50"/>
      <c r="XEQ37" s="50"/>
      <c r="XER37" s="50"/>
      <c r="XES37" s="50"/>
      <c r="XET37" s="50"/>
      <c r="XEU37" s="50"/>
      <c r="XEV37" s="50"/>
      <c r="XEW37" s="50"/>
      <c r="XEX37" s="50"/>
      <c r="XEY37" s="50"/>
      <c r="XEZ37" s="50"/>
      <c r="XFA37" s="50"/>
      <c r="XFB37" s="50"/>
      <c r="XFC37" s="50"/>
    </row>
    <row r="38" spans="1:111 16369:16383" s="7" customFormat="1" x14ac:dyDescent="0.25">
      <c r="A38" s="49">
        <v>9</v>
      </c>
      <c r="B38" s="50" t="s">
        <v>38</v>
      </c>
      <c r="C38" s="50" t="s">
        <v>21</v>
      </c>
      <c r="D38" s="51">
        <v>14269</v>
      </c>
      <c r="E38" s="52">
        <f t="shared" ca="1" si="6"/>
        <v>75</v>
      </c>
      <c r="F38" s="17">
        <v>32</v>
      </c>
      <c r="G38" s="1" t="s">
        <v>228</v>
      </c>
      <c r="H38" s="53">
        <v>5</v>
      </c>
      <c r="I38" s="53">
        <v>3</v>
      </c>
      <c r="J38" s="53" t="s">
        <v>235</v>
      </c>
      <c r="K38" s="51">
        <v>39777</v>
      </c>
      <c r="L38" s="50" t="s">
        <v>179</v>
      </c>
      <c r="M38" s="50" t="s">
        <v>212</v>
      </c>
      <c r="N38" s="50" t="s">
        <v>184</v>
      </c>
      <c r="O38" s="53" t="s">
        <v>11</v>
      </c>
      <c r="P38" s="53">
        <v>1</v>
      </c>
      <c r="Q38" s="17" t="s">
        <v>13</v>
      </c>
      <c r="R38" s="54"/>
      <c r="S38" s="17">
        <v>2</v>
      </c>
      <c r="T38" s="17">
        <v>2</v>
      </c>
      <c r="U38" s="17">
        <f t="shared" si="7"/>
        <v>1</v>
      </c>
      <c r="V38" s="17">
        <v>2</v>
      </c>
      <c r="W38" s="17">
        <f t="shared" si="5"/>
        <v>1</v>
      </c>
      <c r="X38" s="17">
        <v>1</v>
      </c>
      <c r="Y38" s="45">
        <f t="shared" si="1"/>
        <v>0</v>
      </c>
      <c r="Z38" s="17">
        <v>1</v>
      </c>
      <c r="AA38" s="45">
        <f t="shared" si="4"/>
        <v>0</v>
      </c>
      <c r="AB38" s="17"/>
      <c r="AC38" s="17"/>
      <c r="AD38" s="17"/>
      <c r="AE38" s="17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30"/>
      <c r="CZ38" s="30"/>
      <c r="DA38" s="30"/>
      <c r="DB38" s="30"/>
      <c r="DC38" s="30"/>
      <c r="DD38" s="30"/>
      <c r="DE38" s="30"/>
      <c r="DF38" s="30"/>
      <c r="DG38" s="30"/>
      <c r="XEO38" s="50"/>
      <c r="XEP38" s="50"/>
      <c r="XEQ38" s="50"/>
      <c r="XER38" s="50"/>
      <c r="XES38" s="50"/>
      <c r="XET38" s="50"/>
      <c r="XEU38" s="50"/>
      <c r="XEV38" s="50"/>
      <c r="XEW38" s="50"/>
      <c r="XEX38" s="50"/>
      <c r="XEY38" s="50"/>
      <c r="XEZ38" s="50"/>
      <c r="XFA38" s="50"/>
      <c r="XFB38" s="50"/>
      <c r="XFC38" s="50"/>
    </row>
    <row r="39" spans="1:111 16369:16383" s="37" customFormat="1" x14ac:dyDescent="0.25">
      <c r="A39" s="49">
        <v>10</v>
      </c>
      <c r="B39" s="50" t="s">
        <v>38</v>
      </c>
      <c r="C39" s="50" t="s">
        <v>20</v>
      </c>
      <c r="D39" s="51">
        <v>14269</v>
      </c>
      <c r="E39" s="52">
        <f t="shared" ca="1" si="6"/>
        <v>75</v>
      </c>
      <c r="F39" s="17">
        <v>32</v>
      </c>
      <c r="G39" s="1" t="s">
        <v>228</v>
      </c>
      <c r="H39" s="53">
        <v>6</v>
      </c>
      <c r="I39" s="53">
        <v>3</v>
      </c>
      <c r="J39" s="53" t="s">
        <v>234</v>
      </c>
      <c r="K39" s="51">
        <v>40197</v>
      </c>
      <c r="L39" s="50" t="s">
        <v>195</v>
      </c>
      <c r="M39" s="50" t="s">
        <v>213</v>
      </c>
      <c r="N39" s="50" t="s">
        <v>187</v>
      </c>
      <c r="O39" s="53" t="s">
        <v>7</v>
      </c>
      <c r="P39" s="53">
        <v>1</v>
      </c>
      <c r="Q39" s="17" t="s">
        <v>13</v>
      </c>
      <c r="R39" s="54"/>
      <c r="S39" s="17">
        <v>3</v>
      </c>
      <c r="T39" s="17">
        <v>3</v>
      </c>
      <c r="U39" s="17">
        <f t="shared" si="7"/>
        <v>1</v>
      </c>
      <c r="V39" s="17">
        <v>3</v>
      </c>
      <c r="W39" s="17">
        <f t="shared" si="5"/>
        <v>1</v>
      </c>
      <c r="X39" s="17">
        <v>1</v>
      </c>
      <c r="Y39" s="45">
        <f t="shared" si="1"/>
        <v>0</v>
      </c>
      <c r="Z39" s="17">
        <v>3</v>
      </c>
      <c r="AA39" s="45">
        <f t="shared" si="4"/>
        <v>1</v>
      </c>
      <c r="AB39" s="17"/>
      <c r="AC39" s="17"/>
      <c r="AD39" s="17"/>
      <c r="AE39" s="17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56"/>
      <c r="BK39" s="56"/>
      <c r="BL39" s="56"/>
      <c r="BM39" s="56"/>
      <c r="BN39" s="56"/>
      <c r="BO39" s="56"/>
      <c r="BP39" s="56"/>
      <c r="BQ39" s="56"/>
      <c r="BR39" s="56"/>
      <c r="BS39" s="56"/>
      <c r="BT39" s="56"/>
      <c r="BU39" s="56"/>
      <c r="BV39" s="56"/>
      <c r="BW39" s="56"/>
      <c r="BX39" s="56"/>
      <c r="BY39" s="56"/>
      <c r="BZ39" s="56"/>
      <c r="CA39" s="56"/>
      <c r="CB39" s="56"/>
      <c r="CC39" s="56"/>
      <c r="CD39" s="56"/>
      <c r="CE39" s="56"/>
      <c r="CF39" s="56"/>
      <c r="CG39" s="56"/>
      <c r="CH39" s="56"/>
      <c r="CI39" s="56"/>
      <c r="CJ39" s="56"/>
      <c r="CK39" s="56"/>
      <c r="CL39" s="56"/>
      <c r="CM39" s="56"/>
      <c r="CN39" s="56"/>
      <c r="CO39" s="56"/>
      <c r="CP39" s="56"/>
      <c r="CQ39" s="56"/>
      <c r="CR39" s="56"/>
      <c r="CS39" s="56"/>
      <c r="CT39" s="56"/>
      <c r="CU39" s="56"/>
      <c r="CV39" s="56"/>
      <c r="CW39" s="56"/>
      <c r="CX39" s="56"/>
      <c r="CY39" s="56"/>
      <c r="CZ39" s="56"/>
      <c r="DA39" s="56"/>
      <c r="DB39" s="56"/>
      <c r="DC39" s="56"/>
      <c r="DD39" s="56"/>
      <c r="DE39" s="56"/>
      <c r="DF39" s="56"/>
      <c r="DG39" s="56"/>
      <c r="XEO39" s="50"/>
      <c r="XEP39" s="50"/>
      <c r="XEQ39" s="50"/>
      <c r="XER39" s="50"/>
      <c r="XES39" s="50"/>
      <c r="XET39" s="50"/>
      <c r="XEU39" s="50"/>
      <c r="XEV39" s="50"/>
      <c r="XEW39" s="50"/>
      <c r="XEX39" s="50"/>
      <c r="XEY39" s="50"/>
      <c r="XEZ39" s="50"/>
      <c r="XFA39" s="50"/>
      <c r="XFB39" s="50"/>
      <c r="XFC39" s="50"/>
    </row>
    <row r="40" spans="1:111 16369:16383" s="37" customFormat="1" x14ac:dyDescent="0.25">
      <c r="A40" s="49">
        <v>10</v>
      </c>
      <c r="B40" s="50" t="s">
        <v>38</v>
      </c>
      <c r="C40" s="50" t="s">
        <v>9</v>
      </c>
      <c r="D40" s="51">
        <v>14269</v>
      </c>
      <c r="E40" s="52">
        <f t="shared" ca="1" si="6"/>
        <v>75</v>
      </c>
      <c r="F40" s="17">
        <v>25</v>
      </c>
      <c r="G40" s="1" t="s">
        <v>228</v>
      </c>
      <c r="H40" s="53">
        <v>5</v>
      </c>
      <c r="I40" s="53">
        <v>3</v>
      </c>
      <c r="J40" s="53" t="s">
        <v>234</v>
      </c>
      <c r="K40" s="51">
        <v>41129</v>
      </c>
      <c r="L40" s="50" t="s">
        <v>197</v>
      </c>
      <c r="M40" s="50" t="s">
        <v>197</v>
      </c>
      <c r="N40" s="50" t="s">
        <v>192</v>
      </c>
      <c r="O40" s="53" t="s">
        <v>7</v>
      </c>
      <c r="P40" s="53">
        <v>1</v>
      </c>
      <c r="Q40" s="17" t="s">
        <v>13</v>
      </c>
      <c r="R40" s="54"/>
      <c r="S40" s="17">
        <v>6</v>
      </c>
      <c r="T40" s="17">
        <v>6</v>
      </c>
      <c r="U40" s="17">
        <f t="shared" si="7"/>
        <v>1</v>
      </c>
      <c r="V40" s="17">
        <v>5</v>
      </c>
      <c r="W40" s="17">
        <f t="shared" si="5"/>
        <v>0</v>
      </c>
      <c r="X40" s="17">
        <v>6</v>
      </c>
      <c r="Y40" s="45">
        <f t="shared" si="1"/>
        <v>1</v>
      </c>
      <c r="Z40" s="17">
        <v>5</v>
      </c>
      <c r="AA40" s="45">
        <f t="shared" si="4"/>
        <v>0</v>
      </c>
      <c r="AB40" s="17"/>
      <c r="AC40" s="17"/>
      <c r="AD40" s="17"/>
      <c r="AE40" s="17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XEO40" s="50"/>
      <c r="XEP40" s="50"/>
      <c r="XEQ40" s="50"/>
      <c r="XER40" s="50"/>
      <c r="XES40" s="50"/>
      <c r="XET40" s="50"/>
      <c r="XEU40" s="50"/>
      <c r="XEV40" s="50"/>
      <c r="XEW40" s="50"/>
      <c r="XEX40" s="50"/>
      <c r="XEY40" s="50"/>
      <c r="XEZ40" s="50"/>
      <c r="XFA40" s="50"/>
      <c r="XFB40" s="50"/>
      <c r="XFC40" s="50"/>
    </row>
    <row r="41" spans="1:111 16369:16383" s="56" customFormat="1" x14ac:dyDescent="0.25">
      <c r="A41" s="49">
        <v>10</v>
      </c>
      <c r="B41" s="50" t="s">
        <v>38</v>
      </c>
      <c r="C41" s="50" t="s">
        <v>16</v>
      </c>
      <c r="D41" s="51">
        <v>14269</v>
      </c>
      <c r="E41" s="52">
        <f t="shared" ca="1" si="6"/>
        <v>75</v>
      </c>
      <c r="F41" s="17">
        <v>25</v>
      </c>
      <c r="G41" s="1" t="s">
        <v>228</v>
      </c>
      <c r="H41" s="53">
        <v>5</v>
      </c>
      <c r="I41" s="53">
        <v>3</v>
      </c>
      <c r="J41" s="53" t="s">
        <v>234</v>
      </c>
      <c r="K41" s="51">
        <v>40816</v>
      </c>
      <c r="L41" s="50" t="s">
        <v>199</v>
      </c>
      <c r="M41" s="50" t="s">
        <v>193</v>
      </c>
      <c r="N41" s="50" t="s">
        <v>189</v>
      </c>
      <c r="O41" s="53" t="s">
        <v>7</v>
      </c>
      <c r="P41" s="53">
        <v>1</v>
      </c>
      <c r="Q41" s="17" t="s">
        <v>13</v>
      </c>
      <c r="R41" s="54"/>
      <c r="S41" s="17">
        <v>5</v>
      </c>
      <c r="T41" s="17">
        <v>5</v>
      </c>
      <c r="U41" s="17">
        <f t="shared" si="7"/>
        <v>1</v>
      </c>
      <c r="V41" s="17">
        <v>6</v>
      </c>
      <c r="W41" s="17">
        <f t="shared" si="5"/>
        <v>0</v>
      </c>
      <c r="X41" s="17">
        <v>5</v>
      </c>
      <c r="Y41" s="45">
        <f t="shared" si="1"/>
        <v>1</v>
      </c>
      <c r="Z41" s="17">
        <v>6</v>
      </c>
      <c r="AA41" s="45">
        <f t="shared" si="4"/>
        <v>0</v>
      </c>
      <c r="AB41" s="17"/>
      <c r="AC41" s="17"/>
      <c r="AD41" s="17"/>
      <c r="AE41" s="17"/>
      <c r="XEO41" s="50"/>
      <c r="XEP41" s="50"/>
      <c r="XEQ41" s="50"/>
      <c r="XER41" s="50"/>
      <c r="XES41" s="50"/>
      <c r="XET41" s="50"/>
      <c r="XEU41" s="50"/>
      <c r="XEV41" s="50"/>
      <c r="XEW41" s="50"/>
      <c r="XEX41" s="50"/>
      <c r="XEY41" s="50"/>
      <c r="XEZ41" s="50"/>
      <c r="XFA41" s="50"/>
      <c r="XFB41" s="50"/>
      <c r="XFC41" s="50"/>
    </row>
    <row r="42" spans="1:111 16369:16383" s="56" customFormat="1" x14ac:dyDescent="0.25">
      <c r="A42" s="49">
        <v>10</v>
      </c>
      <c r="B42" s="50" t="s">
        <v>38</v>
      </c>
      <c r="C42" s="50" t="s">
        <v>37</v>
      </c>
      <c r="D42" s="51">
        <v>14269</v>
      </c>
      <c r="E42" s="52">
        <f t="shared" ca="1" si="6"/>
        <v>75</v>
      </c>
      <c r="F42" s="17">
        <v>40</v>
      </c>
      <c r="G42" s="1" t="s">
        <v>224</v>
      </c>
      <c r="H42" s="53">
        <v>6</v>
      </c>
      <c r="I42" s="53">
        <v>3</v>
      </c>
      <c r="J42" s="53" t="s">
        <v>235</v>
      </c>
      <c r="K42" s="51">
        <v>39365</v>
      </c>
      <c r="L42" s="50" t="s">
        <v>208</v>
      </c>
      <c r="M42" s="50" t="s">
        <v>208</v>
      </c>
      <c r="N42" s="50" t="s">
        <v>181</v>
      </c>
      <c r="O42" s="53" t="s">
        <v>7</v>
      </c>
      <c r="P42" s="53">
        <v>1</v>
      </c>
      <c r="Q42" s="17" t="s">
        <v>14</v>
      </c>
      <c r="R42" s="54"/>
      <c r="S42" s="17">
        <v>1</v>
      </c>
      <c r="T42" s="17">
        <v>1</v>
      </c>
      <c r="U42" s="17">
        <f t="shared" si="7"/>
        <v>1</v>
      </c>
      <c r="V42" s="17">
        <v>1</v>
      </c>
      <c r="W42" s="17">
        <f>IF(V42=S42,1,0)</f>
        <v>1</v>
      </c>
      <c r="X42" s="17">
        <v>2</v>
      </c>
      <c r="Y42" s="45">
        <f t="shared" si="1"/>
        <v>0</v>
      </c>
      <c r="Z42" s="17">
        <v>1</v>
      </c>
      <c r="AA42" s="45">
        <f t="shared" si="4"/>
        <v>1</v>
      </c>
      <c r="AB42" s="17"/>
      <c r="AC42" s="17"/>
      <c r="AD42" s="17"/>
      <c r="AE42" s="17"/>
      <c r="XEO42" s="50"/>
      <c r="XEP42" s="50"/>
      <c r="XEQ42" s="50"/>
      <c r="XER42" s="50"/>
      <c r="XES42" s="50"/>
      <c r="XET42" s="50"/>
      <c r="XEU42" s="50"/>
      <c r="XEV42" s="50"/>
      <c r="XEW42" s="50"/>
      <c r="XEX42" s="50"/>
      <c r="XEY42" s="50"/>
      <c r="XEZ42" s="50"/>
      <c r="XFA42" s="50"/>
      <c r="XFB42" s="50"/>
      <c r="XFC42" s="50"/>
    </row>
    <row r="43" spans="1:111 16369:16383" s="56" customFormat="1" x14ac:dyDescent="0.25">
      <c r="A43" s="49">
        <v>10</v>
      </c>
      <c r="B43" s="50" t="s">
        <v>38</v>
      </c>
      <c r="C43" s="50" t="s">
        <v>18</v>
      </c>
      <c r="D43" s="51">
        <v>14269</v>
      </c>
      <c r="E43" s="52">
        <f t="shared" ca="1" si="6"/>
        <v>75</v>
      </c>
      <c r="F43" s="17">
        <v>32</v>
      </c>
      <c r="G43" s="1" t="s">
        <v>228</v>
      </c>
      <c r="H43" s="53">
        <v>6</v>
      </c>
      <c r="I43" s="53">
        <v>3</v>
      </c>
      <c r="J43" s="53" t="s">
        <v>234</v>
      </c>
      <c r="K43" s="51">
        <v>40505</v>
      </c>
      <c r="L43" s="50" t="s">
        <v>179</v>
      </c>
      <c r="M43" s="50" t="s">
        <v>211</v>
      </c>
      <c r="N43" s="50" t="s">
        <v>187</v>
      </c>
      <c r="O43" s="53" t="s">
        <v>7</v>
      </c>
      <c r="P43" s="53">
        <v>1</v>
      </c>
      <c r="Q43" s="17" t="s">
        <v>13</v>
      </c>
      <c r="R43" s="54"/>
      <c r="S43" s="17">
        <v>4</v>
      </c>
      <c r="T43" s="17">
        <v>4</v>
      </c>
      <c r="U43" s="17">
        <f t="shared" si="7"/>
        <v>1</v>
      </c>
      <c r="V43" s="17">
        <v>4</v>
      </c>
      <c r="W43" s="17">
        <f t="shared" si="5"/>
        <v>1</v>
      </c>
      <c r="X43" s="17">
        <v>4</v>
      </c>
      <c r="Y43" s="45">
        <f t="shared" si="1"/>
        <v>1</v>
      </c>
      <c r="Z43" s="17">
        <v>4</v>
      </c>
      <c r="AA43" s="45">
        <f t="shared" si="4"/>
        <v>1</v>
      </c>
      <c r="AB43" s="17"/>
      <c r="AC43" s="17"/>
      <c r="AD43" s="17"/>
      <c r="AE43" s="17"/>
      <c r="XEO43" s="50"/>
      <c r="XEP43" s="50"/>
      <c r="XEQ43" s="50"/>
      <c r="XER43" s="50"/>
      <c r="XES43" s="50"/>
      <c r="XET43" s="50"/>
      <c r="XEU43" s="50"/>
      <c r="XEV43" s="50"/>
      <c r="XEW43" s="50"/>
      <c r="XEX43" s="50"/>
      <c r="XEY43" s="50"/>
      <c r="XEZ43" s="50"/>
      <c r="XFA43" s="50"/>
      <c r="XFB43" s="50"/>
      <c r="XFC43" s="50"/>
    </row>
    <row r="44" spans="1:111 16369:16383" s="56" customFormat="1" x14ac:dyDescent="0.25">
      <c r="A44" s="49">
        <v>10</v>
      </c>
      <c r="B44" s="50" t="s">
        <v>38</v>
      </c>
      <c r="C44" s="50" t="s">
        <v>22</v>
      </c>
      <c r="D44" s="51">
        <v>14269</v>
      </c>
      <c r="E44" s="52">
        <f t="shared" ca="1" si="6"/>
        <v>75</v>
      </c>
      <c r="F44" s="17">
        <v>32</v>
      </c>
      <c r="G44" s="1" t="s">
        <v>228</v>
      </c>
      <c r="H44" s="53">
        <v>5</v>
      </c>
      <c r="I44" s="53">
        <v>3</v>
      </c>
      <c r="J44" s="53" t="s">
        <v>235</v>
      </c>
      <c r="K44" s="51">
        <v>39777</v>
      </c>
      <c r="L44" s="50" t="s">
        <v>179</v>
      </c>
      <c r="M44" s="50" t="s">
        <v>212</v>
      </c>
      <c r="N44" s="50" t="s">
        <v>184</v>
      </c>
      <c r="O44" s="53" t="s">
        <v>7</v>
      </c>
      <c r="P44" s="53">
        <v>1</v>
      </c>
      <c r="Q44" s="17" t="s">
        <v>13</v>
      </c>
      <c r="R44" s="54"/>
      <c r="S44" s="17">
        <v>2</v>
      </c>
      <c r="T44" s="17">
        <v>2</v>
      </c>
      <c r="U44" s="17">
        <f t="shared" si="7"/>
        <v>1</v>
      </c>
      <c r="V44" s="17">
        <v>2</v>
      </c>
      <c r="W44" s="17">
        <f t="shared" si="5"/>
        <v>1</v>
      </c>
      <c r="X44" s="17">
        <v>3</v>
      </c>
      <c r="Y44" s="45">
        <f t="shared" si="1"/>
        <v>0</v>
      </c>
      <c r="Z44" s="17">
        <v>2</v>
      </c>
      <c r="AA44" s="45">
        <f t="shared" si="4"/>
        <v>1</v>
      </c>
      <c r="AB44" s="17"/>
      <c r="AC44" s="17"/>
      <c r="AD44" s="17"/>
      <c r="AE44" s="17"/>
      <c r="XEO44" s="50"/>
      <c r="XEP44" s="50"/>
      <c r="XEQ44" s="50"/>
      <c r="XER44" s="50"/>
      <c r="XES44" s="50"/>
      <c r="XET44" s="50"/>
      <c r="XEU44" s="50"/>
      <c r="XEV44" s="50"/>
      <c r="XEW44" s="50"/>
      <c r="XEX44" s="50"/>
      <c r="XEY44" s="50"/>
      <c r="XEZ44" s="50"/>
      <c r="XFA44" s="50"/>
      <c r="XFB44" s="50"/>
      <c r="XFC44" s="50"/>
    </row>
    <row r="45" spans="1:111 16369:16383" s="56" customFormat="1" x14ac:dyDescent="0.25">
      <c r="A45" s="38">
        <v>11</v>
      </c>
      <c r="B45" s="42" t="s">
        <v>44</v>
      </c>
      <c r="C45" s="42" t="s">
        <v>17</v>
      </c>
      <c r="D45" s="43">
        <v>13103</v>
      </c>
      <c r="E45" s="44">
        <f t="shared" ca="1" si="6"/>
        <v>78</v>
      </c>
      <c r="F45" s="45">
        <v>50</v>
      </c>
      <c r="G45" s="1" t="s">
        <v>224</v>
      </c>
      <c r="H45" s="46">
        <v>7</v>
      </c>
      <c r="I45" s="46">
        <v>3</v>
      </c>
      <c r="J45" s="46" t="s">
        <v>233</v>
      </c>
      <c r="K45" s="43">
        <v>39822</v>
      </c>
      <c r="L45" s="42" t="s">
        <v>195</v>
      </c>
      <c r="M45" s="42" t="s">
        <v>199</v>
      </c>
      <c r="N45" s="42" t="s">
        <v>186</v>
      </c>
      <c r="O45" s="46" t="s">
        <v>11</v>
      </c>
      <c r="P45" s="46">
        <v>1</v>
      </c>
      <c r="Q45" s="45" t="s">
        <v>13</v>
      </c>
      <c r="R45" s="34"/>
      <c r="S45" s="45">
        <v>2</v>
      </c>
      <c r="T45" s="45">
        <v>2</v>
      </c>
      <c r="U45" s="45">
        <f t="shared" si="7"/>
        <v>1</v>
      </c>
      <c r="V45" s="45">
        <v>2</v>
      </c>
      <c r="W45" s="45">
        <f t="shared" si="5"/>
        <v>1</v>
      </c>
      <c r="X45" s="45">
        <v>4</v>
      </c>
      <c r="Y45" s="45">
        <f t="shared" si="1"/>
        <v>0</v>
      </c>
      <c r="Z45" s="45">
        <v>2</v>
      </c>
      <c r="AA45" s="45">
        <f t="shared" si="4"/>
        <v>1</v>
      </c>
      <c r="AB45" s="45"/>
      <c r="AC45" s="45"/>
      <c r="AD45" s="45"/>
      <c r="AE45" s="45"/>
      <c r="XEO45" s="42"/>
      <c r="XEP45" s="42"/>
      <c r="XEQ45" s="42"/>
      <c r="XER45" s="42"/>
      <c r="XES45" s="42"/>
      <c r="XET45" s="42"/>
      <c r="XEU45" s="42"/>
      <c r="XEV45" s="42"/>
      <c r="XEW45" s="42"/>
      <c r="XEX45" s="42"/>
      <c r="XEY45" s="42"/>
      <c r="XEZ45" s="42"/>
      <c r="XFA45" s="42"/>
      <c r="XFB45" s="42"/>
      <c r="XFC45" s="42"/>
    </row>
    <row r="46" spans="1:111 16369:16383" s="37" customFormat="1" x14ac:dyDescent="0.25">
      <c r="A46" s="38">
        <v>11</v>
      </c>
      <c r="B46" s="42" t="s">
        <v>44</v>
      </c>
      <c r="C46" s="42" t="s">
        <v>6</v>
      </c>
      <c r="D46" s="43">
        <v>13103</v>
      </c>
      <c r="E46" s="44">
        <f t="shared" ca="1" si="6"/>
        <v>78</v>
      </c>
      <c r="F46" s="45">
        <v>63</v>
      </c>
      <c r="G46" s="1" t="s">
        <v>224</v>
      </c>
      <c r="H46" s="46">
        <v>7</v>
      </c>
      <c r="I46" s="46">
        <v>4</v>
      </c>
      <c r="J46" s="46" t="s">
        <v>233</v>
      </c>
      <c r="K46" s="43">
        <v>41124</v>
      </c>
      <c r="L46" s="42" t="s">
        <v>197</v>
      </c>
      <c r="M46" s="42" t="s">
        <v>209</v>
      </c>
      <c r="N46" s="42" t="s">
        <v>192</v>
      </c>
      <c r="O46" s="46" t="s">
        <v>11</v>
      </c>
      <c r="P46" s="46">
        <v>2</v>
      </c>
      <c r="Q46" s="45" t="s">
        <v>13</v>
      </c>
      <c r="R46" s="34"/>
      <c r="S46" s="45">
        <v>6</v>
      </c>
      <c r="T46" s="45">
        <v>6</v>
      </c>
      <c r="U46" s="45">
        <f t="shared" si="7"/>
        <v>1</v>
      </c>
      <c r="V46" s="45">
        <v>6</v>
      </c>
      <c r="W46" s="45">
        <f t="shared" si="5"/>
        <v>1</v>
      </c>
      <c r="X46" s="45">
        <v>5</v>
      </c>
      <c r="Y46" s="45">
        <f t="shared" si="1"/>
        <v>0</v>
      </c>
      <c r="Z46" s="45">
        <v>6</v>
      </c>
      <c r="AA46" s="45">
        <f t="shared" si="4"/>
        <v>1</v>
      </c>
      <c r="AB46" s="45"/>
      <c r="AC46" s="45"/>
      <c r="AD46" s="45"/>
      <c r="AE46" s="45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56"/>
      <c r="BK46" s="56"/>
      <c r="BL46" s="56"/>
      <c r="BM46" s="56"/>
      <c r="BN46" s="56"/>
      <c r="BO46" s="56"/>
      <c r="BP46" s="56"/>
      <c r="BQ46" s="56"/>
      <c r="BR46" s="56"/>
      <c r="BS46" s="56"/>
      <c r="BT46" s="56"/>
      <c r="BU46" s="56"/>
      <c r="BV46" s="56"/>
      <c r="BW46" s="56"/>
      <c r="BX46" s="56"/>
      <c r="BY46" s="56"/>
      <c r="BZ46" s="56"/>
      <c r="CA46" s="56"/>
      <c r="CB46" s="56"/>
      <c r="CC46" s="56"/>
      <c r="CD46" s="56"/>
      <c r="CE46" s="56"/>
      <c r="CF46" s="56"/>
      <c r="CG46" s="56"/>
      <c r="CH46" s="56"/>
      <c r="CI46" s="56"/>
      <c r="CJ46" s="56"/>
      <c r="CK46" s="56"/>
      <c r="CL46" s="56"/>
      <c r="CM46" s="56"/>
      <c r="CN46" s="56"/>
      <c r="CO46" s="56"/>
      <c r="CP46" s="56"/>
      <c r="CQ46" s="56"/>
      <c r="CR46" s="56"/>
      <c r="CS46" s="56"/>
      <c r="CT46" s="56"/>
      <c r="CU46" s="56"/>
      <c r="CV46" s="56"/>
      <c r="CW46" s="56"/>
      <c r="CX46" s="56"/>
      <c r="CY46" s="56"/>
      <c r="CZ46" s="56"/>
      <c r="DA46" s="56"/>
      <c r="DB46" s="56"/>
      <c r="DC46" s="56"/>
      <c r="DD46" s="56"/>
      <c r="DE46" s="56"/>
      <c r="DF46" s="56"/>
      <c r="DG46" s="56"/>
      <c r="XEO46" s="42"/>
      <c r="XEP46" s="42"/>
      <c r="XEQ46" s="42"/>
      <c r="XER46" s="42"/>
      <c r="XES46" s="42"/>
      <c r="XET46" s="42"/>
      <c r="XEU46" s="42"/>
      <c r="XEV46" s="42"/>
      <c r="XEW46" s="42"/>
      <c r="XEX46" s="42"/>
      <c r="XEY46" s="42"/>
      <c r="XEZ46" s="42"/>
      <c r="XFA46" s="42"/>
      <c r="XFB46" s="42"/>
      <c r="XFC46" s="42"/>
    </row>
    <row r="47" spans="1:111 16369:16383" s="37" customFormat="1" x14ac:dyDescent="0.25">
      <c r="A47" s="38">
        <v>11</v>
      </c>
      <c r="B47" s="42" t="s">
        <v>44</v>
      </c>
      <c r="C47" s="42" t="s">
        <v>15</v>
      </c>
      <c r="D47" s="43">
        <v>13103</v>
      </c>
      <c r="E47" s="44">
        <f t="shared" ca="1" si="6"/>
        <v>78</v>
      </c>
      <c r="F47" s="45">
        <v>50</v>
      </c>
      <c r="G47" s="1" t="s">
        <v>226</v>
      </c>
      <c r="H47" s="46">
        <v>6</v>
      </c>
      <c r="I47" s="46">
        <v>3</v>
      </c>
      <c r="J47" s="46" t="s">
        <v>233</v>
      </c>
      <c r="K47" s="43">
        <v>40473</v>
      </c>
      <c r="L47" s="42" t="s">
        <v>208</v>
      </c>
      <c r="M47" s="42" t="s">
        <v>196</v>
      </c>
      <c r="N47" s="42" t="s">
        <v>187</v>
      </c>
      <c r="O47" s="46" t="s">
        <v>11</v>
      </c>
      <c r="P47" s="46">
        <v>2</v>
      </c>
      <c r="Q47" s="45" t="s">
        <v>13</v>
      </c>
      <c r="R47" s="34"/>
      <c r="S47" s="45">
        <v>4</v>
      </c>
      <c r="T47" s="45">
        <v>4</v>
      </c>
      <c r="U47" s="45">
        <f t="shared" si="7"/>
        <v>1</v>
      </c>
      <c r="V47" s="45">
        <v>4</v>
      </c>
      <c r="W47" s="45">
        <f t="shared" si="5"/>
        <v>1</v>
      </c>
      <c r="X47" s="45">
        <v>3</v>
      </c>
      <c r="Y47" s="45">
        <f t="shared" si="1"/>
        <v>0</v>
      </c>
      <c r="Z47" s="45">
        <v>4</v>
      </c>
      <c r="AA47" s="45">
        <f t="shared" si="4"/>
        <v>1</v>
      </c>
      <c r="AB47" s="45"/>
      <c r="AC47" s="45"/>
      <c r="AD47" s="45"/>
      <c r="AE47" s="45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56"/>
      <c r="BK47" s="56"/>
      <c r="BL47" s="56"/>
      <c r="BM47" s="56"/>
      <c r="BN47" s="56"/>
      <c r="BO47" s="56"/>
      <c r="BP47" s="56"/>
      <c r="BQ47" s="56"/>
      <c r="BR47" s="56"/>
      <c r="BS47" s="56"/>
      <c r="BT47" s="56"/>
      <c r="BU47" s="56"/>
      <c r="BV47" s="56"/>
      <c r="BW47" s="56"/>
      <c r="BX47" s="56"/>
      <c r="BY47" s="56"/>
      <c r="BZ47" s="56"/>
      <c r="CA47" s="56"/>
      <c r="CB47" s="56"/>
      <c r="CC47" s="56"/>
      <c r="CD47" s="56"/>
      <c r="CE47" s="56"/>
      <c r="CF47" s="56"/>
      <c r="CG47" s="56"/>
      <c r="CH47" s="56"/>
      <c r="CI47" s="56"/>
      <c r="CJ47" s="56"/>
      <c r="CK47" s="56"/>
      <c r="CL47" s="56"/>
      <c r="CM47" s="56"/>
      <c r="CN47" s="56"/>
      <c r="CO47" s="56"/>
      <c r="CP47" s="56"/>
      <c r="CQ47" s="56"/>
      <c r="CR47" s="56"/>
      <c r="CS47" s="56"/>
      <c r="CT47" s="56"/>
      <c r="CU47" s="56"/>
      <c r="CV47" s="56"/>
      <c r="CW47" s="56"/>
      <c r="CX47" s="56"/>
      <c r="CY47" s="56"/>
      <c r="CZ47" s="56"/>
      <c r="DA47" s="56"/>
      <c r="DB47" s="56"/>
      <c r="DC47" s="56"/>
      <c r="DD47" s="56"/>
      <c r="DE47" s="56"/>
      <c r="DF47" s="56"/>
      <c r="DG47" s="56"/>
      <c r="XEO47" s="42"/>
      <c r="XEP47" s="42"/>
      <c r="XEQ47" s="42"/>
      <c r="XER47" s="42"/>
      <c r="XES47" s="42"/>
      <c r="XET47" s="42"/>
      <c r="XEU47" s="42"/>
      <c r="XEV47" s="42"/>
      <c r="XEW47" s="42"/>
      <c r="XEX47" s="42"/>
      <c r="XEY47" s="42"/>
      <c r="XEZ47" s="42"/>
      <c r="XFA47" s="42"/>
      <c r="XFB47" s="42"/>
      <c r="XFC47" s="42"/>
    </row>
    <row r="48" spans="1:111 16369:16383" s="37" customFormat="1" x14ac:dyDescent="0.25">
      <c r="A48" s="38">
        <v>11</v>
      </c>
      <c r="B48" s="42" t="s">
        <v>44</v>
      </c>
      <c r="C48" s="42" t="s">
        <v>18</v>
      </c>
      <c r="D48" s="43">
        <v>13103</v>
      </c>
      <c r="E48" s="44">
        <f t="shared" ca="1" si="6"/>
        <v>78</v>
      </c>
      <c r="F48" s="45">
        <v>40</v>
      </c>
      <c r="G48" s="1" t="s">
        <v>228</v>
      </c>
      <c r="H48" s="46">
        <v>6</v>
      </c>
      <c r="I48" s="46">
        <v>3</v>
      </c>
      <c r="J48" s="46" t="s">
        <v>233</v>
      </c>
      <c r="K48" s="43">
        <v>39388</v>
      </c>
      <c r="L48" s="42" t="s">
        <v>179</v>
      </c>
      <c r="M48" s="42" t="s">
        <v>205</v>
      </c>
      <c r="N48" s="42" t="s">
        <v>181</v>
      </c>
      <c r="O48" s="46" t="s">
        <v>11</v>
      </c>
      <c r="P48" s="46">
        <v>1</v>
      </c>
      <c r="Q48" s="45" t="s">
        <v>14</v>
      </c>
      <c r="R48" s="34"/>
      <c r="S48" s="45">
        <v>1</v>
      </c>
      <c r="T48" s="45">
        <v>1</v>
      </c>
      <c r="U48" s="45">
        <f t="shared" si="7"/>
        <v>1</v>
      </c>
      <c r="V48" s="45">
        <v>1</v>
      </c>
      <c r="W48" s="45">
        <f t="shared" si="5"/>
        <v>1</v>
      </c>
      <c r="X48" s="45">
        <v>1</v>
      </c>
      <c r="Y48" s="45">
        <f t="shared" si="1"/>
        <v>1</v>
      </c>
      <c r="Z48" s="45">
        <v>1</v>
      </c>
      <c r="AA48" s="45">
        <f t="shared" si="4"/>
        <v>1</v>
      </c>
      <c r="AB48" s="45"/>
      <c r="AC48" s="45"/>
      <c r="AD48" s="45"/>
      <c r="AE48" s="45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56"/>
      <c r="BK48" s="56"/>
      <c r="BL48" s="56"/>
      <c r="BM48" s="56"/>
      <c r="BN48" s="56"/>
      <c r="BO48" s="56"/>
      <c r="BP48" s="56"/>
      <c r="BQ48" s="56"/>
      <c r="BR48" s="56"/>
      <c r="BS48" s="56"/>
      <c r="BT48" s="56"/>
      <c r="BU48" s="56"/>
      <c r="BV48" s="56"/>
      <c r="BW48" s="56"/>
      <c r="BX48" s="56"/>
      <c r="BY48" s="56"/>
      <c r="BZ48" s="56"/>
      <c r="CA48" s="56"/>
      <c r="CB48" s="56"/>
      <c r="CC48" s="56"/>
      <c r="CD48" s="56"/>
      <c r="CE48" s="56"/>
      <c r="CF48" s="56"/>
      <c r="CG48" s="56"/>
      <c r="CH48" s="56"/>
      <c r="CI48" s="56"/>
      <c r="CJ48" s="56"/>
      <c r="CK48" s="56"/>
      <c r="CL48" s="56"/>
      <c r="CM48" s="56"/>
      <c r="CN48" s="56"/>
      <c r="CO48" s="56"/>
      <c r="CP48" s="56"/>
      <c r="CQ48" s="56"/>
      <c r="CR48" s="56"/>
      <c r="CS48" s="56"/>
      <c r="CT48" s="56"/>
      <c r="CU48" s="56"/>
      <c r="CV48" s="56"/>
      <c r="CW48" s="56"/>
      <c r="CX48" s="56"/>
      <c r="CY48" s="56"/>
      <c r="CZ48" s="56"/>
      <c r="DA48" s="56"/>
      <c r="DB48" s="56"/>
      <c r="DC48" s="56"/>
      <c r="DD48" s="56"/>
      <c r="DE48" s="56"/>
      <c r="DF48" s="56"/>
      <c r="DG48" s="56"/>
      <c r="XEO48" s="42"/>
      <c r="XEP48" s="42"/>
      <c r="XEQ48" s="42"/>
      <c r="XER48" s="42"/>
      <c r="XES48" s="42"/>
      <c r="XET48" s="42"/>
      <c r="XEU48" s="42"/>
      <c r="XEV48" s="42"/>
      <c r="XEW48" s="42"/>
      <c r="XEX48" s="42"/>
      <c r="XEY48" s="42"/>
      <c r="XEZ48" s="42"/>
      <c r="XFA48" s="42"/>
      <c r="XFB48" s="42"/>
      <c r="XFC48" s="42"/>
    </row>
    <row r="49" spans="1:112 16369:16383" s="37" customFormat="1" x14ac:dyDescent="0.25">
      <c r="A49" s="38">
        <v>11</v>
      </c>
      <c r="B49" s="42" t="s">
        <v>44</v>
      </c>
      <c r="C49" s="42" t="s">
        <v>16</v>
      </c>
      <c r="D49" s="43">
        <v>13103</v>
      </c>
      <c r="E49" s="44">
        <f t="shared" ca="1" si="6"/>
        <v>78</v>
      </c>
      <c r="F49" s="45">
        <v>32</v>
      </c>
      <c r="G49" s="1" t="s">
        <v>228</v>
      </c>
      <c r="H49" s="46">
        <v>6</v>
      </c>
      <c r="I49" s="46">
        <v>3</v>
      </c>
      <c r="J49" s="46" t="s">
        <v>233</v>
      </c>
      <c r="K49" s="43">
        <v>40130</v>
      </c>
      <c r="L49" s="42" t="s">
        <v>179</v>
      </c>
      <c r="M49" s="42" t="s">
        <v>214</v>
      </c>
      <c r="N49" s="42" t="s">
        <v>186</v>
      </c>
      <c r="O49" s="46" t="s">
        <v>11</v>
      </c>
      <c r="P49" s="46">
        <v>2</v>
      </c>
      <c r="Q49" s="45" t="s">
        <v>13</v>
      </c>
      <c r="R49" s="34"/>
      <c r="S49" s="45">
        <v>3</v>
      </c>
      <c r="T49" s="45">
        <v>3</v>
      </c>
      <c r="U49" s="45">
        <f t="shared" si="7"/>
        <v>1</v>
      </c>
      <c r="V49" s="45">
        <v>3</v>
      </c>
      <c r="W49" s="45">
        <f>IF(V49=S49,1,0)</f>
        <v>1</v>
      </c>
      <c r="X49" s="45">
        <v>2</v>
      </c>
      <c r="Y49" s="45">
        <f t="shared" si="1"/>
        <v>0</v>
      </c>
      <c r="Z49" s="45">
        <v>3</v>
      </c>
      <c r="AA49" s="45">
        <f t="shared" si="4"/>
        <v>1</v>
      </c>
      <c r="AB49" s="45"/>
      <c r="AC49" s="45"/>
      <c r="AD49" s="45"/>
      <c r="AE49" s="45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56"/>
      <c r="BK49" s="56"/>
      <c r="BL49" s="56"/>
      <c r="BM49" s="56"/>
      <c r="BN49" s="56"/>
      <c r="BO49" s="56"/>
      <c r="BP49" s="56"/>
      <c r="BQ49" s="56"/>
      <c r="BR49" s="56"/>
      <c r="BS49" s="56"/>
      <c r="BT49" s="56"/>
      <c r="BU49" s="56"/>
      <c r="BV49" s="56"/>
      <c r="BW49" s="56"/>
      <c r="BX49" s="56"/>
      <c r="BY49" s="56"/>
      <c r="BZ49" s="56"/>
      <c r="CA49" s="56"/>
      <c r="CB49" s="56"/>
      <c r="CC49" s="56"/>
      <c r="CD49" s="56"/>
      <c r="CE49" s="56"/>
      <c r="CF49" s="56"/>
      <c r="CG49" s="56"/>
      <c r="CH49" s="56"/>
      <c r="CI49" s="56"/>
      <c r="CJ49" s="56"/>
      <c r="CK49" s="56"/>
      <c r="CL49" s="56"/>
      <c r="CM49" s="56"/>
      <c r="CN49" s="56"/>
      <c r="CO49" s="56"/>
      <c r="CP49" s="56"/>
      <c r="CQ49" s="56"/>
      <c r="CR49" s="56"/>
      <c r="CS49" s="56"/>
      <c r="CT49" s="56"/>
      <c r="CU49" s="56"/>
      <c r="CV49" s="56"/>
      <c r="CW49" s="56"/>
      <c r="CX49" s="56"/>
      <c r="CY49" s="56"/>
      <c r="CZ49" s="56"/>
      <c r="DA49" s="56"/>
      <c r="DB49" s="56"/>
      <c r="DC49" s="56"/>
      <c r="DD49" s="56"/>
      <c r="DE49" s="56"/>
      <c r="DF49" s="56"/>
      <c r="DG49" s="56"/>
      <c r="XEO49" s="42"/>
      <c r="XEP49" s="42"/>
      <c r="XEQ49" s="42"/>
      <c r="XER49" s="42"/>
      <c r="XES49" s="42"/>
      <c r="XET49" s="42"/>
      <c r="XEU49" s="42"/>
      <c r="XEV49" s="42"/>
      <c r="XEW49" s="42"/>
      <c r="XEX49" s="42"/>
      <c r="XEY49" s="42"/>
      <c r="XEZ49" s="42"/>
      <c r="XFA49" s="42"/>
      <c r="XFB49" s="42"/>
      <c r="XFC49" s="42"/>
    </row>
    <row r="50" spans="1:112 16369:16383" s="37" customFormat="1" x14ac:dyDescent="0.25">
      <c r="A50" s="38">
        <v>11</v>
      </c>
      <c r="B50" s="42" t="s">
        <v>44</v>
      </c>
      <c r="C50" s="42" t="s">
        <v>9</v>
      </c>
      <c r="D50" s="43">
        <v>13103</v>
      </c>
      <c r="E50" s="44">
        <f t="shared" ca="1" si="6"/>
        <v>78</v>
      </c>
      <c r="F50" s="45">
        <v>40</v>
      </c>
      <c r="G50" s="1" t="s">
        <v>227</v>
      </c>
      <c r="H50" s="46">
        <v>7</v>
      </c>
      <c r="I50" s="46">
        <v>4</v>
      </c>
      <c r="J50" s="46" t="s">
        <v>233</v>
      </c>
      <c r="K50" s="43">
        <v>40892</v>
      </c>
      <c r="L50" s="42" t="s">
        <v>182</v>
      </c>
      <c r="M50" s="42" t="s">
        <v>180</v>
      </c>
      <c r="N50" s="42" t="s">
        <v>189</v>
      </c>
      <c r="O50" s="46" t="s">
        <v>11</v>
      </c>
      <c r="P50" s="46">
        <v>1</v>
      </c>
      <c r="Q50" s="45" t="s">
        <v>14</v>
      </c>
      <c r="R50" s="34"/>
      <c r="S50" s="45">
        <v>5</v>
      </c>
      <c r="T50" s="45">
        <v>5</v>
      </c>
      <c r="U50" s="45">
        <f t="shared" si="7"/>
        <v>1</v>
      </c>
      <c r="V50" s="45">
        <v>5</v>
      </c>
      <c r="W50" s="45">
        <f t="shared" si="5"/>
        <v>1</v>
      </c>
      <c r="X50" s="45">
        <v>6</v>
      </c>
      <c r="Y50" s="45">
        <f t="shared" si="1"/>
        <v>0</v>
      </c>
      <c r="Z50" s="45">
        <v>5</v>
      </c>
      <c r="AA50" s="45">
        <f t="shared" si="4"/>
        <v>1</v>
      </c>
      <c r="AB50" s="45"/>
      <c r="AC50" s="45"/>
      <c r="AD50" s="45"/>
      <c r="AE50" s="45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56"/>
      <c r="BK50" s="56"/>
      <c r="BL50" s="56"/>
      <c r="BM50" s="56"/>
      <c r="BN50" s="56"/>
      <c r="BO50" s="56"/>
      <c r="BP50" s="56"/>
      <c r="BQ50" s="56"/>
      <c r="BR50" s="56"/>
      <c r="BS50" s="56"/>
      <c r="BT50" s="56"/>
      <c r="BU50" s="56"/>
      <c r="BV50" s="56"/>
      <c r="BW50" s="56"/>
      <c r="BX50" s="56"/>
      <c r="BY50" s="56"/>
      <c r="BZ50" s="56"/>
      <c r="CA50" s="56"/>
      <c r="CB50" s="56"/>
      <c r="CC50" s="56"/>
      <c r="CD50" s="56"/>
      <c r="CE50" s="56"/>
      <c r="CF50" s="56"/>
      <c r="CG50" s="56"/>
      <c r="CH50" s="56"/>
      <c r="CI50" s="56"/>
      <c r="CJ50" s="56"/>
      <c r="CK50" s="56"/>
      <c r="CL50" s="56"/>
      <c r="CM50" s="56"/>
      <c r="CN50" s="56"/>
      <c r="CO50" s="56"/>
      <c r="CP50" s="56"/>
      <c r="CQ50" s="56"/>
      <c r="CR50" s="56"/>
      <c r="CS50" s="56"/>
      <c r="CT50" s="56"/>
      <c r="CU50" s="56"/>
      <c r="CV50" s="56"/>
      <c r="CW50" s="56"/>
      <c r="CX50" s="56"/>
      <c r="CY50" s="56"/>
      <c r="CZ50" s="56"/>
      <c r="DA50" s="56"/>
      <c r="DB50" s="56"/>
      <c r="DC50" s="56"/>
      <c r="DD50" s="56"/>
      <c r="DE50" s="56"/>
      <c r="DF50" s="56"/>
      <c r="DG50" s="56"/>
      <c r="XEO50" s="42"/>
      <c r="XEP50" s="42"/>
      <c r="XEQ50" s="42"/>
      <c r="XER50" s="42"/>
      <c r="XES50" s="42"/>
      <c r="XET50" s="42"/>
      <c r="XEU50" s="42"/>
      <c r="XEV50" s="42"/>
      <c r="XEW50" s="42"/>
      <c r="XEX50" s="42"/>
      <c r="XEY50" s="42"/>
      <c r="XEZ50" s="42"/>
      <c r="XFA50" s="42"/>
      <c r="XFB50" s="42"/>
      <c r="XFC50" s="42"/>
    </row>
    <row r="51" spans="1:112 16369:16383" s="37" customFormat="1" x14ac:dyDescent="0.25">
      <c r="A51" s="49">
        <v>12</v>
      </c>
      <c r="B51" s="50" t="s">
        <v>36</v>
      </c>
      <c r="C51" s="50" t="s">
        <v>6</v>
      </c>
      <c r="D51" s="51">
        <v>10000</v>
      </c>
      <c r="E51" s="52">
        <f t="shared" ca="1" si="6"/>
        <v>87</v>
      </c>
      <c r="F51" s="17">
        <v>70</v>
      </c>
      <c r="G51" s="1" t="s">
        <v>226</v>
      </c>
      <c r="H51" s="53">
        <v>7</v>
      </c>
      <c r="I51" s="53">
        <v>4</v>
      </c>
      <c r="J51" s="53" t="s">
        <v>233</v>
      </c>
      <c r="K51" s="51">
        <v>39476</v>
      </c>
      <c r="L51" s="50" t="s">
        <v>195</v>
      </c>
      <c r="M51" s="50" t="s">
        <v>207</v>
      </c>
      <c r="N51" s="50" t="s">
        <v>184</v>
      </c>
      <c r="O51" s="53" t="s">
        <v>11</v>
      </c>
      <c r="P51" s="53">
        <v>2</v>
      </c>
      <c r="Q51" s="17" t="s">
        <v>14</v>
      </c>
      <c r="R51" s="54"/>
      <c r="S51" s="17">
        <v>2</v>
      </c>
      <c r="T51" s="17">
        <v>2</v>
      </c>
      <c r="U51" s="17">
        <f t="shared" si="7"/>
        <v>1</v>
      </c>
      <c r="V51" s="17">
        <v>2</v>
      </c>
      <c r="W51" s="17">
        <f t="shared" si="5"/>
        <v>1</v>
      </c>
      <c r="X51" s="17">
        <v>2</v>
      </c>
      <c r="Y51" s="45">
        <f t="shared" si="1"/>
        <v>1</v>
      </c>
      <c r="Z51" s="17">
        <v>2</v>
      </c>
      <c r="AA51" s="45">
        <f t="shared" si="4"/>
        <v>1</v>
      </c>
      <c r="AB51" s="17"/>
      <c r="AC51" s="17"/>
      <c r="AD51" s="17"/>
      <c r="AE51" s="17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56"/>
      <c r="BJ51" s="56"/>
      <c r="BK51" s="56"/>
      <c r="BL51" s="56"/>
      <c r="BM51" s="56"/>
      <c r="BN51" s="56"/>
      <c r="BO51" s="56"/>
      <c r="BP51" s="56"/>
      <c r="BQ51" s="56"/>
      <c r="BR51" s="56"/>
      <c r="BS51" s="56"/>
      <c r="BT51" s="56"/>
      <c r="BU51" s="56"/>
      <c r="BV51" s="56"/>
      <c r="BW51" s="56"/>
      <c r="BX51" s="56"/>
      <c r="BY51" s="56"/>
      <c r="BZ51" s="56"/>
      <c r="CA51" s="56"/>
      <c r="CB51" s="56"/>
      <c r="CC51" s="56"/>
      <c r="CD51" s="56"/>
      <c r="CE51" s="56"/>
      <c r="CF51" s="56"/>
      <c r="CG51" s="56"/>
      <c r="CH51" s="56"/>
      <c r="CI51" s="56"/>
      <c r="CJ51" s="56"/>
      <c r="CK51" s="56"/>
      <c r="CL51" s="56"/>
      <c r="CM51" s="56"/>
      <c r="CN51" s="56"/>
      <c r="CO51" s="56"/>
      <c r="CP51" s="56"/>
      <c r="CQ51" s="56"/>
      <c r="CR51" s="56"/>
      <c r="CS51" s="56"/>
      <c r="CT51" s="56"/>
      <c r="CU51" s="56"/>
      <c r="CV51" s="56"/>
      <c r="CW51" s="56"/>
      <c r="CX51" s="56"/>
      <c r="CY51" s="56"/>
      <c r="CZ51" s="56"/>
      <c r="DA51" s="56"/>
      <c r="DB51" s="56"/>
      <c r="DC51" s="56"/>
      <c r="DD51" s="56"/>
      <c r="DE51" s="56"/>
      <c r="DF51" s="56"/>
      <c r="DG51" s="56"/>
      <c r="XEO51" s="50"/>
      <c r="XEP51" s="50"/>
      <c r="XEQ51" s="50"/>
      <c r="XER51" s="50"/>
      <c r="XES51" s="50"/>
      <c r="XET51" s="50"/>
      <c r="XEU51" s="50"/>
      <c r="XEV51" s="50"/>
      <c r="XEW51" s="50"/>
      <c r="XEX51" s="50"/>
      <c r="XEY51" s="50"/>
      <c r="XEZ51" s="50"/>
      <c r="XFA51" s="50"/>
      <c r="XFB51" s="50"/>
      <c r="XFC51" s="50"/>
    </row>
    <row r="52" spans="1:112 16369:16383" x14ac:dyDescent="0.25">
      <c r="A52" s="49">
        <v>12</v>
      </c>
      <c r="B52" s="50" t="s">
        <v>36</v>
      </c>
      <c r="C52" s="50" t="s">
        <v>15</v>
      </c>
      <c r="D52" s="51">
        <v>10000</v>
      </c>
      <c r="E52" s="52">
        <f t="shared" ca="1" si="6"/>
        <v>87</v>
      </c>
      <c r="F52" s="17">
        <v>80</v>
      </c>
      <c r="G52" s="1" t="s">
        <v>226</v>
      </c>
      <c r="H52" s="53">
        <v>7</v>
      </c>
      <c r="I52" s="53">
        <v>4</v>
      </c>
      <c r="J52" s="53" t="s">
        <v>233</v>
      </c>
      <c r="K52" s="51">
        <v>39057</v>
      </c>
      <c r="L52" s="50" t="s">
        <v>182</v>
      </c>
      <c r="M52" s="50" t="s">
        <v>204</v>
      </c>
      <c r="N52" s="50" t="s">
        <v>210</v>
      </c>
      <c r="O52" s="53" t="s">
        <v>11</v>
      </c>
      <c r="P52" s="53">
        <v>2</v>
      </c>
      <c r="Q52" s="17" t="s">
        <v>14</v>
      </c>
      <c r="R52" s="54"/>
      <c r="S52" s="17">
        <v>1</v>
      </c>
      <c r="T52" s="17">
        <v>1</v>
      </c>
      <c r="U52" s="17">
        <f t="shared" si="7"/>
        <v>1</v>
      </c>
      <c r="V52" s="17">
        <v>1</v>
      </c>
      <c r="W52" s="17">
        <f t="shared" si="5"/>
        <v>1</v>
      </c>
      <c r="X52" s="17">
        <v>1</v>
      </c>
      <c r="Y52" s="45">
        <f t="shared" si="1"/>
        <v>1</v>
      </c>
      <c r="Z52" s="17">
        <v>1</v>
      </c>
      <c r="AA52" s="45">
        <f t="shared" si="4"/>
        <v>1</v>
      </c>
      <c r="AB52" s="17"/>
      <c r="AC52" s="17"/>
      <c r="AD52" s="17"/>
      <c r="AE52" s="17"/>
      <c r="DH52" s="6"/>
      <c r="XEO52" s="50"/>
      <c r="XEP52" s="50"/>
      <c r="XEQ52" s="50"/>
      <c r="XER52" s="50"/>
      <c r="XES52" s="50"/>
      <c r="XET52" s="50"/>
      <c r="XEU52" s="50"/>
      <c r="XEV52" s="50"/>
      <c r="XEW52" s="50"/>
      <c r="XEX52" s="50"/>
      <c r="XEY52" s="50"/>
      <c r="XEZ52" s="50"/>
      <c r="XFA52" s="50"/>
      <c r="XFB52" s="50"/>
      <c r="XFC52" s="50"/>
    </row>
    <row r="53" spans="1:112 16369:16383" x14ac:dyDescent="0.25">
      <c r="A53" s="49">
        <v>13</v>
      </c>
      <c r="B53" s="50" t="s">
        <v>36</v>
      </c>
      <c r="C53" s="50" t="s">
        <v>9</v>
      </c>
      <c r="D53" s="51">
        <v>10000</v>
      </c>
      <c r="E53" s="52">
        <f t="shared" ca="1" si="6"/>
        <v>87</v>
      </c>
      <c r="F53" s="17">
        <v>100</v>
      </c>
      <c r="G53" s="1" t="s">
        <v>226</v>
      </c>
      <c r="H53" s="53">
        <v>6</v>
      </c>
      <c r="I53" s="53">
        <v>4</v>
      </c>
      <c r="J53" s="53" t="s">
        <v>240</v>
      </c>
      <c r="K53" s="51">
        <v>39476</v>
      </c>
      <c r="L53" s="50" t="s">
        <v>195</v>
      </c>
      <c r="M53" s="50" t="s">
        <v>207</v>
      </c>
      <c r="N53" s="50" t="s">
        <v>184</v>
      </c>
      <c r="O53" s="53" t="s">
        <v>7</v>
      </c>
      <c r="P53" s="53">
        <v>2</v>
      </c>
      <c r="Q53" s="17" t="s">
        <v>14</v>
      </c>
      <c r="R53" s="54"/>
      <c r="S53" s="17">
        <v>2</v>
      </c>
      <c r="T53" s="17">
        <v>2</v>
      </c>
      <c r="U53" s="17">
        <f t="shared" si="7"/>
        <v>1</v>
      </c>
      <c r="V53" s="17">
        <v>2</v>
      </c>
      <c r="W53" s="17">
        <f t="shared" si="5"/>
        <v>1</v>
      </c>
      <c r="X53" s="17">
        <v>2</v>
      </c>
      <c r="Y53" s="45">
        <f t="shared" si="1"/>
        <v>1</v>
      </c>
      <c r="Z53" s="17">
        <v>2</v>
      </c>
      <c r="AA53" s="45">
        <f t="shared" si="4"/>
        <v>1</v>
      </c>
      <c r="AB53" s="17"/>
      <c r="AC53" s="17"/>
      <c r="AD53" s="17"/>
      <c r="AE53" s="17"/>
      <c r="DH53" s="6"/>
      <c r="XEO53" s="50"/>
      <c r="XEP53" s="50"/>
      <c r="XEQ53" s="50"/>
      <c r="XER53" s="50"/>
      <c r="XES53" s="50"/>
      <c r="XET53" s="50"/>
      <c r="XEU53" s="50"/>
      <c r="XEV53" s="50"/>
      <c r="XEW53" s="50"/>
      <c r="XEX53" s="50"/>
      <c r="XEY53" s="50"/>
      <c r="XEZ53" s="50"/>
      <c r="XFA53" s="50"/>
      <c r="XFB53" s="50"/>
      <c r="XFC53" s="50"/>
    </row>
    <row r="54" spans="1:112 16369:16383" x14ac:dyDescent="0.25">
      <c r="A54" s="49">
        <v>13</v>
      </c>
      <c r="B54" s="50" t="s">
        <v>36</v>
      </c>
      <c r="C54" s="50" t="s">
        <v>16</v>
      </c>
      <c r="D54" s="51">
        <v>10000</v>
      </c>
      <c r="E54" s="52">
        <f t="shared" ca="1" si="6"/>
        <v>87</v>
      </c>
      <c r="F54" s="17">
        <v>100</v>
      </c>
      <c r="G54" s="1" t="s">
        <v>226</v>
      </c>
      <c r="H54" s="53">
        <v>6</v>
      </c>
      <c r="I54" s="53">
        <v>4</v>
      </c>
      <c r="J54" s="53" t="s">
        <v>240</v>
      </c>
      <c r="K54" s="51">
        <v>39057</v>
      </c>
      <c r="L54" s="50" t="s">
        <v>182</v>
      </c>
      <c r="M54" s="50" t="s">
        <v>204</v>
      </c>
      <c r="N54" s="50" t="s">
        <v>210</v>
      </c>
      <c r="O54" s="53" t="s">
        <v>7</v>
      </c>
      <c r="P54" s="53">
        <v>1</v>
      </c>
      <c r="Q54" s="17" t="s">
        <v>14</v>
      </c>
      <c r="R54" s="54"/>
      <c r="S54" s="17">
        <v>1</v>
      </c>
      <c r="T54" s="17">
        <v>1</v>
      </c>
      <c r="U54" s="17">
        <f t="shared" si="7"/>
        <v>1</v>
      </c>
      <c r="V54" s="17">
        <v>1</v>
      </c>
      <c r="W54" s="17">
        <f t="shared" si="5"/>
        <v>1</v>
      </c>
      <c r="X54" s="17">
        <v>1</v>
      </c>
      <c r="Y54" s="45">
        <f t="shared" si="1"/>
        <v>1</v>
      </c>
      <c r="Z54" s="17">
        <v>1</v>
      </c>
      <c r="AA54" s="45">
        <f t="shared" si="4"/>
        <v>1</v>
      </c>
      <c r="AB54" s="17"/>
      <c r="AC54" s="17"/>
      <c r="AD54" s="17"/>
      <c r="AE54" s="17"/>
      <c r="DH54" s="6"/>
      <c r="XEO54" s="50"/>
      <c r="XEP54" s="50"/>
      <c r="XEQ54" s="50"/>
      <c r="XER54" s="50"/>
      <c r="XES54" s="50"/>
      <c r="XET54" s="50"/>
      <c r="XEU54" s="50"/>
      <c r="XEV54" s="50"/>
      <c r="XEW54" s="50"/>
      <c r="XEX54" s="50"/>
      <c r="XEY54" s="50"/>
      <c r="XEZ54" s="50"/>
      <c r="XFA54" s="50"/>
      <c r="XFB54" s="50"/>
      <c r="XFC54" s="50"/>
    </row>
    <row r="55" spans="1:112 16369:16383" x14ac:dyDescent="0.25">
      <c r="A55" s="38">
        <v>14</v>
      </c>
      <c r="B55" s="42" t="s">
        <v>35</v>
      </c>
      <c r="C55" s="42" t="s">
        <v>19</v>
      </c>
      <c r="D55" s="43">
        <v>16503</v>
      </c>
      <c r="E55" s="44">
        <f t="shared" ca="1" si="6"/>
        <v>69</v>
      </c>
      <c r="F55" s="44">
        <v>40</v>
      </c>
      <c r="G55" s="1" t="s">
        <v>228</v>
      </c>
      <c r="H55" s="46">
        <v>7</v>
      </c>
      <c r="I55" s="46">
        <v>4</v>
      </c>
      <c r="J55" s="46" t="s">
        <v>233</v>
      </c>
      <c r="K55" s="43">
        <v>40196</v>
      </c>
      <c r="L55" s="42" t="s">
        <v>195</v>
      </c>
      <c r="M55" s="42" t="s">
        <v>183</v>
      </c>
      <c r="N55" s="42" t="s">
        <v>187</v>
      </c>
      <c r="O55" s="46" t="s">
        <v>11</v>
      </c>
      <c r="P55" s="46">
        <v>1</v>
      </c>
      <c r="Q55" s="45" t="s">
        <v>13</v>
      </c>
      <c r="R55" s="34"/>
      <c r="S55" s="45">
        <v>3</v>
      </c>
      <c r="T55" s="45">
        <v>3</v>
      </c>
      <c r="U55" s="45">
        <f t="shared" si="7"/>
        <v>1</v>
      </c>
      <c r="V55" s="45">
        <v>3</v>
      </c>
      <c r="W55" s="45">
        <f t="shared" si="5"/>
        <v>1</v>
      </c>
      <c r="X55" s="45">
        <v>3</v>
      </c>
      <c r="Y55" s="45">
        <f t="shared" si="1"/>
        <v>1</v>
      </c>
      <c r="Z55" s="45">
        <v>3</v>
      </c>
      <c r="AA55" s="45">
        <f t="shared" si="4"/>
        <v>1</v>
      </c>
      <c r="AB55" s="45"/>
      <c r="AC55" s="45"/>
      <c r="AD55" s="45"/>
      <c r="AE55" s="45"/>
      <c r="DH55" s="6"/>
      <c r="XEO55" s="42"/>
      <c r="XEP55" s="42"/>
      <c r="XEQ55" s="42"/>
      <c r="XER55" s="42"/>
      <c r="XES55" s="42"/>
      <c r="XET55" s="42"/>
      <c r="XEU55" s="42"/>
      <c r="XEV55" s="42"/>
      <c r="XEW55" s="42"/>
      <c r="XEX55" s="42"/>
      <c r="XEY55" s="42"/>
      <c r="XEZ55" s="42"/>
      <c r="XFA55" s="42"/>
      <c r="XFB55" s="42"/>
      <c r="XFC55" s="42"/>
    </row>
    <row r="56" spans="1:112 16369:16383" s="7" customFormat="1" x14ac:dyDescent="0.25">
      <c r="A56" s="38">
        <v>14</v>
      </c>
      <c r="B56" s="42" t="s">
        <v>35</v>
      </c>
      <c r="C56" s="42" t="s">
        <v>23</v>
      </c>
      <c r="D56" s="43">
        <v>16503</v>
      </c>
      <c r="E56" s="44">
        <f t="shared" ca="1" si="6"/>
        <v>69</v>
      </c>
      <c r="F56" s="44">
        <v>16</v>
      </c>
      <c r="G56" s="1" t="s">
        <v>228</v>
      </c>
      <c r="H56" s="46">
        <v>6</v>
      </c>
      <c r="I56" s="46">
        <v>3</v>
      </c>
      <c r="J56" s="46" t="s">
        <v>234</v>
      </c>
      <c r="K56" s="43">
        <v>39391</v>
      </c>
      <c r="L56" s="42" t="s">
        <v>179</v>
      </c>
      <c r="M56" s="42" t="s">
        <v>206</v>
      </c>
      <c r="N56" s="42" t="s">
        <v>181</v>
      </c>
      <c r="O56" s="46" t="s">
        <v>11</v>
      </c>
      <c r="P56" s="46">
        <v>1</v>
      </c>
      <c r="Q56" s="45" t="s">
        <v>14</v>
      </c>
      <c r="R56" s="34"/>
      <c r="S56" s="45">
        <v>1</v>
      </c>
      <c r="T56" s="45">
        <v>1</v>
      </c>
      <c r="U56" s="45">
        <f t="shared" si="7"/>
        <v>1</v>
      </c>
      <c r="V56" s="45">
        <v>1</v>
      </c>
      <c r="W56" s="45">
        <f t="shared" si="5"/>
        <v>1</v>
      </c>
      <c r="X56" s="45">
        <v>1</v>
      </c>
      <c r="Y56" s="45">
        <f t="shared" si="1"/>
        <v>1</v>
      </c>
      <c r="Z56" s="45">
        <v>1</v>
      </c>
      <c r="AA56" s="45">
        <f t="shared" si="4"/>
        <v>1</v>
      </c>
      <c r="AB56" s="45"/>
      <c r="AC56" s="45"/>
      <c r="AD56" s="45"/>
      <c r="AE56" s="45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  <c r="BD56" s="29"/>
      <c r="BE56" s="29"/>
      <c r="BF56" s="29"/>
      <c r="BG56" s="29"/>
      <c r="BH56" s="29"/>
      <c r="BI56" s="29"/>
      <c r="BJ56" s="29"/>
      <c r="BK56" s="29"/>
      <c r="BL56" s="29"/>
      <c r="BM56" s="29"/>
      <c r="BN56" s="29"/>
      <c r="BO56" s="29"/>
      <c r="BP56" s="29"/>
      <c r="BQ56" s="29"/>
      <c r="BR56" s="29"/>
      <c r="BS56" s="29"/>
      <c r="BT56" s="29"/>
      <c r="BU56" s="29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29"/>
      <c r="CG56" s="29"/>
      <c r="CH56" s="29"/>
      <c r="CI56" s="29"/>
      <c r="CJ56" s="29"/>
      <c r="CK56" s="29"/>
      <c r="CL56" s="29"/>
      <c r="CM56" s="29"/>
      <c r="CN56" s="29"/>
      <c r="CO56" s="29"/>
      <c r="CP56" s="29"/>
      <c r="CQ56" s="29"/>
      <c r="CR56" s="29"/>
      <c r="CS56" s="29"/>
      <c r="CT56" s="29"/>
      <c r="CU56" s="29"/>
      <c r="CV56" s="29"/>
      <c r="CW56" s="29"/>
      <c r="CX56" s="29"/>
      <c r="CY56" s="29"/>
      <c r="CZ56" s="29"/>
      <c r="DA56" s="29"/>
      <c r="DB56" s="29"/>
      <c r="DC56" s="29"/>
      <c r="DD56" s="29"/>
      <c r="DE56" s="29"/>
      <c r="DF56" s="29"/>
      <c r="DG56" s="29"/>
      <c r="XEO56" s="42"/>
      <c r="XEP56" s="42"/>
      <c r="XEQ56" s="42"/>
      <c r="XER56" s="42"/>
      <c r="XES56" s="42"/>
      <c r="XET56" s="42"/>
      <c r="XEU56" s="42"/>
      <c r="XEV56" s="42"/>
      <c r="XEW56" s="42"/>
      <c r="XEX56" s="42"/>
      <c r="XEY56" s="42"/>
      <c r="XEZ56" s="42"/>
      <c r="XFA56" s="42"/>
      <c r="XFB56" s="42"/>
      <c r="XFC56" s="42"/>
    </row>
    <row r="57" spans="1:112 16369:16383" s="7" customFormat="1" x14ac:dyDescent="0.25">
      <c r="A57" s="38">
        <v>14</v>
      </c>
      <c r="B57" s="42" t="s">
        <v>35</v>
      </c>
      <c r="C57" s="42" t="s">
        <v>21</v>
      </c>
      <c r="D57" s="43">
        <v>16503</v>
      </c>
      <c r="E57" s="44">
        <f t="shared" ca="1" si="6"/>
        <v>69</v>
      </c>
      <c r="F57" s="44">
        <v>16</v>
      </c>
      <c r="G57" s="1" t="s">
        <v>228</v>
      </c>
      <c r="H57" s="46">
        <v>7</v>
      </c>
      <c r="I57" s="46">
        <v>3</v>
      </c>
      <c r="J57" s="46" t="s">
        <v>233</v>
      </c>
      <c r="K57" s="43">
        <v>39797</v>
      </c>
      <c r="L57" s="42" t="s">
        <v>182</v>
      </c>
      <c r="M57" s="42" t="s">
        <v>180</v>
      </c>
      <c r="N57" s="42" t="s">
        <v>184</v>
      </c>
      <c r="O57" s="46" t="s">
        <v>11</v>
      </c>
      <c r="P57" s="46">
        <v>1</v>
      </c>
      <c r="Q57" s="45" t="s">
        <v>13</v>
      </c>
      <c r="R57" s="34"/>
      <c r="S57" s="45">
        <v>2</v>
      </c>
      <c r="T57" s="45">
        <v>2</v>
      </c>
      <c r="U57" s="45">
        <f t="shared" si="7"/>
        <v>1</v>
      </c>
      <c r="V57" s="45">
        <v>2</v>
      </c>
      <c r="W57" s="45">
        <f t="shared" si="5"/>
        <v>1</v>
      </c>
      <c r="X57" s="45">
        <v>2</v>
      </c>
      <c r="Y57" s="45">
        <f t="shared" si="1"/>
        <v>1</v>
      </c>
      <c r="Z57" s="45">
        <v>2</v>
      </c>
      <c r="AA57" s="45">
        <f t="shared" si="4"/>
        <v>1</v>
      </c>
      <c r="AB57" s="45"/>
      <c r="AC57" s="45"/>
      <c r="AD57" s="45"/>
      <c r="AE57" s="45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29"/>
      <c r="BG57" s="29"/>
      <c r="BH57" s="29"/>
      <c r="BI57" s="29"/>
      <c r="BJ57" s="29"/>
      <c r="BK57" s="29"/>
      <c r="BL57" s="29"/>
      <c r="BM57" s="29"/>
      <c r="BN57" s="29"/>
      <c r="BO57" s="29"/>
      <c r="BP57" s="29"/>
      <c r="BQ57" s="29"/>
      <c r="BR57" s="29"/>
      <c r="BS57" s="29"/>
      <c r="BT57" s="29"/>
      <c r="BU57" s="29"/>
      <c r="BV57" s="29"/>
      <c r="BW57" s="29"/>
      <c r="BX57" s="29"/>
      <c r="BY57" s="29"/>
      <c r="BZ57" s="29"/>
      <c r="CA57" s="29"/>
      <c r="CB57" s="29"/>
      <c r="CC57" s="29"/>
      <c r="CD57" s="29"/>
      <c r="CE57" s="29"/>
      <c r="CF57" s="29"/>
      <c r="CG57" s="29"/>
      <c r="CH57" s="29"/>
      <c r="CI57" s="29"/>
      <c r="CJ57" s="29"/>
      <c r="CK57" s="29"/>
      <c r="CL57" s="29"/>
      <c r="CM57" s="29"/>
      <c r="CN57" s="29"/>
      <c r="CO57" s="29"/>
      <c r="CP57" s="29"/>
      <c r="CQ57" s="29"/>
      <c r="CR57" s="29"/>
      <c r="CS57" s="29"/>
      <c r="CT57" s="29"/>
      <c r="CU57" s="29"/>
      <c r="CV57" s="29"/>
      <c r="CW57" s="29"/>
      <c r="CX57" s="29"/>
      <c r="CY57" s="29"/>
      <c r="CZ57" s="29"/>
      <c r="DA57" s="29"/>
      <c r="DB57" s="29"/>
      <c r="DC57" s="29"/>
      <c r="DD57" s="29"/>
      <c r="DE57" s="29"/>
      <c r="DF57" s="29"/>
      <c r="DG57" s="29"/>
      <c r="XEO57" s="42"/>
      <c r="XEP57" s="42"/>
      <c r="XEQ57" s="42"/>
      <c r="XER57" s="42"/>
      <c r="XES57" s="42"/>
      <c r="XET57" s="42"/>
      <c r="XEU57" s="42"/>
      <c r="XEV57" s="42"/>
      <c r="XEW57" s="42"/>
      <c r="XEX57" s="42"/>
      <c r="XEY57" s="42"/>
      <c r="XEZ57" s="42"/>
      <c r="XFA57" s="42"/>
      <c r="XFB57" s="42"/>
      <c r="XFC57" s="42"/>
    </row>
    <row r="58" spans="1:112 16369:16383" s="56" customFormat="1" x14ac:dyDescent="0.25">
      <c r="A58" s="38">
        <v>14</v>
      </c>
      <c r="B58" s="42" t="s">
        <v>35</v>
      </c>
      <c r="C58" s="42" t="s">
        <v>17</v>
      </c>
      <c r="D58" s="43">
        <v>16503</v>
      </c>
      <c r="E58" s="44">
        <f t="shared" ca="1" si="6"/>
        <v>69</v>
      </c>
      <c r="F58" s="44">
        <v>100</v>
      </c>
      <c r="G58" s="1" t="s">
        <v>228</v>
      </c>
      <c r="H58" s="46">
        <v>7</v>
      </c>
      <c r="I58" s="46">
        <v>4</v>
      </c>
      <c r="J58" s="46" t="s">
        <v>233</v>
      </c>
      <c r="K58" s="43">
        <v>40529</v>
      </c>
      <c r="L58" s="42" t="s">
        <v>182</v>
      </c>
      <c r="M58" s="42" t="s">
        <v>198</v>
      </c>
      <c r="N58" s="42" t="s">
        <v>187</v>
      </c>
      <c r="O58" s="46" t="s">
        <v>11</v>
      </c>
      <c r="P58" s="46">
        <v>2</v>
      </c>
      <c r="Q58" s="45" t="s">
        <v>13</v>
      </c>
      <c r="R58" s="34"/>
      <c r="S58" s="45">
        <v>4</v>
      </c>
      <c r="T58" s="45">
        <v>4</v>
      </c>
      <c r="U58" s="45">
        <f t="shared" si="7"/>
        <v>1</v>
      </c>
      <c r="V58" s="45">
        <v>4</v>
      </c>
      <c r="W58" s="45">
        <f t="shared" si="5"/>
        <v>1</v>
      </c>
      <c r="X58" s="45">
        <v>4</v>
      </c>
      <c r="Y58" s="45">
        <f t="shared" si="1"/>
        <v>1</v>
      </c>
      <c r="Z58" s="45">
        <v>4</v>
      </c>
      <c r="AA58" s="45">
        <f t="shared" si="4"/>
        <v>1</v>
      </c>
      <c r="AB58" s="45"/>
      <c r="AC58" s="45"/>
      <c r="AD58" s="45"/>
      <c r="AE58" s="45"/>
      <c r="XEO58" s="42"/>
      <c r="XEP58" s="42"/>
      <c r="XEQ58" s="42"/>
      <c r="XER58" s="42"/>
      <c r="XES58" s="42"/>
      <c r="XET58" s="42"/>
      <c r="XEU58" s="42"/>
      <c r="XEV58" s="42"/>
      <c r="XEW58" s="42"/>
      <c r="XEX58" s="42"/>
      <c r="XEY58" s="42"/>
      <c r="XEZ58" s="42"/>
      <c r="XFA58" s="42"/>
      <c r="XFB58" s="42"/>
      <c r="XFC58" s="42"/>
    </row>
    <row r="59" spans="1:112 16369:16383" s="56" customFormat="1" x14ac:dyDescent="0.25">
      <c r="A59" s="38">
        <v>14</v>
      </c>
      <c r="B59" s="42" t="s">
        <v>35</v>
      </c>
      <c r="C59" s="42" t="s">
        <v>15</v>
      </c>
      <c r="D59" s="43">
        <v>16503</v>
      </c>
      <c r="E59" s="44">
        <f t="shared" ca="1" si="6"/>
        <v>69</v>
      </c>
      <c r="F59" s="44">
        <v>100</v>
      </c>
      <c r="G59" s="1" t="s">
        <v>230</v>
      </c>
      <c r="H59" s="46">
        <v>7</v>
      </c>
      <c r="I59" s="46">
        <v>4</v>
      </c>
      <c r="J59" s="46" t="s">
        <v>233</v>
      </c>
      <c r="K59" s="43">
        <v>40897</v>
      </c>
      <c r="L59" s="42" t="s">
        <v>182</v>
      </c>
      <c r="M59" s="42" t="s">
        <v>215</v>
      </c>
      <c r="N59" s="42" t="s">
        <v>189</v>
      </c>
      <c r="O59" s="46" t="s">
        <v>11</v>
      </c>
      <c r="P59" s="46">
        <v>2</v>
      </c>
      <c r="Q59" s="45" t="s">
        <v>13</v>
      </c>
      <c r="R59" s="34"/>
      <c r="S59" s="45">
        <v>5</v>
      </c>
      <c r="T59" s="45">
        <v>5</v>
      </c>
      <c r="U59" s="45">
        <f t="shared" si="7"/>
        <v>1</v>
      </c>
      <c r="V59" s="45">
        <v>5</v>
      </c>
      <c r="W59" s="45">
        <f t="shared" si="5"/>
        <v>1</v>
      </c>
      <c r="X59" s="45">
        <v>5</v>
      </c>
      <c r="Y59" s="45">
        <f t="shared" si="1"/>
        <v>1</v>
      </c>
      <c r="Z59" s="45">
        <v>5</v>
      </c>
      <c r="AA59" s="45">
        <f t="shared" si="4"/>
        <v>1</v>
      </c>
      <c r="AB59" s="45"/>
      <c r="AC59" s="45"/>
      <c r="AD59" s="45"/>
      <c r="AE59" s="45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  <c r="CJ59" s="22"/>
      <c r="CK59" s="22"/>
      <c r="CL59" s="22"/>
      <c r="CM59" s="22"/>
      <c r="CN59" s="22"/>
      <c r="CO59" s="22"/>
      <c r="CP59" s="22"/>
      <c r="CQ59" s="22"/>
      <c r="CR59" s="22"/>
      <c r="CS59" s="22"/>
      <c r="CT59" s="22"/>
      <c r="CU59" s="22"/>
      <c r="CV59" s="22"/>
      <c r="CW59" s="22"/>
      <c r="CX59" s="22"/>
      <c r="CY59" s="22"/>
      <c r="CZ59" s="22"/>
      <c r="DA59" s="22"/>
      <c r="DB59" s="22"/>
      <c r="DC59" s="22"/>
      <c r="DD59" s="22"/>
      <c r="DE59" s="22"/>
      <c r="DF59" s="22"/>
      <c r="DG59" s="22"/>
      <c r="XEO59" s="42"/>
      <c r="XEP59" s="42"/>
      <c r="XEQ59" s="42"/>
      <c r="XER59" s="42"/>
      <c r="XES59" s="42"/>
      <c r="XET59" s="42"/>
      <c r="XEU59" s="42"/>
      <c r="XEV59" s="42"/>
      <c r="XEW59" s="42"/>
      <c r="XEX59" s="42"/>
      <c r="XEY59" s="42"/>
      <c r="XEZ59" s="42"/>
      <c r="XFA59" s="42"/>
      <c r="XFB59" s="42"/>
      <c r="XFC59" s="42"/>
    </row>
    <row r="60" spans="1:112 16369:16383" s="56" customFormat="1" x14ac:dyDescent="0.25">
      <c r="A60" s="38">
        <v>15</v>
      </c>
      <c r="B60" s="42" t="s">
        <v>35</v>
      </c>
      <c r="C60" s="42" t="s">
        <v>20</v>
      </c>
      <c r="D60" s="43">
        <v>16503</v>
      </c>
      <c r="E60" s="44">
        <f t="shared" ca="1" si="6"/>
        <v>69</v>
      </c>
      <c r="F60" s="44">
        <v>50</v>
      </c>
      <c r="G60" s="1" t="s">
        <v>228</v>
      </c>
      <c r="H60" s="46">
        <v>7</v>
      </c>
      <c r="I60" s="46">
        <v>4</v>
      </c>
      <c r="J60" s="46" t="s">
        <v>233</v>
      </c>
      <c r="K60" s="43">
        <v>40196</v>
      </c>
      <c r="L60" s="42" t="s">
        <v>195</v>
      </c>
      <c r="M60" s="42" t="s">
        <v>183</v>
      </c>
      <c r="N60" s="42" t="s">
        <v>187</v>
      </c>
      <c r="O60" s="46" t="s">
        <v>7</v>
      </c>
      <c r="P60" s="46">
        <v>1</v>
      </c>
      <c r="Q60" s="45" t="s">
        <v>13</v>
      </c>
      <c r="R60" s="35"/>
      <c r="S60" s="45">
        <v>3</v>
      </c>
      <c r="T60" s="45">
        <v>3</v>
      </c>
      <c r="U60" s="45">
        <f t="shared" si="7"/>
        <v>1</v>
      </c>
      <c r="V60" s="45">
        <v>3</v>
      </c>
      <c r="W60" s="45">
        <f>IF(V60=S60,1,0)</f>
        <v>1</v>
      </c>
      <c r="X60" s="45">
        <v>3</v>
      </c>
      <c r="Y60" s="45">
        <f t="shared" si="1"/>
        <v>1</v>
      </c>
      <c r="Z60" s="45">
        <v>3</v>
      </c>
      <c r="AA60" s="45">
        <f t="shared" si="4"/>
        <v>1</v>
      </c>
      <c r="AB60" s="45"/>
      <c r="AC60" s="45"/>
      <c r="AD60" s="45"/>
      <c r="AE60" s="45"/>
      <c r="XEO60" s="42"/>
      <c r="XEP60" s="42"/>
      <c r="XEQ60" s="42"/>
      <c r="XER60" s="42"/>
      <c r="XES60" s="42"/>
      <c r="XET60" s="42"/>
      <c r="XEU60" s="42"/>
      <c r="XEV60" s="42"/>
      <c r="XEW60" s="42"/>
      <c r="XEX60" s="42"/>
      <c r="XEY60" s="42"/>
      <c r="XEZ60" s="42"/>
      <c r="XFA60" s="42"/>
      <c r="XFB60" s="42"/>
      <c r="XFC60" s="42"/>
    </row>
    <row r="61" spans="1:112 16369:16383" s="56" customFormat="1" x14ac:dyDescent="0.25">
      <c r="A61" s="38">
        <v>15</v>
      </c>
      <c r="B61" s="42" t="s">
        <v>35</v>
      </c>
      <c r="C61" s="42" t="s">
        <v>6</v>
      </c>
      <c r="D61" s="43">
        <v>16503</v>
      </c>
      <c r="E61" s="44">
        <f t="shared" ca="1" si="6"/>
        <v>69</v>
      </c>
      <c r="F61" s="44">
        <v>125</v>
      </c>
      <c r="G61" s="1" t="s">
        <v>230</v>
      </c>
      <c r="H61" s="46">
        <v>7</v>
      </c>
      <c r="I61" s="46">
        <v>4</v>
      </c>
      <c r="J61" s="46" t="s">
        <v>233</v>
      </c>
      <c r="K61" s="43">
        <v>41198</v>
      </c>
      <c r="L61" s="42" t="s">
        <v>208</v>
      </c>
      <c r="M61" s="42" t="s">
        <v>202</v>
      </c>
      <c r="N61" s="42" t="s">
        <v>192</v>
      </c>
      <c r="O61" s="46" t="s">
        <v>7</v>
      </c>
      <c r="P61" s="46">
        <v>2</v>
      </c>
      <c r="Q61" s="45" t="s">
        <v>13</v>
      </c>
      <c r="R61" s="35"/>
      <c r="S61" s="45">
        <v>6</v>
      </c>
      <c r="T61" s="45">
        <v>6</v>
      </c>
      <c r="U61" s="45">
        <f t="shared" si="7"/>
        <v>1</v>
      </c>
      <c r="V61" s="45"/>
      <c r="W61" s="45">
        <f t="shared" si="5"/>
        <v>0</v>
      </c>
      <c r="X61" s="45">
        <v>6</v>
      </c>
      <c r="Y61" s="45">
        <f t="shared" si="1"/>
        <v>1</v>
      </c>
      <c r="Z61" s="45">
        <v>6</v>
      </c>
      <c r="AA61" s="45">
        <f t="shared" si="4"/>
        <v>1</v>
      </c>
      <c r="AB61" s="45"/>
      <c r="AC61" s="45"/>
      <c r="AD61" s="45"/>
      <c r="AE61" s="45"/>
      <c r="XEO61" s="42"/>
      <c r="XEP61" s="42"/>
      <c r="XEQ61" s="42"/>
      <c r="XER61" s="42"/>
      <c r="XES61" s="42"/>
      <c r="XET61" s="42"/>
      <c r="XEU61" s="42"/>
      <c r="XEV61" s="42"/>
      <c r="XEW61" s="42"/>
      <c r="XEX61" s="42"/>
      <c r="XEY61" s="42"/>
      <c r="XEZ61" s="42"/>
      <c r="XFA61" s="42"/>
      <c r="XFB61" s="42"/>
      <c r="XFC61" s="42"/>
    </row>
    <row r="62" spans="1:112 16369:16383" s="56" customFormat="1" x14ac:dyDescent="0.25">
      <c r="A62" s="38">
        <v>15</v>
      </c>
      <c r="B62" s="42" t="s">
        <v>35</v>
      </c>
      <c r="C62" s="42" t="s">
        <v>24</v>
      </c>
      <c r="D62" s="43">
        <v>16503</v>
      </c>
      <c r="E62" s="44">
        <f t="shared" ca="1" si="6"/>
        <v>69</v>
      </c>
      <c r="F62" s="44">
        <v>32</v>
      </c>
      <c r="G62" s="1" t="s">
        <v>228</v>
      </c>
      <c r="H62" s="46">
        <v>6</v>
      </c>
      <c r="I62" s="46">
        <v>3</v>
      </c>
      <c r="J62" s="46" t="s">
        <v>234</v>
      </c>
      <c r="K62" s="43">
        <v>39391</v>
      </c>
      <c r="L62" s="42" t="s">
        <v>179</v>
      </c>
      <c r="M62" s="42" t="s">
        <v>206</v>
      </c>
      <c r="N62" s="42" t="s">
        <v>181</v>
      </c>
      <c r="O62" s="46" t="s">
        <v>7</v>
      </c>
      <c r="P62" s="46">
        <v>1</v>
      </c>
      <c r="Q62" s="45" t="s">
        <v>14</v>
      </c>
      <c r="R62" s="34"/>
      <c r="S62" s="45">
        <v>1</v>
      </c>
      <c r="T62" s="45">
        <v>1</v>
      </c>
      <c r="U62" s="45">
        <f t="shared" si="7"/>
        <v>1</v>
      </c>
      <c r="V62" s="45">
        <v>1</v>
      </c>
      <c r="W62" s="45">
        <f>IF(V62=S62,1,0)</f>
        <v>1</v>
      </c>
      <c r="X62" s="45">
        <v>1</v>
      </c>
      <c r="Y62" s="45">
        <f t="shared" si="1"/>
        <v>1</v>
      </c>
      <c r="Z62" s="45">
        <v>1</v>
      </c>
      <c r="AA62" s="45">
        <f t="shared" si="4"/>
        <v>1</v>
      </c>
      <c r="AB62" s="45"/>
      <c r="AC62" s="45"/>
      <c r="AD62" s="45"/>
      <c r="AE62" s="45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9"/>
      <c r="BD62" s="29"/>
      <c r="BE62" s="29"/>
      <c r="BF62" s="29"/>
      <c r="BG62" s="29"/>
      <c r="BH62" s="29"/>
      <c r="BI62" s="29"/>
      <c r="BJ62" s="29"/>
      <c r="BK62" s="29"/>
      <c r="BL62" s="29"/>
      <c r="BM62" s="29"/>
      <c r="BN62" s="29"/>
      <c r="BO62" s="29"/>
      <c r="BP62" s="29"/>
      <c r="BQ62" s="29"/>
      <c r="BR62" s="29"/>
      <c r="BS62" s="29"/>
      <c r="BT62" s="29"/>
      <c r="BU62" s="29"/>
      <c r="BV62" s="29"/>
      <c r="BW62" s="29"/>
      <c r="BX62" s="29"/>
      <c r="BY62" s="29"/>
      <c r="BZ62" s="29"/>
      <c r="CA62" s="29"/>
      <c r="CB62" s="29"/>
      <c r="CC62" s="29"/>
      <c r="CD62" s="29"/>
      <c r="CE62" s="29"/>
      <c r="CF62" s="29"/>
      <c r="CG62" s="29"/>
      <c r="CH62" s="29"/>
      <c r="CI62" s="29"/>
      <c r="CJ62" s="29"/>
      <c r="CK62" s="29"/>
      <c r="CL62" s="29"/>
      <c r="CM62" s="29"/>
      <c r="CN62" s="29"/>
      <c r="CO62" s="29"/>
      <c r="CP62" s="29"/>
      <c r="CQ62" s="29"/>
      <c r="CR62" s="29"/>
      <c r="CS62" s="29"/>
      <c r="CT62" s="29"/>
      <c r="CU62" s="29"/>
      <c r="CV62" s="29"/>
      <c r="CW62" s="29"/>
      <c r="CX62" s="29"/>
      <c r="CY62" s="29"/>
      <c r="CZ62" s="29"/>
      <c r="DA62" s="29"/>
      <c r="DB62" s="29"/>
      <c r="DC62" s="29"/>
      <c r="DD62" s="29"/>
      <c r="DE62" s="29"/>
      <c r="DF62" s="29"/>
      <c r="DG62" s="29"/>
      <c r="XEO62" s="42"/>
      <c r="XEP62" s="42"/>
      <c r="XEQ62" s="42"/>
      <c r="XER62" s="42"/>
      <c r="XES62" s="42"/>
      <c r="XET62" s="42"/>
      <c r="XEU62" s="42"/>
      <c r="XEV62" s="42"/>
      <c r="XEW62" s="42"/>
      <c r="XEX62" s="42"/>
      <c r="XEY62" s="42"/>
      <c r="XEZ62" s="42"/>
      <c r="XFA62" s="42"/>
      <c r="XFB62" s="42"/>
      <c r="XFC62" s="42"/>
    </row>
    <row r="63" spans="1:112 16369:16383" s="56" customFormat="1" x14ac:dyDescent="0.25">
      <c r="A63" s="38">
        <v>15</v>
      </c>
      <c r="B63" s="42" t="s">
        <v>35</v>
      </c>
      <c r="C63" s="42" t="s">
        <v>22</v>
      </c>
      <c r="D63" s="43">
        <v>16503</v>
      </c>
      <c r="E63" s="44">
        <f t="shared" ca="1" si="6"/>
        <v>69</v>
      </c>
      <c r="F63" s="44">
        <v>25</v>
      </c>
      <c r="G63" s="1" t="s">
        <v>228</v>
      </c>
      <c r="H63" s="46">
        <v>7</v>
      </c>
      <c r="I63" s="46">
        <v>3</v>
      </c>
      <c r="J63" s="46" t="s">
        <v>233</v>
      </c>
      <c r="K63" s="43">
        <v>39797</v>
      </c>
      <c r="L63" s="42" t="s">
        <v>182</v>
      </c>
      <c r="M63" s="42" t="s">
        <v>180</v>
      </c>
      <c r="N63" s="42" t="s">
        <v>184</v>
      </c>
      <c r="O63" s="46" t="s">
        <v>7</v>
      </c>
      <c r="P63" s="46">
        <v>1</v>
      </c>
      <c r="Q63" s="45" t="s">
        <v>13</v>
      </c>
      <c r="R63" s="34"/>
      <c r="S63" s="45">
        <v>2</v>
      </c>
      <c r="T63" s="45">
        <v>2</v>
      </c>
      <c r="U63" s="45">
        <f t="shared" si="7"/>
        <v>1</v>
      </c>
      <c r="V63" s="45">
        <v>2</v>
      </c>
      <c r="W63" s="45">
        <f t="shared" si="5"/>
        <v>1</v>
      </c>
      <c r="X63" s="45">
        <v>2</v>
      </c>
      <c r="Y63" s="45">
        <f t="shared" si="1"/>
        <v>1</v>
      </c>
      <c r="Z63" s="45">
        <v>2</v>
      </c>
      <c r="AA63" s="45">
        <f t="shared" si="4"/>
        <v>1</v>
      </c>
      <c r="AB63" s="45"/>
      <c r="AC63" s="45"/>
      <c r="AD63" s="45"/>
      <c r="AE63" s="45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29"/>
      <c r="BQ63" s="29"/>
      <c r="BR63" s="29"/>
      <c r="BS63" s="29"/>
      <c r="BT63" s="29"/>
      <c r="BU63" s="29"/>
      <c r="BV63" s="29"/>
      <c r="BW63" s="29"/>
      <c r="BX63" s="29"/>
      <c r="BY63" s="29"/>
      <c r="BZ63" s="29"/>
      <c r="CA63" s="29"/>
      <c r="CB63" s="29"/>
      <c r="CC63" s="29"/>
      <c r="CD63" s="29"/>
      <c r="CE63" s="29"/>
      <c r="CF63" s="29"/>
      <c r="CG63" s="29"/>
      <c r="CH63" s="29"/>
      <c r="CI63" s="29"/>
      <c r="CJ63" s="29"/>
      <c r="CK63" s="29"/>
      <c r="CL63" s="29"/>
      <c r="CM63" s="29"/>
      <c r="CN63" s="29"/>
      <c r="CO63" s="29"/>
      <c r="CP63" s="29"/>
      <c r="CQ63" s="29"/>
      <c r="CR63" s="29"/>
      <c r="CS63" s="29"/>
      <c r="CT63" s="29"/>
      <c r="CU63" s="29"/>
      <c r="CV63" s="29"/>
      <c r="CW63" s="29"/>
      <c r="CX63" s="29"/>
      <c r="CY63" s="29"/>
      <c r="CZ63" s="29"/>
      <c r="DA63" s="29"/>
      <c r="DB63" s="29"/>
      <c r="DC63" s="29"/>
      <c r="DD63" s="29"/>
      <c r="DE63" s="29"/>
      <c r="DF63" s="29"/>
      <c r="DG63" s="29"/>
      <c r="XEO63" s="42"/>
      <c r="XEP63" s="42"/>
      <c r="XEQ63" s="42"/>
      <c r="XER63" s="42"/>
      <c r="XES63" s="42"/>
      <c r="XET63" s="42"/>
      <c r="XEU63" s="42"/>
      <c r="XEV63" s="42"/>
      <c r="XEW63" s="42"/>
      <c r="XEX63" s="42"/>
      <c r="XEY63" s="42"/>
      <c r="XEZ63" s="42"/>
      <c r="XFA63" s="42"/>
      <c r="XFB63" s="42"/>
      <c r="XFC63" s="42"/>
    </row>
    <row r="64" spans="1:112 16369:16383" s="56" customFormat="1" x14ac:dyDescent="0.25">
      <c r="A64" s="38">
        <v>15</v>
      </c>
      <c r="B64" s="42" t="s">
        <v>35</v>
      </c>
      <c r="C64" s="42" t="s">
        <v>18</v>
      </c>
      <c r="D64" s="43">
        <v>16503</v>
      </c>
      <c r="E64" s="44">
        <f t="shared" ca="1" si="6"/>
        <v>69</v>
      </c>
      <c r="F64" s="44">
        <v>200</v>
      </c>
      <c r="G64" s="1" t="s">
        <v>228</v>
      </c>
      <c r="H64" s="46">
        <v>7</v>
      </c>
      <c r="I64" s="46">
        <v>4</v>
      </c>
      <c r="J64" s="46" t="s">
        <v>233</v>
      </c>
      <c r="K64" s="43">
        <v>40529</v>
      </c>
      <c r="L64" s="42" t="s">
        <v>182</v>
      </c>
      <c r="M64" s="42" t="s">
        <v>198</v>
      </c>
      <c r="N64" s="42" t="s">
        <v>187</v>
      </c>
      <c r="O64" s="46" t="s">
        <v>7</v>
      </c>
      <c r="P64" s="46">
        <v>1</v>
      </c>
      <c r="Q64" s="45" t="s">
        <v>13</v>
      </c>
      <c r="R64" s="35"/>
      <c r="S64" s="45">
        <v>4</v>
      </c>
      <c r="T64" s="45">
        <v>4</v>
      </c>
      <c r="U64" s="45">
        <f t="shared" si="7"/>
        <v>1</v>
      </c>
      <c r="V64" s="45">
        <v>4</v>
      </c>
      <c r="W64" s="45">
        <f t="shared" si="5"/>
        <v>1</v>
      </c>
      <c r="X64" s="45">
        <v>4</v>
      </c>
      <c r="Y64" s="45">
        <f t="shared" si="1"/>
        <v>1</v>
      </c>
      <c r="Z64" s="45">
        <v>4</v>
      </c>
      <c r="AA64" s="45">
        <f t="shared" si="4"/>
        <v>1</v>
      </c>
      <c r="AB64" s="45"/>
      <c r="AC64" s="45"/>
      <c r="AD64" s="45"/>
      <c r="AE64" s="45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  <c r="BF64" s="29"/>
      <c r="BG64" s="29"/>
      <c r="BH64" s="29"/>
      <c r="BI64" s="29"/>
      <c r="BJ64" s="29"/>
      <c r="BK64" s="29"/>
      <c r="BL64" s="29"/>
      <c r="BM64" s="29"/>
      <c r="BN64" s="29"/>
      <c r="BO64" s="29"/>
      <c r="BP64" s="29"/>
      <c r="BQ64" s="29"/>
      <c r="BR64" s="29"/>
      <c r="BS64" s="29"/>
      <c r="BT64" s="29"/>
      <c r="BU64" s="29"/>
      <c r="BV64" s="29"/>
      <c r="BW64" s="29"/>
      <c r="BX64" s="29"/>
      <c r="BY64" s="29"/>
      <c r="BZ64" s="29"/>
      <c r="CA64" s="29"/>
      <c r="CB64" s="29"/>
      <c r="CC64" s="29"/>
      <c r="CD64" s="29"/>
      <c r="CE64" s="29"/>
      <c r="CF64" s="29"/>
      <c r="CG64" s="29"/>
      <c r="CH64" s="29"/>
      <c r="CI64" s="29"/>
      <c r="CJ64" s="29"/>
      <c r="CK64" s="29"/>
      <c r="CL64" s="29"/>
      <c r="CM64" s="29"/>
      <c r="CN64" s="29"/>
      <c r="CO64" s="29"/>
      <c r="CP64" s="29"/>
      <c r="CQ64" s="29"/>
      <c r="CR64" s="29"/>
      <c r="CS64" s="29"/>
      <c r="CT64" s="29"/>
      <c r="CU64" s="29"/>
      <c r="CV64" s="29"/>
      <c r="CW64" s="29"/>
      <c r="CX64" s="29"/>
      <c r="CY64" s="29"/>
      <c r="CZ64" s="29"/>
      <c r="DA64" s="29"/>
      <c r="DB64" s="29"/>
      <c r="DC64" s="29"/>
      <c r="DD64" s="29"/>
      <c r="DE64" s="29"/>
      <c r="DF64" s="29"/>
      <c r="DG64" s="29"/>
      <c r="XEO64" s="42"/>
      <c r="XEP64" s="42"/>
      <c r="XEQ64" s="42"/>
      <c r="XER64" s="42"/>
      <c r="XES64" s="42"/>
      <c r="XET64" s="42"/>
      <c r="XEU64" s="42"/>
      <c r="XEV64" s="42"/>
      <c r="XEW64" s="42"/>
      <c r="XEX64" s="42"/>
      <c r="XEY64" s="42"/>
      <c r="XEZ64" s="42"/>
      <c r="XFA64" s="42"/>
      <c r="XFB64" s="42"/>
      <c r="XFC64" s="42"/>
    </row>
    <row r="65" spans="1:111 16369:16383" s="56" customFormat="1" x14ac:dyDescent="0.25">
      <c r="A65" s="38">
        <v>15</v>
      </c>
      <c r="B65" s="42" t="s">
        <v>35</v>
      </c>
      <c r="C65" s="42" t="s">
        <v>16</v>
      </c>
      <c r="D65" s="43">
        <v>16503</v>
      </c>
      <c r="E65" s="44">
        <f t="shared" ca="1" si="6"/>
        <v>69</v>
      </c>
      <c r="F65" s="44">
        <v>200</v>
      </c>
      <c r="G65" s="1" t="s">
        <v>230</v>
      </c>
      <c r="H65" s="46">
        <v>7</v>
      </c>
      <c r="I65" s="46">
        <v>4</v>
      </c>
      <c r="J65" s="46" t="s">
        <v>233</v>
      </c>
      <c r="K65" s="43">
        <v>40897</v>
      </c>
      <c r="L65" s="42" t="s">
        <v>182</v>
      </c>
      <c r="M65" s="42" t="s">
        <v>215</v>
      </c>
      <c r="N65" s="42" t="s">
        <v>189</v>
      </c>
      <c r="O65" s="46" t="s">
        <v>7</v>
      </c>
      <c r="P65" s="46">
        <v>2</v>
      </c>
      <c r="Q65" s="45" t="s">
        <v>13</v>
      </c>
      <c r="R65" s="35"/>
      <c r="S65" s="45">
        <v>5</v>
      </c>
      <c r="T65" s="45">
        <v>5</v>
      </c>
      <c r="U65" s="45">
        <f t="shared" si="7"/>
        <v>1</v>
      </c>
      <c r="V65" s="45">
        <v>5</v>
      </c>
      <c r="W65" s="45">
        <f t="shared" si="5"/>
        <v>1</v>
      </c>
      <c r="X65" s="45">
        <v>5</v>
      </c>
      <c r="Y65" s="45">
        <f t="shared" si="1"/>
        <v>1</v>
      </c>
      <c r="Z65" s="45">
        <v>5</v>
      </c>
      <c r="AA65" s="45">
        <f t="shared" si="4"/>
        <v>1</v>
      </c>
      <c r="AB65" s="45"/>
      <c r="AC65" s="45"/>
      <c r="AD65" s="45"/>
      <c r="AE65" s="45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  <c r="BW65" s="29"/>
      <c r="BX65" s="29"/>
      <c r="BY65" s="29"/>
      <c r="BZ65" s="29"/>
      <c r="CA65" s="29"/>
      <c r="CB65" s="29"/>
      <c r="CC65" s="29"/>
      <c r="CD65" s="29"/>
      <c r="CE65" s="29"/>
      <c r="CF65" s="29"/>
      <c r="CG65" s="29"/>
      <c r="CH65" s="29"/>
      <c r="CI65" s="29"/>
      <c r="CJ65" s="29"/>
      <c r="CK65" s="29"/>
      <c r="CL65" s="29"/>
      <c r="CM65" s="29"/>
      <c r="CN65" s="29"/>
      <c r="CO65" s="29"/>
      <c r="CP65" s="29"/>
      <c r="CQ65" s="29"/>
      <c r="CR65" s="29"/>
      <c r="CS65" s="29"/>
      <c r="CT65" s="29"/>
      <c r="CU65" s="29"/>
      <c r="CV65" s="29"/>
      <c r="CW65" s="29"/>
      <c r="CX65" s="29"/>
      <c r="CY65" s="29"/>
      <c r="CZ65" s="29"/>
      <c r="DA65" s="29"/>
      <c r="DB65" s="29"/>
      <c r="DC65" s="29"/>
      <c r="DD65" s="29"/>
      <c r="DE65" s="29"/>
      <c r="DF65" s="29"/>
      <c r="DG65" s="29"/>
      <c r="XEO65" s="42"/>
      <c r="XEP65" s="42"/>
      <c r="XEQ65" s="42"/>
      <c r="XER65" s="42"/>
      <c r="XES65" s="42"/>
      <c r="XET65" s="42"/>
      <c r="XEU65" s="42"/>
      <c r="XEV65" s="42"/>
      <c r="XEW65" s="42"/>
      <c r="XEX65" s="42"/>
      <c r="XEY65" s="42"/>
      <c r="XEZ65" s="42"/>
      <c r="XFA65" s="42"/>
      <c r="XFB65" s="42"/>
      <c r="XFC65" s="42"/>
    </row>
    <row r="66" spans="1:111 16369:16383" s="56" customFormat="1" x14ac:dyDescent="0.25">
      <c r="A66" s="49">
        <v>16</v>
      </c>
      <c r="B66" s="50" t="s">
        <v>34</v>
      </c>
      <c r="C66" s="50" t="s">
        <v>22</v>
      </c>
      <c r="D66" s="51">
        <v>12918</v>
      </c>
      <c r="E66" s="52">
        <f t="shared" ref="E66:E97" ca="1" si="8">INT((TODAY()-D66)/365.25)</f>
        <v>79</v>
      </c>
      <c r="F66" s="17">
        <v>25</v>
      </c>
      <c r="G66" s="1" t="s">
        <v>227</v>
      </c>
      <c r="H66" s="53">
        <v>3</v>
      </c>
      <c r="I66" s="53">
        <v>2</v>
      </c>
      <c r="J66" s="53" t="s">
        <v>235</v>
      </c>
      <c r="K66" s="51">
        <v>39456</v>
      </c>
      <c r="L66" s="50" t="s">
        <v>195</v>
      </c>
      <c r="M66" s="50" t="s">
        <v>199</v>
      </c>
      <c r="N66" s="50" t="s">
        <v>184</v>
      </c>
      <c r="O66" s="53" t="s">
        <v>11</v>
      </c>
      <c r="P66" s="53">
        <v>1</v>
      </c>
      <c r="Q66" s="17" t="s">
        <v>14</v>
      </c>
      <c r="R66" s="57"/>
      <c r="S66" s="17">
        <v>1</v>
      </c>
      <c r="T66" s="17">
        <v>4</v>
      </c>
      <c r="U66" s="17">
        <f t="shared" ref="U66:U97" si="9">IF(S66=T66,1,0)</f>
        <v>0</v>
      </c>
      <c r="V66" s="17">
        <v>4</v>
      </c>
      <c r="W66" s="17">
        <f t="shared" si="5"/>
        <v>0</v>
      </c>
      <c r="X66" s="17">
        <v>3</v>
      </c>
      <c r="Y66" s="45">
        <f t="shared" si="1"/>
        <v>0</v>
      </c>
      <c r="Z66" s="17">
        <v>4</v>
      </c>
      <c r="AA66" s="45">
        <f t="shared" si="4"/>
        <v>0</v>
      </c>
      <c r="AB66" s="17"/>
      <c r="AC66" s="17"/>
      <c r="AD66" s="17"/>
      <c r="AE66" s="17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  <c r="BB66" s="29"/>
      <c r="BC66" s="29"/>
      <c r="BD66" s="29"/>
      <c r="BE66" s="29"/>
      <c r="BF66" s="29"/>
      <c r="BG66" s="29"/>
      <c r="BH66" s="29"/>
      <c r="BI66" s="29"/>
      <c r="BJ66" s="29"/>
      <c r="BK66" s="29"/>
      <c r="BL66" s="29"/>
      <c r="BM66" s="29"/>
      <c r="BN66" s="29"/>
      <c r="BO66" s="29"/>
      <c r="BP66" s="29"/>
      <c r="BQ66" s="29"/>
      <c r="BR66" s="29"/>
      <c r="BS66" s="29"/>
      <c r="BT66" s="29"/>
      <c r="BU66" s="29"/>
      <c r="BV66" s="29"/>
      <c r="BW66" s="29"/>
      <c r="BX66" s="29"/>
      <c r="BY66" s="29"/>
      <c r="BZ66" s="29"/>
      <c r="CA66" s="29"/>
      <c r="CB66" s="29"/>
      <c r="CC66" s="29"/>
      <c r="CD66" s="29"/>
      <c r="CE66" s="29"/>
      <c r="CF66" s="29"/>
      <c r="CG66" s="29"/>
      <c r="CH66" s="29"/>
      <c r="CI66" s="29"/>
      <c r="CJ66" s="29"/>
      <c r="CK66" s="29"/>
      <c r="CL66" s="29"/>
      <c r="CM66" s="29"/>
      <c r="CN66" s="29"/>
      <c r="CO66" s="29"/>
      <c r="CP66" s="29"/>
      <c r="CQ66" s="29"/>
      <c r="CR66" s="29"/>
      <c r="CS66" s="29"/>
      <c r="CT66" s="29"/>
      <c r="CU66" s="29"/>
      <c r="CV66" s="29"/>
      <c r="CW66" s="29"/>
      <c r="CX66" s="29"/>
      <c r="CY66" s="29"/>
      <c r="CZ66" s="29"/>
      <c r="DA66" s="29"/>
      <c r="DB66" s="29"/>
      <c r="DC66" s="29"/>
      <c r="DD66" s="29"/>
      <c r="DE66" s="29"/>
      <c r="DF66" s="29"/>
      <c r="DG66" s="29"/>
      <c r="XEO66" s="50"/>
      <c r="XEP66" s="50"/>
      <c r="XEQ66" s="50"/>
      <c r="XER66" s="50"/>
      <c r="XES66" s="50"/>
      <c r="XET66" s="50"/>
      <c r="XEU66" s="50"/>
      <c r="XEV66" s="50"/>
      <c r="XEW66" s="50"/>
      <c r="XEX66" s="50"/>
      <c r="XEY66" s="50"/>
      <c r="XEZ66" s="50"/>
      <c r="XFA66" s="50"/>
      <c r="XFB66" s="50"/>
      <c r="XFC66" s="50"/>
    </row>
    <row r="67" spans="1:111 16369:16383" s="56" customFormat="1" x14ac:dyDescent="0.25">
      <c r="A67" s="49">
        <v>16</v>
      </c>
      <c r="B67" s="50" t="s">
        <v>34</v>
      </c>
      <c r="C67" s="50" t="s">
        <v>15</v>
      </c>
      <c r="D67" s="51">
        <v>12918</v>
      </c>
      <c r="E67" s="52">
        <f t="shared" ca="1" si="8"/>
        <v>79</v>
      </c>
      <c r="F67" s="17">
        <v>50</v>
      </c>
      <c r="G67" s="1" t="s">
        <v>224</v>
      </c>
      <c r="H67" s="53">
        <v>3</v>
      </c>
      <c r="I67" s="53">
        <v>2</v>
      </c>
      <c r="J67" s="53" t="s">
        <v>235</v>
      </c>
      <c r="K67" s="51">
        <v>40925</v>
      </c>
      <c r="L67" s="50" t="s">
        <v>195</v>
      </c>
      <c r="M67" s="50" t="s">
        <v>198</v>
      </c>
      <c r="N67" s="50" t="s">
        <v>192</v>
      </c>
      <c r="O67" s="53" t="s">
        <v>11</v>
      </c>
      <c r="P67" s="53">
        <v>1</v>
      </c>
      <c r="Q67" s="17" t="s">
        <v>14</v>
      </c>
      <c r="R67" s="57"/>
      <c r="S67" s="17">
        <v>3</v>
      </c>
      <c r="T67" s="17">
        <v>3</v>
      </c>
      <c r="U67" s="17">
        <f t="shared" si="9"/>
        <v>1</v>
      </c>
      <c r="V67" s="17">
        <v>3</v>
      </c>
      <c r="W67" s="17">
        <f t="shared" si="5"/>
        <v>1</v>
      </c>
      <c r="X67" s="17">
        <v>1</v>
      </c>
      <c r="Y67" s="45">
        <f t="shared" ref="Y67:Y130" si="10">IF(X67=S67,1,0)</f>
        <v>0</v>
      </c>
      <c r="Z67" s="17">
        <v>3</v>
      </c>
      <c r="AA67" s="45">
        <f t="shared" ref="AA67:AA130" si="11">IF(Z67=S67,1,0)</f>
        <v>1</v>
      </c>
      <c r="AB67" s="17"/>
      <c r="AC67" s="17"/>
      <c r="AD67" s="17"/>
      <c r="AE67" s="17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  <c r="CD67" s="29"/>
      <c r="CE67" s="29"/>
      <c r="CF67" s="29"/>
      <c r="CG67" s="29"/>
      <c r="CH67" s="29"/>
      <c r="CI67" s="29"/>
      <c r="CJ67" s="29"/>
      <c r="CK67" s="29"/>
      <c r="CL67" s="29"/>
      <c r="CM67" s="29"/>
      <c r="CN67" s="29"/>
      <c r="CO67" s="29"/>
      <c r="CP67" s="29"/>
      <c r="CQ67" s="29"/>
      <c r="CR67" s="29"/>
      <c r="CS67" s="29"/>
      <c r="CT67" s="29"/>
      <c r="CU67" s="29"/>
      <c r="CV67" s="29"/>
      <c r="CW67" s="29"/>
      <c r="CX67" s="29"/>
      <c r="CY67" s="29"/>
      <c r="CZ67" s="29"/>
      <c r="DA67" s="29"/>
      <c r="DB67" s="29"/>
      <c r="DC67" s="29"/>
      <c r="DD67" s="29"/>
      <c r="DE67" s="29"/>
      <c r="DF67" s="29"/>
      <c r="DG67" s="29"/>
      <c r="XEO67" s="50"/>
      <c r="XEP67" s="50"/>
      <c r="XEQ67" s="50"/>
      <c r="XER67" s="50"/>
      <c r="XES67" s="50"/>
      <c r="XET67" s="50"/>
      <c r="XEU67" s="50"/>
      <c r="XEV67" s="50"/>
      <c r="XEW67" s="50"/>
      <c r="XEX67" s="50"/>
      <c r="XEY67" s="50"/>
      <c r="XEZ67" s="50"/>
      <c r="XFA67" s="50"/>
      <c r="XFB67" s="50"/>
      <c r="XFC67" s="50"/>
    </row>
    <row r="68" spans="1:111 16369:16383" s="56" customFormat="1" x14ac:dyDescent="0.25">
      <c r="A68" s="49">
        <v>16</v>
      </c>
      <c r="B68" s="50" t="s">
        <v>34</v>
      </c>
      <c r="C68" s="50" t="s">
        <v>18</v>
      </c>
      <c r="D68" s="51">
        <v>12918</v>
      </c>
      <c r="E68" s="52">
        <f t="shared" ca="1" si="8"/>
        <v>79</v>
      </c>
      <c r="F68" s="17">
        <v>40</v>
      </c>
      <c r="G68" s="1" t="s">
        <v>224</v>
      </c>
      <c r="H68" s="53">
        <v>3</v>
      </c>
      <c r="I68" s="53">
        <v>2</v>
      </c>
      <c r="J68" s="53" t="s">
        <v>235</v>
      </c>
      <c r="K68" s="51">
        <v>40562</v>
      </c>
      <c r="L68" s="50" t="s">
        <v>195</v>
      </c>
      <c r="M68" s="50" t="s">
        <v>213</v>
      </c>
      <c r="N68" s="50" t="s">
        <v>189</v>
      </c>
      <c r="O68" s="53" t="s">
        <v>11</v>
      </c>
      <c r="P68" s="53">
        <v>1</v>
      </c>
      <c r="Q68" s="17" t="s">
        <v>13</v>
      </c>
      <c r="R68" s="57"/>
      <c r="S68" s="17">
        <v>2</v>
      </c>
      <c r="T68" s="17">
        <v>1</v>
      </c>
      <c r="U68" s="17">
        <f t="shared" si="9"/>
        <v>0</v>
      </c>
      <c r="V68" s="17">
        <v>1</v>
      </c>
      <c r="W68" s="17">
        <f t="shared" si="5"/>
        <v>0</v>
      </c>
      <c r="X68" s="17">
        <v>2</v>
      </c>
      <c r="Y68" s="45">
        <f t="shared" si="10"/>
        <v>1</v>
      </c>
      <c r="Z68" s="17">
        <v>1</v>
      </c>
      <c r="AA68" s="45">
        <f t="shared" si="11"/>
        <v>0</v>
      </c>
      <c r="AB68" s="17"/>
      <c r="AC68" s="17"/>
      <c r="AD68" s="17"/>
      <c r="AE68" s="1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  <c r="BA68" s="37"/>
      <c r="BB68" s="37"/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  <c r="BN68" s="37"/>
      <c r="BO68" s="37"/>
      <c r="BP68" s="37"/>
      <c r="BQ68" s="37"/>
      <c r="BR68" s="37"/>
      <c r="BS68" s="37"/>
      <c r="BT68" s="37"/>
      <c r="BU68" s="37"/>
      <c r="BV68" s="37"/>
      <c r="BW68" s="37"/>
      <c r="BX68" s="37"/>
      <c r="BY68" s="37"/>
      <c r="BZ68" s="37"/>
      <c r="CA68" s="37"/>
      <c r="CB68" s="37"/>
      <c r="CC68" s="37"/>
      <c r="CD68" s="37"/>
      <c r="CE68" s="37"/>
      <c r="CF68" s="37"/>
      <c r="CG68" s="37"/>
      <c r="CH68" s="37"/>
      <c r="CI68" s="37"/>
      <c r="CJ68" s="37"/>
      <c r="CK68" s="37"/>
      <c r="CL68" s="37"/>
      <c r="CM68" s="37"/>
      <c r="CN68" s="37"/>
      <c r="CO68" s="37"/>
      <c r="CP68" s="37"/>
      <c r="CQ68" s="37"/>
      <c r="CR68" s="37"/>
      <c r="CS68" s="37"/>
      <c r="CT68" s="37"/>
      <c r="CU68" s="37"/>
      <c r="CV68" s="37"/>
      <c r="CW68" s="37"/>
      <c r="CX68" s="37"/>
      <c r="CY68" s="37"/>
      <c r="CZ68" s="37"/>
      <c r="DA68" s="37"/>
      <c r="DB68" s="37"/>
      <c r="DC68" s="37"/>
      <c r="DD68" s="37"/>
      <c r="DE68" s="37"/>
      <c r="DF68" s="37"/>
      <c r="DG68" s="37"/>
      <c r="XEO68" s="50"/>
      <c r="XEP68" s="50"/>
      <c r="XEQ68" s="50"/>
      <c r="XER68" s="50"/>
      <c r="XES68" s="50"/>
      <c r="XET68" s="50"/>
      <c r="XEU68" s="50"/>
      <c r="XEV68" s="50"/>
      <c r="XEW68" s="50"/>
      <c r="XEX68" s="50"/>
      <c r="XEY68" s="50"/>
      <c r="XEZ68" s="50"/>
      <c r="XFA68" s="50"/>
      <c r="XFB68" s="50"/>
      <c r="XFC68" s="50"/>
    </row>
    <row r="69" spans="1:111 16369:16383" s="22" customFormat="1" x14ac:dyDescent="0.25">
      <c r="A69" s="49">
        <v>16</v>
      </c>
      <c r="B69" s="50" t="s">
        <v>34</v>
      </c>
      <c r="C69" s="50" t="s">
        <v>6</v>
      </c>
      <c r="D69" s="51">
        <v>12918</v>
      </c>
      <c r="E69" s="52">
        <f t="shared" ca="1" si="8"/>
        <v>79</v>
      </c>
      <c r="F69" s="17">
        <v>32</v>
      </c>
      <c r="G69" s="1" t="s">
        <v>224</v>
      </c>
      <c r="H69" s="53">
        <v>3</v>
      </c>
      <c r="I69" s="53">
        <v>2</v>
      </c>
      <c r="J69" s="53" t="s">
        <v>235</v>
      </c>
      <c r="K69" s="51">
        <v>41199</v>
      </c>
      <c r="L69" s="50" t="s">
        <v>208</v>
      </c>
      <c r="M69" s="50" t="s">
        <v>198</v>
      </c>
      <c r="N69" s="50" t="s">
        <v>192</v>
      </c>
      <c r="O69" s="53" t="s">
        <v>11</v>
      </c>
      <c r="P69" s="53">
        <v>1</v>
      </c>
      <c r="Q69" s="17" t="s">
        <v>13</v>
      </c>
      <c r="R69" s="57"/>
      <c r="S69" s="17">
        <v>4</v>
      </c>
      <c r="T69" s="17">
        <v>2</v>
      </c>
      <c r="U69" s="17">
        <f t="shared" si="9"/>
        <v>0</v>
      </c>
      <c r="V69" s="17">
        <v>2</v>
      </c>
      <c r="W69" s="17">
        <f t="shared" si="5"/>
        <v>0</v>
      </c>
      <c r="X69" s="17">
        <v>4</v>
      </c>
      <c r="Y69" s="45">
        <f t="shared" si="10"/>
        <v>1</v>
      </c>
      <c r="Z69" s="17">
        <v>2</v>
      </c>
      <c r="AA69" s="45">
        <f t="shared" si="11"/>
        <v>0</v>
      </c>
      <c r="AB69" s="17"/>
      <c r="AC69" s="17"/>
      <c r="AD69" s="17"/>
      <c r="AE69" s="17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  <c r="CD69" s="29"/>
      <c r="CE69" s="29"/>
      <c r="CF69" s="29"/>
      <c r="CG69" s="29"/>
      <c r="CH69" s="29"/>
      <c r="CI69" s="29"/>
      <c r="CJ69" s="29"/>
      <c r="CK69" s="29"/>
      <c r="CL69" s="29"/>
      <c r="CM69" s="29"/>
      <c r="CN69" s="29"/>
      <c r="CO69" s="29"/>
      <c r="CP69" s="29"/>
      <c r="CQ69" s="29"/>
      <c r="CR69" s="29"/>
      <c r="CS69" s="29"/>
      <c r="CT69" s="29"/>
      <c r="CU69" s="29"/>
      <c r="CV69" s="29"/>
      <c r="CW69" s="29"/>
      <c r="CX69" s="29"/>
      <c r="CY69" s="29"/>
      <c r="CZ69" s="29"/>
      <c r="DA69" s="29"/>
      <c r="DB69" s="29"/>
      <c r="DC69" s="29"/>
      <c r="DD69" s="29"/>
      <c r="DE69" s="29"/>
      <c r="DF69" s="29"/>
      <c r="DG69" s="29"/>
      <c r="XEO69" s="50"/>
      <c r="XEP69" s="50"/>
      <c r="XEQ69" s="50"/>
      <c r="XER69" s="50"/>
      <c r="XES69" s="50"/>
      <c r="XET69" s="50"/>
      <c r="XEU69" s="50"/>
      <c r="XEV69" s="50"/>
      <c r="XEW69" s="50"/>
      <c r="XEX69" s="50"/>
      <c r="XEY69" s="50"/>
      <c r="XEZ69" s="50"/>
      <c r="XFA69" s="50"/>
      <c r="XFB69" s="50"/>
      <c r="XFC69" s="50"/>
    </row>
    <row r="70" spans="1:111 16369:16383" s="22" customFormat="1" x14ac:dyDescent="0.25">
      <c r="A70" s="49">
        <v>17</v>
      </c>
      <c r="B70" s="50" t="s">
        <v>34</v>
      </c>
      <c r="C70" s="50" t="s">
        <v>23</v>
      </c>
      <c r="D70" s="51">
        <v>12918</v>
      </c>
      <c r="E70" s="52">
        <f t="shared" ca="1" si="8"/>
        <v>79</v>
      </c>
      <c r="F70" s="17">
        <v>16</v>
      </c>
      <c r="G70" s="1" t="s">
        <v>228</v>
      </c>
      <c r="H70" s="53">
        <v>3</v>
      </c>
      <c r="I70" s="53">
        <v>2</v>
      </c>
      <c r="J70" s="53" t="s">
        <v>224</v>
      </c>
      <c r="K70" s="51">
        <v>39456</v>
      </c>
      <c r="L70" s="50" t="s">
        <v>195</v>
      </c>
      <c r="M70" s="50" t="s">
        <v>199</v>
      </c>
      <c r="N70" s="50" t="s">
        <v>184</v>
      </c>
      <c r="O70" s="53" t="s">
        <v>7</v>
      </c>
      <c r="P70" s="53">
        <v>2</v>
      </c>
      <c r="Q70" s="17" t="s">
        <v>14</v>
      </c>
      <c r="R70" s="57"/>
      <c r="S70" s="17">
        <v>1</v>
      </c>
      <c r="T70" s="17">
        <v>3</v>
      </c>
      <c r="U70" s="17">
        <f t="shared" si="9"/>
        <v>0</v>
      </c>
      <c r="V70" s="17">
        <v>1</v>
      </c>
      <c r="W70" s="17">
        <f t="shared" si="5"/>
        <v>1</v>
      </c>
      <c r="X70" s="17">
        <v>1</v>
      </c>
      <c r="Y70" s="45">
        <f t="shared" si="10"/>
        <v>1</v>
      </c>
      <c r="Z70" s="17">
        <v>4</v>
      </c>
      <c r="AA70" s="45">
        <f t="shared" si="11"/>
        <v>0</v>
      </c>
      <c r="AB70" s="17"/>
      <c r="AC70" s="17"/>
      <c r="AD70" s="17"/>
      <c r="AE70" s="17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  <c r="CC70" s="36"/>
      <c r="CD70" s="36"/>
      <c r="CE70" s="36"/>
      <c r="CF70" s="36"/>
      <c r="CG70" s="36"/>
      <c r="CH70" s="36"/>
      <c r="CI70" s="36"/>
      <c r="CJ70" s="36"/>
      <c r="CK70" s="36"/>
      <c r="CL70" s="36"/>
      <c r="CM70" s="36"/>
      <c r="CN70" s="36"/>
      <c r="CO70" s="36"/>
      <c r="CP70" s="36"/>
      <c r="CQ70" s="36"/>
      <c r="CR70" s="36"/>
      <c r="CS70" s="36"/>
      <c r="CT70" s="36"/>
      <c r="CU70" s="36"/>
      <c r="CV70" s="36"/>
      <c r="CW70" s="36"/>
      <c r="CX70" s="36"/>
      <c r="CY70" s="36"/>
      <c r="CZ70" s="36"/>
      <c r="DA70" s="36"/>
      <c r="DB70" s="36"/>
      <c r="DC70" s="36"/>
      <c r="DD70" s="36"/>
      <c r="DE70" s="36"/>
      <c r="DF70" s="36"/>
      <c r="DG70" s="36"/>
      <c r="XEO70" s="50"/>
      <c r="XEP70" s="50"/>
      <c r="XEQ70" s="50"/>
      <c r="XER70" s="50"/>
      <c r="XES70" s="50"/>
      <c r="XET70" s="50"/>
      <c r="XEU70" s="50"/>
      <c r="XEV70" s="50"/>
      <c r="XEW70" s="50"/>
      <c r="XEX70" s="50"/>
      <c r="XEY70" s="50"/>
      <c r="XEZ70" s="50"/>
      <c r="XFA70" s="50"/>
      <c r="XFB70" s="50"/>
      <c r="XFC70" s="50"/>
    </row>
    <row r="71" spans="1:111 16369:16383" s="22" customFormat="1" x14ac:dyDescent="0.25">
      <c r="A71" s="49">
        <v>17</v>
      </c>
      <c r="B71" s="50" t="s">
        <v>34</v>
      </c>
      <c r="C71" s="50" t="s">
        <v>16</v>
      </c>
      <c r="D71" s="51">
        <v>12918</v>
      </c>
      <c r="E71" s="52">
        <f t="shared" ca="1" si="8"/>
        <v>79</v>
      </c>
      <c r="F71" s="17">
        <v>14</v>
      </c>
      <c r="G71" s="1" t="s">
        <v>230</v>
      </c>
      <c r="H71" s="53">
        <v>3</v>
      </c>
      <c r="I71" s="53">
        <v>2</v>
      </c>
      <c r="J71" s="53" t="s">
        <v>239</v>
      </c>
      <c r="K71" s="51">
        <v>40925</v>
      </c>
      <c r="L71" s="50" t="s">
        <v>195</v>
      </c>
      <c r="M71" s="50" t="s">
        <v>198</v>
      </c>
      <c r="N71" s="50" t="s">
        <v>192</v>
      </c>
      <c r="O71" s="53" t="s">
        <v>7</v>
      </c>
      <c r="P71" s="53">
        <v>1</v>
      </c>
      <c r="Q71" s="17" t="s">
        <v>14</v>
      </c>
      <c r="R71" s="54"/>
      <c r="S71" s="17">
        <v>5</v>
      </c>
      <c r="T71" s="17">
        <v>4</v>
      </c>
      <c r="U71" s="17">
        <f t="shared" si="9"/>
        <v>0</v>
      </c>
      <c r="V71" s="17">
        <v>3</v>
      </c>
      <c r="W71" s="17">
        <f t="shared" si="5"/>
        <v>0</v>
      </c>
      <c r="X71" s="17">
        <v>3</v>
      </c>
      <c r="Y71" s="45">
        <f t="shared" si="10"/>
        <v>0</v>
      </c>
      <c r="Z71" s="17">
        <v>2</v>
      </c>
      <c r="AA71" s="45">
        <f t="shared" si="11"/>
        <v>0</v>
      </c>
      <c r="AB71" s="17"/>
      <c r="AC71" s="17"/>
      <c r="AD71" s="17"/>
      <c r="AE71" s="17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  <c r="CD71" s="29"/>
      <c r="CE71" s="29"/>
      <c r="CF71" s="29"/>
      <c r="CG71" s="29"/>
      <c r="CH71" s="29"/>
      <c r="CI71" s="29"/>
      <c r="CJ71" s="29"/>
      <c r="CK71" s="29"/>
      <c r="CL71" s="29"/>
      <c r="CM71" s="29"/>
      <c r="CN71" s="29"/>
      <c r="CO71" s="29"/>
      <c r="CP71" s="29"/>
      <c r="CQ71" s="29"/>
      <c r="CR71" s="29"/>
      <c r="CS71" s="29"/>
      <c r="CT71" s="29"/>
      <c r="CU71" s="29"/>
      <c r="CV71" s="29"/>
      <c r="CW71" s="29"/>
      <c r="CX71" s="29"/>
      <c r="CY71" s="29"/>
      <c r="CZ71" s="29"/>
      <c r="DA71" s="29"/>
      <c r="DB71" s="29"/>
      <c r="DC71" s="29"/>
      <c r="DD71" s="29"/>
      <c r="DE71" s="29"/>
      <c r="DF71" s="29"/>
      <c r="DG71" s="29"/>
      <c r="XEO71" s="50"/>
      <c r="XEP71" s="50"/>
      <c r="XEQ71" s="50"/>
      <c r="XER71" s="50"/>
      <c r="XES71" s="50"/>
      <c r="XET71" s="50"/>
      <c r="XEU71" s="50"/>
      <c r="XEV71" s="50"/>
      <c r="XEW71" s="50"/>
      <c r="XEX71" s="50"/>
      <c r="XEY71" s="50"/>
      <c r="XEZ71" s="50"/>
      <c r="XFA71" s="50"/>
      <c r="XFB71" s="50"/>
      <c r="XFC71" s="50"/>
    </row>
    <row r="72" spans="1:111 16369:16383" s="22" customFormat="1" x14ac:dyDescent="0.25">
      <c r="A72" s="49">
        <v>17</v>
      </c>
      <c r="B72" s="50" t="s">
        <v>34</v>
      </c>
      <c r="C72" s="50" t="s">
        <v>19</v>
      </c>
      <c r="D72" s="51">
        <v>12918</v>
      </c>
      <c r="E72" s="52">
        <f t="shared" ca="1" si="8"/>
        <v>79</v>
      </c>
      <c r="F72" s="17">
        <v>16</v>
      </c>
      <c r="G72" s="1" t="s">
        <v>226</v>
      </c>
      <c r="H72" s="53">
        <v>3</v>
      </c>
      <c r="I72" s="53">
        <v>2</v>
      </c>
      <c r="J72" s="53" t="s">
        <v>239</v>
      </c>
      <c r="K72" s="51">
        <v>40562</v>
      </c>
      <c r="L72" s="50" t="s">
        <v>195</v>
      </c>
      <c r="M72" s="50" t="s">
        <v>213</v>
      </c>
      <c r="N72" s="50" t="s">
        <v>189</v>
      </c>
      <c r="O72" s="53" t="s">
        <v>7</v>
      </c>
      <c r="P72" s="53">
        <v>1</v>
      </c>
      <c r="Q72" s="17" t="s">
        <v>13</v>
      </c>
      <c r="R72" s="54"/>
      <c r="S72" s="17">
        <v>3</v>
      </c>
      <c r="T72" s="17">
        <v>5</v>
      </c>
      <c r="U72" s="17">
        <f t="shared" si="9"/>
        <v>0</v>
      </c>
      <c r="V72" s="17">
        <v>4</v>
      </c>
      <c r="W72" s="17">
        <f t="shared" si="5"/>
        <v>0</v>
      </c>
      <c r="X72" s="17">
        <v>5</v>
      </c>
      <c r="Y72" s="45">
        <f t="shared" si="10"/>
        <v>0</v>
      </c>
      <c r="Z72" s="17">
        <v>5</v>
      </c>
      <c r="AA72" s="45">
        <f t="shared" si="11"/>
        <v>0</v>
      </c>
      <c r="AB72" s="17"/>
      <c r="AC72" s="17"/>
      <c r="AD72" s="17"/>
      <c r="AE72" s="17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  <c r="CD72" s="29"/>
      <c r="CE72" s="29"/>
      <c r="CF72" s="29"/>
      <c r="CG72" s="29"/>
      <c r="CH72" s="29"/>
      <c r="CI72" s="29"/>
      <c r="CJ72" s="29"/>
      <c r="CK72" s="29"/>
      <c r="CL72" s="29"/>
      <c r="CM72" s="29"/>
      <c r="CN72" s="29"/>
      <c r="CO72" s="29"/>
      <c r="CP72" s="29"/>
      <c r="CQ72" s="29"/>
      <c r="CR72" s="29"/>
      <c r="CS72" s="29"/>
      <c r="CT72" s="29"/>
      <c r="CU72" s="29"/>
      <c r="CV72" s="29"/>
      <c r="CW72" s="29"/>
      <c r="CX72" s="29"/>
      <c r="CY72" s="29"/>
      <c r="CZ72" s="29"/>
      <c r="DA72" s="29"/>
      <c r="DB72" s="29"/>
      <c r="DC72" s="29"/>
      <c r="DD72" s="29"/>
      <c r="DE72" s="29"/>
      <c r="DF72" s="29"/>
      <c r="DG72" s="29"/>
      <c r="XEO72" s="50"/>
      <c r="XEP72" s="50"/>
      <c r="XEQ72" s="50"/>
      <c r="XER72" s="50"/>
      <c r="XES72" s="50"/>
      <c r="XET72" s="50"/>
      <c r="XEU72" s="50"/>
      <c r="XEV72" s="50"/>
      <c r="XEW72" s="50"/>
      <c r="XEX72" s="50"/>
      <c r="XEY72" s="50"/>
      <c r="XEZ72" s="50"/>
      <c r="XFA72" s="50"/>
      <c r="XFB72" s="50"/>
      <c r="XFC72" s="50"/>
    </row>
    <row r="73" spans="1:111 16369:16383" s="22" customFormat="1" x14ac:dyDescent="0.25">
      <c r="A73" s="49">
        <v>17</v>
      </c>
      <c r="B73" s="50" t="s">
        <v>34</v>
      </c>
      <c r="C73" s="50" t="s">
        <v>21</v>
      </c>
      <c r="D73" s="51">
        <v>12918</v>
      </c>
      <c r="E73" s="52">
        <f t="shared" ca="1" si="8"/>
        <v>79</v>
      </c>
      <c r="F73" s="17">
        <v>32</v>
      </c>
      <c r="G73" s="1" t="s">
        <v>226</v>
      </c>
      <c r="H73" s="53">
        <v>5</v>
      </c>
      <c r="I73" s="53">
        <v>2</v>
      </c>
      <c r="J73" s="53" t="s">
        <v>239</v>
      </c>
      <c r="K73" s="51">
        <v>39881</v>
      </c>
      <c r="L73" s="50" t="s">
        <v>209</v>
      </c>
      <c r="M73" s="50" t="s">
        <v>199</v>
      </c>
      <c r="N73" s="50" t="s">
        <v>186</v>
      </c>
      <c r="O73" s="53" t="s">
        <v>7</v>
      </c>
      <c r="P73" s="53">
        <v>1</v>
      </c>
      <c r="Q73" s="17" t="s">
        <v>13</v>
      </c>
      <c r="R73" s="57"/>
      <c r="S73" s="17">
        <v>2</v>
      </c>
      <c r="T73" s="17">
        <v>6</v>
      </c>
      <c r="U73" s="17">
        <f t="shared" si="9"/>
        <v>0</v>
      </c>
      <c r="V73" s="17">
        <v>5</v>
      </c>
      <c r="W73" s="17">
        <f>IF(V73=S73,1,0)</f>
        <v>0</v>
      </c>
      <c r="X73" s="17">
        <v>6</v>
      </c>
      <c r="Y73" s="45">
        <f t="shared" si="10"/>
        <v>0</v>
      </c>
      <c r="Z73" s="17">
        <v>6</v>
      </c>
      <c r="AA73" s="45">
        <f t="shared" si="11"/>
        <v>0</v>
      </c>
      <c r="AB73" s="17"/>
      <c r="AC73" s="17"/>
      <c r="AD73" s="17"/>
      <c r="AE73" s="17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  <c r="CD73" s="29"/>
      <c r="CE73" s="29"/>
      <c r="CF73" s="29"/>
      <c r="CG73" s="29"/>
      <c r="CH73" s="29"/>
      <c r="CI73" s="29"/>
      <c r="CJ73" s="29"/>
      <c r="CK73" s="29"/>
      <c r="CL73" s="29"/>
      <c r="CM73" s="29"/>
      <c r="CN73" s="29"/>
      <c r="CO73" s="29"/>
      <c r="CP73" s="29"/>
      <c r="CQ73" s="29"/>
      <c r="CR73" s="29"/>
      <c r="CS73" s="29"/>
      <c r="CT73" s="29"/>
      <c r="CU73" s="29"/>
      <c r="CV73" s="29"/>
      <c r="CW73" s="29"/>
      <c r="CX73" s="29"/>
      <c r="CY73" s="29"/>
      <c r="CZ73" s="29"/>
      <c r="DA73" s="29"/>
      <c r="DB73" s="29"/>
      <c r="DC73" s="29"/>
      <c r="DD73" s="29"/>
      <c r="DE73" s="29"/>
      <c r="DF73" s="29"/>
      <c r="DG73" s="29"/>
      <c r="XEO73" s="50"/>
      <c r="XEP73" s="50"/>
      <c r="XEQ73" s="50"/>
      <c r="XER73" s="50"/>
      <c r="XES73" s="50"/>
      <c r="XET73" s="50"/>
      <c r="XEU73" s="50"/>
      <c r="XEV73" s="50"/>
      <c r="XEW73" s="50"/>
      <c r="XEX73" s="50"/>
      <c r="XEY73" s="50"/>
      <c r="XEZ73" s="50"/>
      <c r="XFA73" s="50"/>
      <c r="XFB73" s="50"/>
      <c r="XFC73" s="50"/>
    </row>
    <row r="74" spans="1:111 16369:16383" s="22" customFormat="1" x14ac:dyDescent="0.25">
      <c r="A74" s="49">
        <v>17</v>
      </c>
      <c r="B74" s="50" t="s">
        <v>34</v>
      </c>
      <c r="C74" s="50" t="s">
        <v>9</v>
      </c>
      <c r="D74" s="51">
        <v>12918</v>
      </c>
      <c r="E74" s="52">
        <f t="shared" ca="1" si="8"/>
        <v>79</v>
      </c>
      <c r="F74" s="17">
        <v>16</v>
      </c>
      <c r="G74" s="1" t="s">
        <v>226</v>
      </c>
      <c r="H74" s="53">
        <v>3</v>
      </c>
      <c r="I74" s="53">
        <v>2</v>
      </c>
      <c r="J74" s="53" t="s">
        <v>239</v>
      </c>
      <c r="K74" s="51">
        <v>41199</v>
      </c>
      <c r="L74" s="50" t="s">
        <v>208</v>
      </c>
      <c r="M74" s="50" t="s">
        <v>198</v>
      </c>
      <c r="N74" s="50" t="s">
        <v>192</v>
      </c>
      <c r="O74" s="53" t="s">
        <v>7</v>
      </c>
      <c r="P74" s="53">
        <v>1</v>
      </c>
      <c r="Q74" s="17" t="s">
        <v>13</v>
      </c>
      <c r="R74" s="54"/>
      <c r="S74" s="17">
        <v>6</v>
      </c>
      <c r="T74" s="17">
        <v>1</v>
      </c>
      <c r="U74" s="17">
        <f t="shared" si="9"/>
        <v>0</v>
      </c>
      <c r="V74" s="17">
        <v>2</v>
      </c>
      <c r="W74" s="17">
        <f t="shared" si="5"/>
        <v>0</v>
      </c>
      <c r="X74" s="17">
        <v>4</v>
      </c>
      <c r="Y74" s="45">
        <f t="shared" si="10"/>
        <v>0</v>
      </c>
      <c r="Z74" s="17">
        <v>1</v>
      </c>
      <c r="AA74" s="45">
        <f t="shared" si="11"/>
        <v>0</v>
      </c>
      <c r="AB74" s="17"/>
      <c r="AC74" s="17"/>
      <c r="AD74" s="17"/>
      <c r="AE74" s="17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56"/>
      <c r="BJ74" s="56"/>
      <c r="BK74" s="56"/>
      <c r="BL74" s="56"/>
      <c r="BM74" s="56"/>
      <c r="BN74" s="56"/>
      <c r="BO74" s="56"/>
      <c r="BP74" s="56"/>
      <c r="BQ74" s="56"/>
      <c r="BR74" s="56"/>
      <c r="BS74" s="56"/>
      <c r="BT74" s="56"/>
      <c r="BU74" s="56"/>
      <c r="BV74" s="56"/>
      <c r="BW74" s="56"/>
      <c r="BX74" s="56"/>
      <c r="BY74" s="56"/>
      <c r="BZ74" s="56"/>
      <c r="CA74" s="56"/>
      <c r="CB74" s="56"/>
      <c r="CC74" s="56"/>
      <c r="CD74" s="56"/>
      <c r="CE74" s="56"/>
      <c r="CF74" s="56"/>
      <c r="CG74" s="56"/>
      <c r="CH74" s="56"/>
      <c r="CI74" s="56"/>
      <c r="CJ74" s="56"/>
      <c r="CK74" s="56"/>
      <c r="CL74" s="56"/>
      <c r="CM74" s="56"/>
      <c r="CN74" s="56"/>
      <c r="CO74" s="56"/>
      <c r="CP74" s="56"/>
      <c r="CQ74" s="56"/>
      <c r="CR74" s="56"/>
      <c r="CS74" s="56"/>
      <c r="CT74" s="56"/>
      <c r="CU74" s="56"/>
      <c r="CV74" s="56"/>
      <c r="CW74" s="56"/>
      <c r="CX74" s="56"/>
      <c r="CY74" s="56"/>
      <c r="CZ74" s="56"/>
      <c r="DA74" s="56"/>
      <c r="DB74" s="56"/>
      <c r="DC74" s="56"/>
      <c r="DD74" s="56"/>
      <c r="DE74" s="56"/>
      <c r="DF74" s="56"/>
      <c r="DG74" s="56"/>
      <c r="XEO74" s="50"/>
      <c r="XEP74" s="50"/>
      <c r="XEQ74" s="50"/>
      <c r="XER74" s="50"/>
      <c r="XES74" s="50"/>
      <c r="XET74" s="50"/>
      <c r="XEU74" s="50"/>
      <c r="XEV74" s="50"/>
      <c r="XEW74" s="50"/>
      <c r="XEX74" s="50"/>
      <c r="XEY74" s="50"/>
      <c r="XEZ74" s="50"/>
      <c r="XFA74" s="50"/>
      <c r="XFB74" s="50"/>
      <c r="XFC74" s="50"/>
    </row>
    <row r="75" spans="1:111 16369:16383" s="22" customFormat="1" x14ac:dyDescent="0.25">
      <c r="A75" s="49">
        <v>17</v>
      </c>
      <c r="B75" s="50" t="s">
        <v>34</v>
      </c>
      <c r="C75" s="50" t="s">
        <v>17</v>
      </c>
      <c r="D75" s="51">
        <v>12918</v>
      </c>
      <c r="E75" s="52">
        <f t="shared" ca="1" si="8"/>
        <v>79</v>
      </c>
      <c r="F75" s="17">
        <v>20</v>
      </c>
      <c r="G75" s="1" t="s">
        <v>226</v>
      </c>
      <c r="H75" s="53">
        <v>3</v>
      </c>
      <c r="I75" s="53">
        <v>2</v>
      </c>
      <c r="J75" s="53" t="s">
        <v>239</v>
      </c>
      <c r="K75" s="51">
        <v>40835</v>
      </c>
      <c r="L75" s="50" t="s">
        <v>208</v>
      </c>
      <c r="M75" s="50" t="s">
        <v>213</v>
      </c>
      <c r="N75" s="50" t="s">
        <v>189</v>
      </c>
      <c r="O75" s="53" t="s">
        <v>7</v>
      </c>
      <c r="P75" s="53">
        <v>1</v>
      </c>
      <c r="Q75" s="17" t="s">
        <v>13</v>
      </c>
      <c r="R75" s="54"/>
      <c r="S75" s="17">
        <v>4</v>
      </c>
      <c r="T75" s="17">
        <v>2</v>
      </c>
      <c r="U75" s="17">
        <f t="shared" si="9"/>
        <v>0</v>
      </c>
      <c r="V75" s="17">
        <v>6</v>
      </c>
      <c r="W75" s="17">
        <f t="shared" si="5"/>
        <v>0</v>
      </c>
      <c r="X75" s="17">
        <v>2</v>
      </c>
      <c r="Y75" s="45">
        <f>IF(X75=S75,1,0)</f>
        <v>0</v>
      </c>
      <c r="Z75" s="17">
        <v>3</v>
      </c>
      <c r="AA75" s="45">
        <f t="shared" si="11"/>
        <v>0</v>
      </c>
      <c r="AB75" s="17"/>
      <c r="AC75" s="17"/>
      <c r="AD75" s="17"/>
      <c r="AE75" s="17"/>
      <c r="XEO75" s="50"/>
      <c r="XEP75" s="50"/>
      <c r="XEQ75" s="50"/>
      <c r="XER75" s="50"/>
      <c r="XES75" s="50"/>
      <c r="XET75" s="50"/>
      <c r="XEU75" s="50"/>
      <c r="XEV75" s="50"/>
      <c r="XEW75" s="50"/>
      <c r="XEX75" s="50"/>
      <c r="XEY75" s="50"/>
      <c r="XEZ75" s="50"/>
      <c r="XFA75" s="50"/>
      <c r="XFB75" s="50"/>
      <c r="XFC75" s="50"/>
    </row>
    <row r="76" spans="1:111 16369:16383" s="22" customFormat="1" x14ac:dyDescent="0.25">
      <c r="A76" s="38">
        <v>18</v>
      </c>
      <c r="B76" s="42" t="s">
        <v>33</v>
      </c>
      <c r="C76" s="42" t="s">
        <v>9</v>
      </c>
      <c r="D76" s="43">
        <v>22304</v>
      </c>
      <c r="E76" s="44">
        <f t="shared" ca="1" si="8"/>
        <v>53</v>
      </c>
      <c r="F76" s="45">
        <v>40</v>
      </c>
      <c r="G76" s="1" t="s">
        <v>228</v>
      </c>
      <c r="H76" s="46" t="s">
        <v>221</v>
      </c>
      <c r="I76" s="46" t="s">
        <v>221</v>
      </c>
      <c r="J76" s="46" t="s">
        <v>236</v>
      </c>
      <c r="K76" s="43">
        <v>39926</v>
      </c>
      <c r="L76" s="42" t="s">
        <v>203</v>
      </c>
      <c r="M76" s="42" t="s">
        <v>211</v>
      </c>
      <c r="N76" s="42" t="s">
        <v>186</v>
      </c>
      <c r="O76" s="46" t="s">
        <v>7</v>
      </c>
      <c r="P76" s="46">
        <v>1</v>
      </c>
      <c r="Q76" s="45" t="s">
        <v>13</v>
      </c>
      <c r="R76" s="35"/>
      <c r="S76" s="45">
        <v>1</v>
      </c>
      <c r="T76" s="45">
        <v>1</v>
      </c>
      <c r="U76" s="45">
        <f t="shared" si="9"/>
        <v>1</v>
      </c>
      <c r="V76" s="45">
        <v>1</v>
      </c>
      <c r="W76" s="45">
        <f t="shared" si="5"/>
        <v>1</v>
      </c>
      <c r="X76" s="45">
        <v>1</v>
      </c>
      <c r="Y76" s="45">
        <f t="shared" si="10"/>
        <v>1</v>
      </c>
      <c r="Z76" s="45">
        <v>1</v>
      </c>
      <c r="AA76" s="45">
        <f t="shared" si="11"/>
        <v>1</v>
      </c>
      <c r="AB76" s="45"/>
      <c r="AC76" s="45"/>
      <c r="AD76" s="45"/>
      <c r="AE76" s="45"/>
      <c r="XEO76" s="42"/>
      <c r="XEP76" s="42"/>
      <c r="XEQ76" s="42"/>
      <c r="XER76" s="42"/>
      <c r="XES76" s="42"/>
      <c r="XET76" s="42"/>
      <c r="XEU76" s="42"/>
      <c r="XEV76" s="42"/>
      <c r="XEW76" s="42"/>
      <c r="XEX76" s="42"/>
      <c r="XEY76" s="42"/>
      <c r="XEZ76" s="42"/>
      <c r="XFA76" s="42"/>
      <c r="XFB76" s="42"/>
      <c r="XFC76" s="42"/>
    </row>
    <row r="77" spans="1:111 16369:16383" s="22" customFormat="1" x14ac:dyDescent="0.25">
      <c r="A77" s="38">
        <v>18</v>
      </c>
      <c r="B77" s="42" t="s">
        <v>33</v>
      </c>
      <c r="C77" s="42" t="s">
        <v>6</v>
      </c>
      <c r="D77" s="43">
        <v>22304</v>
      </c>
      <c r="E77" s="44">
        <f t="shared" ca="1" si="8"/>
        <v>53</v>
      </c>
      <c r="F77" s="45">
        <v>40</v>
      </c>
      <c r="G77" s="1" t="s">
        <v>228</v>
      </c>
      <c r="H77" s="46" t="s">
        <v>221</v>
      </c>
      <c r="I77" s="46" t="s">
        <v>221</v>
      </c>
      <c r="J77" s="46" t="s">
        <v>236</v>
      </c>
      <c r="K77" s="43">
        <v>41128</v>
      </c>
      <c r="L77" s="42" t="s">
        <v>197</v>
      </c>
      <c r="M77" s="42" t="s">
        <v>190</v>
      </c>
      <c r="N77" s="42" t="s">
        <v>192</v>
      </c>
      <c r="O77" s="46" t="s">
        <v>7</v>
      </c>
      <c r="P77" s="46">
        <v>1</v>
      </c>
      <c r="Q77" s="45" t="s">
        <v>13</v>
      </c>
      <c r="R77" s="35"/>
      <c r="S77" s="45">
        <v>2</v>
      </c>
      <c r="T77" s="45">
        <v>2</v>
      </c>
      <c r="U77" s="45">
        <f t="shared" si="9"/>
        <v>1</v>
      </c>
      <c r="V77" s="45">
        <v>2</v>
      </c>
      <c r="W77" s="45">
        <f t="shared" si="5"/>
        <v>1</v>
      </c>
      <c r="X77" s="45">
        <v>2</v>
      </c>
      <c r="Y77" s="45">
        <f t="shared" si="10"/>
        <v>1</v>
      </c>
      <c r="Z77" s="45">
        <v>2</v>
      </c>
      <c r="AA77" s="45">
        <f t="shared" si="11"/>
        <v>1</v>
      </c>
      <c r="AB77" s="45"/>
      <c r="AC77" s="45"/>
      <c r="AD77" s="45"/>
      <c r="AE77" s="45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56"/>
      <c r="BJ77" s="56"/>
      <c r="BK77" s="56"/>
      <c r="BL77" s="56"/>
      <c r="BM77" s="56"/>
      <c r="BN77" s="56"/>
      <c r="BO77" s="56"/>
      <c r="BP77" s="56"/>
      <c r="BQ77" s="56"/>
      <c r="BR77" s="56"/>
      <c r="BS77" s="56"/>
      <c r="BT77" s="56"/>
      <c r="BU77" s="56"/>
      <c r="BV77" s="56"/>
      <c r="BW77" s="56"/>
      <c r="BX77" s="56"/>
      <c r="BY77" s="56"/>
      <c r="BZ77" s="56"/>
      <c r="CA77" s="56"/>
      <c r="CB77" s="56"/>
      <c r="CC77" s="56"/>
      <c r="CD77" s="56"/>
      <c r="CE77" s="56"/>
      <c r="CF77" s="56"/>
      <c r="CG77" s="56"/>
      <c r="CH77" s="56"/>
      <c r="CI77" s="56"/>
      <c r="CJ77" s="56"/>
      <c r="CK77" s="56"/>
      <c r="CL77" s="56"/>
      <c r="CM77" s="56"/>
      <c r="CN77" s="56"/>
      <c r="CO77" s="56"/>
      <c r="CP77" s="56"/>
      <c r="CQ77" s="56"/>
      <c r="CR77" s="56"/>
      <c r="CS77" s="56"/>
      <c r="CT77" s="56"/>
      <c r="CU77" s="56"/>
      <c r="CV77" s="56"/>
      <c r="CW77" s="56"/>
      <c r="CX77" s="56"/>
      <c r="CY77" s="56"/>
      <c r="CZ77" s="56"/>
      <c r="DA77" s="56"/>
      <c r="DB77" s="56"/>
      <c r="DC77" s="56"/>
      <c r="DD77" s="56"/>
      <c r="DE77" s="56"/>
      <c r="DF77" s="56"/>
      <c r="DG77" s="56"/>
      <c r="XEO77" s="42"/>
      <c r="XEP77" s="42"/>
      <c r="XEQ77" s="42"/>
      <c r="XER77" s="42"/>
      <c r="XES77" s="42"/>
      <c r="XET77" s="42"/>
      <c r="XEU77" s="42"/>
      <c r="XEV77" s="42"/>
      <c r="XEW77" s="42"/>
      <c r="XEX77" s="42"/>
      <c r="XEY77" s="42"/>
      <c r="XEZ77" s="42"/>
      <c r="XFA77" s="42"/>
      <c r="XFB77" s="42"/>
      <c r="XFC77" s="42"/>
    </row>
    <row r="78" spans="1:111 16369:16383" s="22" customFormat="1" x14ac:dyDescent="0.25">
      <c r="A78" s="49">
        <v>19</v>
      </c>
      <c r="B78" s="50" t="s">
        <v>32</v>
      </c>
      <c r="C78" s="50" t="s">
        <v>15</v>
      </c>
      <c r="D78" s="51">
        <v>11780</v>
      </c>
      <c r="E78" s="52">
        <f t="shared" ca="1" si="8"/>
        <v>82</v>
      </c>
      <c r="F78" s="17">
        <v>25</v>
      </c>
      <c r="G78" s="1" t="s">
        <v>227</v>
      </c>
      <c r="H78" s="53">
        <v>4</v>
      </c>
      <c r="I78" s="53">
        <v>2</v>
      </c>
      <c r="J78" s="53" t="s">
        <v>234</v>
      </c>
      <c r="K78" s="51">
        <v>39469</v>
      </c>
      <c r="L78" s="50" t="s">
        <v>195</v>
      </c>
      <c r="M78" s="50" t="s">
        <v>196</v>
      </c>
      <c r="N78" s="50" t="s">
        <v>184</v>
      </c>
      <c r="O78" s="53" t="s">
        <v>11</v>
      </c>
      <c r="P78" s="53">
        <v>1</v>
      </c>
      <c r="Q78" s="17" t="s">
        <v>14</v>
      </c>
      <c r="R78" s="57"/>
      <c r="S78" s="17">
        <v>1</v>
      </c>
      <c r="T78" s="17">
        <v>2</v>
      </c>
      <c r="U78" s="17">
        <f t="shared" si="9"/>
        <v>0</v>
      </c>
      <c r="V78" s="17">
        <v>2</v>
      </c>
      <c r="W78" s="17">
        <f>IF(V78=S78,1,0)</f>
        <v>0</v>
      </c>
      <c r="X78" s="17">
        <v>2</v>
      </c>
      <c r="Y78" s="45">
        <f t="shared" si="10"/>
        <v>0</v>
      </c>
      <c r="Z78" s="17">
        <v>2</v>
      </c>
      <c r="AA78" s="45">
        <f t="shared" si="11"/>
        <v>0</v>
      </c>
      <c r="AB78" s="17"/>
      <c r="AC78" s="17"/>
      <c r="AD78" s="17"/>
      <c r="AE78" s="17"/>
      <c r="XEO78" s="50"/>
      <c r="XEP78" s="50"/>
      <c r="XEQ78" s="50"/>
      <c r="XER78" s="50"/>
      <c r="XES78" s="50"/>
      <c r="XET78" s="50"/>
      <c r="XEU78" s="50"/>
      <c r="XEV78" s="50"/>
      <c r="XEW78" s="50"/>
      <c r="XEX78" s="50"/>
      <c r="XEY78" s="50"/>
      <c r="XEZ78" s="50"/>
      <c r="XFA78" s="50"/>
      <c r="XFB78" s="50"/>
      <c r="XFC78" s="50"/>
    </row>
    <row r="79" spans="1:111 16369:16383" s="36" customFormat="1" x14ac:dyDescent="0.25">
      <c r="A79" s="49">
        <v>19</v>
      </c>
      <c r="B79" s="50" t="s">
        <v>32</v>
      </c>
      <c r="C79" s="50" t="s">
        <v>6</v>
      </c>
      <c r="D79" s="51">
        <v>11780</v>
      </c>
      <c r="E79" s="52">
        <f t="shared" ca="1" si="8"/>
        <v>82</v>
      </c>
      <c r="F79" s="17">
        <v>25</v>
      </c>
      <c r="G79" s="1" t="s">
        <v>227</v>
      </c>
      <c r="H79" s="53">
        <v>4</v>
      </c>
      <c r="I79" s="53">
        <v>2</v>
      </c>
      <c r="J79" s="53" t="s">
        <v>224</v>
      </c>
      <c r="K79" s="51">
        <v>39882</v>
      </c>
      <c r="L79" s="50" t="s">
        <v>209</v>
      </c>
      <c r="M79" s="50" t="s">
        <v>208</v>
      </c>
      <c r="N79" s="50" t="s">
        <v>186</v>
      </c>
      <c r="O79" s="53" t="s">
        <v>11</v>
      </c>
      <c r="P79" s="53">
        <v>2</v>
      </c>
      <c r="Q79" s="17" t="s">
        <v>13</v>
      </c>
      <c r="R79" s="57"/>
      <c r="S79" s="17">
        <v>2</v>
      </c>
      <c r="T79" s="17">
        <v>1</v>
      </c>
      <c r="U79" s="17">
        <f t="shared" si="9"/>
        <v>0</v>
      </c>
      <c r="V79" s="17">
        <v>1</v>
      </c>
      <c r="W79" s="17">
        <f t="shared" si="5"/>
        <v>0</v>
      </c>
      <c r="X79" s="17">
        <v>1</v>
      </c>
      <c r="Y79" s="45">
        <f t="shared" si="10"/>
        <v>0</v>
      </c>
      <c r="Z79" s="17">
        <v>1</v>
      </c>
      <c r="AA79" s="45">
        <f t="shared" si="11"/>
        <v>0</v>
      </c>
      <c r="AB79" s="17"/>
      <c r="AC79" s="17"/>
      <c r="AD79" s="17"/>
      <c r="AE79" s="17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I79" s="22"/>
      <c r="CJ79" s="22"/>
      <c r="CK79" s="22"/>
      <c r="CL79" s="22"/>
      <c r="CM79" s="22"/>
      <c r="CN79" s="22"/>
      <c r="CO79" s="22"/>
      <c r="CP79" s="22"/>
      <c r="CQ79" s="22"/>
      <c r="CR79" s="22"/>
      <c r="CS79" s="22"/>
      <c r="CT79" s="22"/>
      <c r="CU79" s="22"/>
      <c r="CV79" s="22"/>
      <c r="CW79" s="22"/>
      <c r="CX79" s="22"/>
      <c r="CY79" s="22"/>
      <c r="CZ79" s="22"/>
      <c r="DA79" s="22"/>
      <c r="DB79" s="22"/>
      <c r="DC79" s="22"/>
      <c r="DD79" s="22"/>
      <c r="DE79" s="22"/>
      <c r="DF79" s="22"/>
      <c r="DG79" s="22"/>
      <c r="XEO79" s="50"/>
      <c r="XEP79" s="50"/>
      <c r="XEQ79" s="50"/>
      <c r="XER79" s="50"/>
      <c r="XES79" s="50"/>
      <c r="XET79" s="50"/>
      <c r="XEU79" s="50"/>
      <c r="XEV79" s="50"/>
      <c r="XEW79" s="50"/>
      <c r="XEX79" s="50"/>
      <c r="XEY79" s="50"/>
      <c r="XEZ79" s="50"/>
      <c r="XFA79" s="50"/>
      <c r="XFB79" s="50"/>
      <c r="XFC79" s="50"/>
    </row>
    <row r="80" spans="1:111 16369:16383" s="36" customFormat="1" x14ac:dyDescent="0.25">
      <c r="A80" s="49">
        <v>20</v>
      </c>
      <c r="B80" s="50" t="s">
        <v>32</v>
      </c>
      <c r="C80" s="50" t="s">
        <v>16</v>
      </c>
      <c r="D80" s="51">
        <v>11780</v>
      </c>
      <c r="E80" s="52">
        <f t="shared" ca="1" si="8"/>
        <v>82</v>
      </c>
      <c r="F80" s="17">
        <v>25</v>
      </c>
      <c r="G80" s="1" t="s">
        <v>227</v>
      </c>
      <c r="H80" s="53">
        <v>3</v>
      </c>
      <c r="I80" s="53">
        <v>2</v>
      </c>
      <c r="J80" s="53" t="s">
        <v>224</v>
      </c>
      <c r="K80" s="51">
        <v>39469</v>
      </c>
      <c r="L80" s="50" t="s">
        <v>195</v>
      </c>
      <c r="M80" s="50" t="s">
        <v>196</v>
      </c>
      <c r="N80" s="50" t="s">
        <v>184</v>
      </c>
      <c r="O80" s="53" t="s">
        <v>7</v>
      </c>
      <c r="P80" s="53">
        <v>1</v>
      </c>
      <c r="Q80" s="17" t="s">
        <v>14</v>
      </c>
      <c r="R80" s="57"/>
      <c r="S80" s="17">
        <v>1</v>
      </c>
      <c r="T80" s="17">
        <v>2</v>
      </c>
      <c r="U80" s="17">
        <f t="shared" si="9"/>
        <v>0</v>
      </c>
      <c r="V80" s="17">
        <v>2</v>
      </c>
      <c r="W80" s="17">
        <f t="shared" si="5"/>
        <v>0</v>
      </c>
      <c r="X80" s="17">
        <v>1</v>
      </c>
      <c r="Y80" s="45">
        <f t="shared" si="10"/>
        <v>1</v>
      </c>
      <c r="Z80" s="17">
        <v>2</v>
      </c>
      <c r="AA80" s="45">
        <f t="shared" si="11"/>
        <v>0</v>
      </c>
      <c r="AB80" s="17"/>
      <c r="AC80" s="17"/>
      <c r="AD80" s="17"/>
      <c r="AE80" s="17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56"/>
      <c r="BK80" s="56"/>
      <c r="BL80" s="56"/>
      <c r="BM80" s="56"/>
      <c r="BN80" s="56"/>
      <c r="BO80" s="56"/>
      <c r="BP80" s="56"/>
      <c r="BQ80" s="56"/>
      <c r="BR80" s="56"/>
      <c r="BS80" s="56"/>
      <c r="BT80" s="56"/>
      <c r="BU80" s="56"/>
      <c r="BV80" s="56"/>
      <c r="BW80" s="56"/>
      <c r="BX80" s="56"/>
      <c r="BY80" s="56"/>
      <c r="BZ80" s="56"/>
      <c r="CA80" s="56"/>
      <c r="CB80" s="56"/>
      <c r="CC80" s="56"/>
      <c r="CD80" s="56"/>
      <c r="CE80" s="56"/>
      <c r="CF80" s="56"/>
      <c r="CG80" s="56"/>
      <c r="CH80" s="56"/>
      <c r="CI80" s="56"/>
      <c r="CJ80" s="56"/>
      <c r="CK80" s="56"/>
      <c r="CL80" s="56"/>
      <c r="CM80" s="56"/>
      <c r="CN80" s="56"/>
      <c r="CO80" s="56"/>
      <c r="CP80" s="56"/>
      <c r="CQ80" s="56"/>
      <c r="CR80" s="56"/>
      <c r="CS80" s="56"/>
      <c r="CT80" s="56"/>
      <c r="CU80" s="56"/>
      <c r="CV80" s="56"/>
      <c r="CW80" s="56"/>
      <c r="CX80" s="56"/>
      <c r="CY80" s="56"/>
      <c r="CZ80" s="56"/>
      <c r="DA80" s="56"/>
      <c r="DB80" s="56"/>
      <c r="DC80" s="56"/>
      <c r="DD80" s="56"/>
      <c r="DE80" s="56"/>
      <c r="DF80" s="56"/>
      <c r="DG80" s="56"/>
      <c r="XEO80" s="50"/>
      <c r="XEP80" s="50"/>
      <c r="XEQ80" s="50"/>
      <c r="XER80" s="50"/>
      <c r="XES80" s="50"/>
      <c r="XET80" s="50"/>
      <c r="XEU80" s="50"/>
      <c r="XEV80" s="50"/>
      <c r="XEW80" s="50"/>
      <c r="XEX80" s="50"/>
      <c r="XEY80" s="50"/>
      <c r="XEZ80" s="50"/>
      <c r="XFA80" s="50"/>
      <c r="XFB80" s="50"/>
      <c r="XFC80" s="50"/>
    </row>
    <row r="81" spans="1:111 16369:16383" s="37" customFormat="1" x14ac:dyDescent="0.25">
      <c r="A81" s="49">
        <v>20</v>
      </c>
      <c r="B81" s="50" t="s">
        <v>32</v>
      </c>
      <c r="C81" s="50" t="s">
        <v>9</v>
      </c>
      <c r="D81" s="51">
        <v>11780</v>
      </c>
      <c r="E81" s="52">
        <f t="shared" ca="1" si="8"/>
        <v>82</v>
      </c>
      <c r="F81" s="17">
        <v>32</v>
      </c>
      <c r="G81" s="1" t="s">
        <v>227</v>
      </c>
      <c r="H81" s="53">
        <v>3</v>
      </c>
      <c r="I81" s="53">
        <v>2</v>
      </c>
      <c r="J81" s="53" t="s">
        <v>224</v>
      </c>
      <c r="K81" s="51">
        <v>39882</v>
      </c>
      <c r="L81" s="50" t="s">
        <v>209</v>
      </c>
      <c r="M81" s="50" t="s">
        <v>208</v>
      </c>
      <c r="N81" s="50" t="s">
        <v>186</v>
      </c>
      <c r="O81" s="53" t="s">
        <v>7</v>
      </c>
      <c r="P81" s="53">
        <v>2</v>
      </c>
      <c r="Q81" s="17" t="s">
        <v>13</v>
      </c>
      <c r="R81" s="57"/>
      <c r="S81" s="17">
        <v>2</v>
      </c>
      <c r="T81" s="17">
        <v>1</v>
      </c>
      <c r="U81" s="17">
        <f t="shared" si="9"/>
        <v>0</v>
      </c>
      <c r="V81" s="17">
        <v>1</v>
      </c>
      <c r="W81" s="17">
        <f t="shared" si="5"/>
        <v>0</v>
      </c>
      <c r="X81" s="17">
        <v>2</v>
      </c>
      <c r="Y81" s="45">
        <f t="shared" si="10"/>
        <v>1</v>
      </c>
      <c r="Z81" s="17">
        <v>1</v>
      </c>
      <c r="AA81" s="45">
        <f t="shared" si="11"/>
        <v>0</v>
      </c>
      <c r="AB81" s="17"/>
      <c r="AC81" s="17"/>
      <c r="AD81" s="17"/>
      <c r="AE81" s="17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56"/>
      <c r="BJ81" s="56"/>
      <c r="BK81" s="56"/>
      <c r="BL81" s="56"/>
      <c r="BM81" s="56"/>
      <c r="BN81" s="56"/>
      <c r="BO81" s="56"/>
      <c r="BP81" s="56"/>
      <c r="BQ81" s="56"/>
      <c r="BR81" s="56"/>
      <c r="BS81" s="56"/>
      <c r="BT81" s="56"/>
      <c r="BU81" s="56"/>
      <c r="BV81" s="56"/>
      <c r="BW81" s="56"/>
      <c r="BX81" s="56"/>
      <c r="BY81" s="56"/>
      <c r="BZ81" s="56"/>
      <c r="CA81" s="56"/>
      <c r="CB81" s="56"/>
      <c r="CC81" s="56"/>
      <c r="CD81" s="56"/>
      <c r="CE81" s="56"/>
      <c r="CF81" s="56"/>
      <c r="CG81" s="56"/>
      <c r="CH81" s="56"/>
      <c r="CI81" s="56"/>
      <c r="CJ81" s="56"/>
      <c r="CK81" s="56"/>
      <c r="CL81" s="56"/>
      <c r="CM81" s="56"/>
      <c r="CN81" s="56"/>
      <c r="CO81" s="56"/>
      <c r="CP81" s="56"/>
      <c r="CQ81" s="56"/>
      <c r="CR81" s="56"/>
      <c r="CS81" s="56"/>
      <c r="CT81" s="56"/>
      <c r="CU81" s="56"/>
      <c r="CV81" s="56"/>
      <c r="CW81" s="56"/>
      <c r="CX81" s="56"/>
      <c r="CY81" s="56"/>
      <c r="CZ81" s="56"/>
      <c r="DA81" s="56"/>
      <c r="DB81" s="56"/>
      <c r="DC81" s="56"/>
      <c r="DD81" s="56"/>
      <c r="DE81" s="56"/>
      <c r="DF81" s="56"/>
      <c r="DG81" s="56"/>
      <c r="XEO81" s="50"/>
      <c r="XEP81" s="50"/>
      <c r="XEQ81" s="50"/>
      <c r="XER81" s="50"/>
      <c r="XES81" s="50"/>
      <c r="XET81" s="50"/>
      <c r="XEU81" s="50"/>
      <c r="XEV81" s="50"/>
      <c r="XEW81" s="50"/>
      <c r="XEX81" s="50"/>
      <c r="XEY81" s="50"/>
      <c r="XEZ81" s="50"/>
      <c r="XFA81" s="50"/>
      <c r="XFB81" s="50"/>
      <c r="XFC81" s="50"/>
    </row>
    <row r="82" spans="1:111 16369:16383" s="56" customFormat="1" x14ac:dyDescent="0.25">
      <c r="A82" s="38">
        <v>21</v>
      </c>
      <c r="B82" s="42" t="s">
        <v>31</v>
      </c>
      <c r="C82" s="42" t="s">
        <v>6</v>
      </c>
      <c r="D82" s="43">
        <v>11463</v>
      </c>
      <c r="E82" s="44">
        <f t="shared" ca="1" si="8"/>
        <v>83</v>
      </c>
      <c r="F82" s="45">
        <v>20</v>
      </c>
      <c r="G82" s="1" t="s">
        <v>226</v>
      </c>
      <c r="H82" s="46">
        <v>6</v>
      </c>
      <c r="I82" s="46">
        <v>3</v>
      </c>
      <c r="J82" s="46" t="s">
        <v>235</v>
      </c>
      <c r="K82" s="43">
        <v>41135</v>
      </c>
      <c r="L82" s="42" t="s">
        <v>197</v>
      </c>
      <c r="M82" s="42" t="s">
        <v>185</v>
      </c>
      <c r="N82" s="42" t="s">
        <v>192</v>
      </c>
      <c r="O82" s="46" t="s">
        <v>7</v>
      </c>
      <c r="P82" s="46">
        <v>2</v>
      </c>
      <c r="Q82" s="45" t="s">
        <v>13</v>
      </c>
      <c r="R82" s="35"/>
      <c r="S82" s="45">
        <v>6</v>
      </c>
      <c r="T82" s="45">
        <v>5</v>
      </c>
      <c r="U82" s="45">
        <f t="shared" si="9"/>
        <v>0</v>
      </c>
      <c r="V82" s="45">
        <v>5</v>
      </c>
      <c r="W82" s="45">
        <f t="shared" si="5"/>
        <v>0</v>
      </c>
      <c r="X82" s="45">
        <v>4</v>
      </c>
      <c r="Y82" s="45">
        <f t="shared" si="10"/>
        <v>0</v>
      </c>
      <c r="Z82" s="45">
        <v>4</v>
      </c>
      <c r="AA82" s="45">
        <f t="shared" si="11"/>
        <v>0</v>
      </c>
      <c r="AB82" s="45"/>
      <c r="AC82" s="45"/>
      <c r="AD82" s="45"/>
      <c r="AE82" s="45"/>
      <c r="XEO82" s="42"/>
      <c r="XEP82" s="42"/>
      <c r="XEQ82" s="42"/>
      <c r="XER82" s="42"/>
      <c r="XES82" s="42"/>
      <c r="XET82" s="42"/>
      <c r="XEU82" s="42"/>
      <c r="XEV82" s="42"/>
      <c r="XEW82" s="42"/>
      <c r="XEX82" s="42"/>
      <c r="XEY82" s="42"/>
      <c r="XEZ82" s="42"/>
      <c r="XFA82" s="42"/>
      <c r="XFB82" s="42"/>
      <c r="XFC82" s="42"/>
    </row>
    <row r="83" spans="1:111 16369:16383" s="56" customFormat="1" x14ac:dyDescent="0.25">
      <c r="A83" s="38">
        <v>21</v>
      </c>
      <c r="B83" s="42" t="s">
        <v>31</v>
      </c>
      <c r="C83" s="42" t="s">
        <v>15</v>
      </c>
      <c r="D83" s="43">
        <v>11463</v>
      </c>
      <c r="E83" s="44">
        <f t="shared" ca="1" si="8"/>
        <v>83</v>
      </c>
      <c r="F83" s="45">
        <v>25</v>
      </c>
      <c r="G83" s="1" t="s">
        <v>226</v>
      </c>
      <c r="H83" s="46">
        <v>6</v>
      </c>
      <c r="I83" s="46">
        <v>3</v>
      </c>
      <c r="J83" s="46" t="s">
        <v>235</v>
      </c>
      <c r="K83" s="43">
        <v>40477</v>
      </c>
      <c r="L83" s="42" t="s">
        <v>208</v>
      </c>
      <c r="M83" s="42" t="s">
        <v>200</v>
      </c>
      <c r="N83" s="42" t="s">
        <v>187</v>
      </c>
      <c r="O83" s="46" t="s">
        <v>7</v>
      </c>
      <c r="P83" s="46">
        <v>1</v>
      </c>
      <c r="Q83" s="45" t="s">
        <v>13</v>
      </c>
      <c r="R83" s="35"/>
      <c r="S83" s="45">
        <v>4</v>
      </c>
      <c r="T83" s="45">
        <v>3</v>
      </c>
      <c r="U83" s="45">
        <f t="shared" si="9"/>
        <v>0</v>
      </c>
      <c r="V83" s="45">
        <v>4</v>
      </c>
      <c r="W83" s="45">
        <f t="shared" si="5"/>
        <v>1</v>
      </c>
      <c r="X83" s="45">
        <v>1</v>
      </c>
      <c r="Y83" s="45">
        <f t="shared" si="10"/>
        <v>0</v>
      </c>
      <c r="Z83" s="45">
        <v>2</v>
      </c>
      <c r="AA83" s="45">
        <f t="shared" si="11"/>
        <v>0</v>
      </c>
      <c r="AB83" s="45"/>
      <c r="AC83" s="45"/>
      <c r="AD83" s="45"/>
      <c r="AE83" s="45"/>
      <c r="XEO83" s="42"/>
      <c r="XEP83" s="42"/>
      <c r="XEQ83" s="42"/>
      <c r="XER83" s="42"/>
      <c r="XES83" s="42"/>
      <c r="XET83" s="42"/>
      <c r="XEU83" s="42"/>
      <c r="XEV83" s="42"/>
      <c r="XEW83" s="42"/>
      <c r="XEX83" s="42"/>
      <c r="XEY83" s="42"/>
      <c r="XEZ83" s="42"/>
      <c r="XFA83" s="42"/>
      <c r="XFB83" s="42"/>
      <c r="XFC83" s="42"/>
    </row>
    <row r="84" spans="1:111 16369:16383" s="56" customFormat="1" x14ac:dyDescent="0.25">
      <c r="A84" s="38">
        <v>21</v>
      </c>
      <c r="B84" s="42" t="s">
        <v>31</v>
      </c>
      <c r="C84" s="42" t="s">
        <v>18</v>
      </c>
      <c r="D84" s="43">
        <v>11463</v>
      </c>
      <c r="E84" s="44">
        <f t="shared" ca="1" si="8"/>
        <v>83</v>
      </c>
      <c r="F84" s="45">
        <v>25</v>
      </c>
      <c r="G84" s="1" t="s">
        <v>226</v>
      </c>
      <c r="H84" s="46">
        <v>6</v>
      </c>
      <c r="I84" s="46">
        <v>3</v>
      </c>
      <c r="J84" s="46" t="s">
        <v>235</v>
      </c>
      <c r="K84" s="43">
        <v>39392</v>
      </c>
      <c r="L84" s="42" t="s">
        <v>179</v>
      </c>
      <c r="M84" s="42" t="s">
        <v>204</v>
      </c>
      <c r="N84" s="42" t="s">
        <v>181</v>
      </c>
      <c r="O84" s="46" t="s">
        <v>7</v>
      </c>
      <c r="P84" s="46">
        <v>2</v>
      </c>
      <c r="Q84" s="45" t="s">
        <v>14</v>
      </c>
      <c r="R84" s="35"/>
      <c r="S84" s="45">
        <v>1</v>
      </c>
      <c r="T84" s="45">
        <v>6</v>
      </c>
      <c r="U84" s="45">
        <f t="shared" si="9"/>
        <v>0</v>
      </c>
      <c r="V84" s="45">
        <v>6</v>
      </c>
      <c r="W84" s="45">
        <f t="shared" si="5"/>
        <v>0</v>
      </c>
      <c r="X84" s="45">
        <v>5</v>
      </c>
      <c r="Y84" s="45">
        <f t="shared" si="10"/>
        <v>0</v>
      </c>
      <c r="Z84" s="45">
        <v>5</v>
      </c>
      <c r="AA84" s="45">
        <f t="shared" si="11"/>
        <v>0</v>
      </c>
      <c r="AB84" s="45"/>
      <c r="AC84" s="45"/>
      <c r="AD84" s="45"/>
      <c r="AE84" s="45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7"/>
      <c r="BB84" s="37"/>
      <c r="BC84" s="37"/>
      <c r="BD84" s="37"/>
      <c r="BE84" s="37"/>
      <c r="BF84" s="37"/>
      <c r="BG84" s="37"/>
      <c r="BH84" s="37"/>
      <c r="BI84" s="37"/>
      <c r="BJ84" s="37"/>
      <c r="BK84" s="37"/>
      <c r="BL84" s="37"/>
      <c r="BM84" s="37"/>
      <c r="BN84" s="37"/>
      <c r="BO84" s="37"/>
      <c r="BP84" s="37"/>
      <c r="BQ84" s="37"/>
      <c r="BR84" s="37"/>
      <c r="BS84" s="37"/>
      <c r="BT84" s="37"/>
      <c r="BU84" s="37"/>
      <c r="BV84" s="37"/>
      <c r="BW84" s="37"/>
      <c r="BX84" s="37"/>
      <c r="BY84" s="37"/>
      <c r="BZ84" s="37"/>
      <c r="CA84" s="37"/>
      <c r="CB84" s="37"/>
      <c r="CC84" s="37"/>
      <c r="CD84" s="37"/>
      <c r="CE84" s="37"/>
      <c r="CF84" s="37"/>
      <c r="CG84" s="37"/>
      <c r="CH84" s="37"/>
      <c r="CI84" s="37"/>
      <c r="CJ84" s="37"/>
      <c r="CK84" s="37"/>
      <c r="CL84" s="37"/>
      <c r="CM84" s="37"/>
      <c r="CN84" s="37"/>
      <c r="CO84" s="37"/>
      <c r="CP84" s="37"/>
      <c r="CQ84" s="37"/>
      <c r="CR84" s="37"/>
      <c r="CS84" s="37"/>
      <c r="CT84" s="37"/>
      <c r="CU84" s="37"/>
      <c r="CV84" s="37"/>
      <c r="CW84" s="37"/>
      <c r="CX84" s="37"/>
      <c r="CY84" s="37"/>
      <c r="CZ84" s="37"/>
      <c r="DA84" s="37"/>
      <c r="DB84" s="37"/>
      <c r="DC84" s="37"/>
      <c r="DD84" s="37"/>
      <c r="DE84" s="37"/>
      <c r="DF84" s="37"/>
      <c r="DG84" s="37"/>
      <c r="XEO84" s="42"/>
      <c r="XEP84" s="42"/>
      <c r="XEQ84" s="42"/>
      <c r="XER84" s="42"/>
      <c r="XES84" s="42"/>
      <c r="XET84" s="42"/>
      <c r="XEU84" s="42"/>
      <c r="XEV84" s="42"/>
      <c r="XEW84" s="42"/>
      <c r="XEX84" s="42"/>
      <c r="XEY84" s="42"/>
      <c r="XEZ84" s="42"/>
      <c r="XFA84" s="42"/>
      <c r="XFB84" s="42"/>
      <c r="XFC84" s="42"/>
    </row>
    <row r="85" spans="1:111 16369:16383" s="22" customFormat="1" x14ac:dyDescent="0.25">
      <c r="A85" s="38">
        <v>21</v>
      </c>
      <c r="B85" s="42" t="s">
        <v>31</v>
      </c>
      <c r="C85" s="42" t="s">
        <v>9</v>
      </c>
      <c r="D85" s="43">
        <v>11463</v>
      </c>
      <c r="E85" s="44">
        <f t="shared" ca="1" si="8"/>
        <v>83</v>
      </c>
      <c r="F85" s="45">
        <v>20</v>
      </c>
      <c r="G85" s="1" t="s">
        <v>226</v>
      </c>
      <c r="H85" s="46">
        <v>6</v>
      </c>
      <c r="I85" s="46">
        <v>3</v>
      </c>
      <c r="J85" s="46" t="s">
        <v>235</v>
      </c>
      <c r="K85" s="43">
        <v>40890</v>
      </c>
      <c r="L85" s="42" t="s">
        <v>182</v>
      </c>
      <c r="M85" s="42" t="s">
        <v>214</v>
      </c>
      <c r="N85" s="42" t="s">
        <v>189</v>
      </c>
      <c r="O85" s="46" t="s">
        <v>7</v>
      </c>
      <c r="P85" s="46">
        <v>1</v>
      </c>
      <c r="Q85" s="45" t="s">
        <v>14</v>
      </c>
      <c r="R85" s="35"/>
      <c r="S85" s="45">
        <v>5</v>
      </c>
      <c r="T85" s="45">
        <v>1</v>
      </c>
      <c r="U85" s="45">
        <f t="shared" si="9"/>
        <v>0</v>
      </c>
      <c r="V85" s="45">
        <v>2</v>
      </c>
      <c r="W85" s="45">
        <f t="shared" ref="W85:W88" si="12">IF(V85=S85,1,0)</f>
        <v>0</v>
      </c>
      <c r="X85" s="45">
        <v>6</v>
      </c>
      <c r="Y85" s="45">
        <f t="shared" si="10"/>
        <v>0</v>
      </c>
      <c r="Z85" s="45">
        <v>6</v>
      </c>
      <c r="AA85" s="45">
        <f t="shared" si="11"/>
        <v>0</v>
      </c>
      <c r="AB85" s="45"/>
      <c r="AC85" s="45"/>
      <c r="AD85" s="45"/>
      <c r="AE85" s="45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XEO85" s="42"/>
      <c r="XEP85" s="42"/>
      <c r="XEQ85" s="42"/>
      <c r="XER85" s="42"/>
      <c r="XES85" s="42"/>
      <c r="XET85" s="42"/>
      <c r="XEU85" s="42"/>
      <c r="XEV85" s="42"/>
      <c r="XEW85" s="42"/>
      <c r="XEX85" s="42"/>
      <c r="XEY85" s="42"/>
      <c r="XEZ85" s="42"/>
      <c r="XFA85" s="42"/>
      <c r="XFB85" s="42"/>
      <c r="XFC85" s="42"/>
    </row>
    <row r="86" spans="1:111 16369:16383" s="8" customFormat="1" x14ac:dyDescent="0.25">
      <c r="A86" s="38">
        <v>21</v>
      </c>
      <c r="B86" s="42" t="s">
        <v>31</v>
      </c>
      <c r="C86" s="42" t="s">
        <v>17</v>
      </c>
      <c r="D86" s="43">
        <v>11463</v>
      </c>
      <c r="E86" s="44">
        <f t="shared" ca="1" si="8"/>
        <v>83</v>
      </c>
      <c r="F86" s="45">
        <v>25</v>
      </c>
      <c r="G86" s="1" t="s">
        <v>226</v>
      </c>
      <c r="H86" s="46">
        <v>6</v>
      </c>
      <c r="I86" s="46">
        <v>3</v>
      </c>
      <c r="J86" s="46" t="s">
        <v>235</v>
      </c>
      <c r="K86" s="43">
        <v>39798</v>
      </c>
      <c r="L86" s="42" t="s">
        <v>182</v>
      </c>
      <c r="M86" s="42" t="s">
        <v>202</v>
      </c>
      <c r="N86" s="42" t="s">
        <v>184</v>
      </c>
      <c r="O86" s="46" t="s">
        <v>7</v>
      </c>
      <c r="P86" s="46">
        <v>1</v>
      </c>
      <c r="Q86" s="45" t="s">
        <v>13</v>
      </c>
      <c r="R86" s="35"/>
      <c r="S86" s="45">
        <v>2</v>
      </c>
      <c r="T86" s="45">
        <v>2</v>
      </c>
      <c r="U86" s="45">
        <f t="shared" si="9"/>
        <v>1</v>
      </c>
      <c r="V86" s="45">
        <v>1</v>
      </c>
      <c r="W86" s="45">
        <f t="shared" si="12"/>
        <v>0</v>
      </c>
      <c r="X86" s="45">
        <v>3</v>
      </c>
      <c r="Y86" s="45">
        <f t="shared" si="10"/>
        <v>0</v>
      </c>
      <c r="Z86" s="45">
        <v>3</v>
      </c>
      <c r="AA86" s="45">
        <f t="shared" si="11"/>
        <v>0</v>
      </c>
      <c r="AB86" s="45"/>
      <c r="AC86" s="45"/>
      <c r="AD86" s="45"/>
      <c r="AE86" s="45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56"/>
      <c r="BK86" s="56"/>
      <c r="BL86" s="56"/>
      <c r="BM86" s="56"/>
      <c r="BN86" s="56"/>
      <c r="BO86" s="56"/>
      <c r="BP86" s="56"/>
      <c r="BQ86" s="56"/>
      <c r="BR86" s="56"/>
      <c r="BS86" s="56"/>
      <c r="BT86" s="56"/>
      <c r="BU86" s="56"/>
      <c r="BV86" s="56"/>
      <c r="BW86" s="56"/>
      <c r="BX86" s="56"/>
      <c r="BY86" s="56"/>
      <c r="BZ86" s="56"/>
      <c r="CA86" s="56"/>
      <c r="CB86" s="56"/>
      <c r="CC86" s="56"/>
      <c r="CD86" s="56"/>
      <c r="CE86" s="56"/>
      <c r="CF86" s="56"/>
      <c r="CG86" s="56"/>
      <c r="CH86" s="56"/>
      <c r="CI86" s="56"/>
      <c r="CJ86" s="56"/>
      <c r="CK86" s="56"/>
      <c r="CL86" s="56"/>
      <c r="CM86" s="56"/>
      <c r="CN86" s="56"/>
      <c r="CO86" s="56"/>
      <c r="CP86" s="56"/>
      <c r="CQ86" s="56"/>
      <c r="CR86" s="56"/>
      <c r="CS86" s="56"/>
      <c r="CT86" s="56"/>
      <c r="CU86" s="56"/>
      <c r="CV86" s="56"/>
      <c r="CW86" s="56"/>
      <c r="CX86" s="56"/>
      <c r="CY86" s="56"/>
      <c r="CZ86" s="56"/>
      <c r="DA86" s="56"/>
      <c r="DB86" s="56"/>
      <c r="DC86" s="56"/>
      <c r="DD86" s="56"/>
      <c r="DE86" s="56"/>
      <c r="DF86" s="56"/>
      <c r="DG86" s="56"/>
      <c r="XEO86" s="42"/>
      <c r="XEP86" s="42"/>
      <c r="XEQ86" s="42"/>
      <c r="XER86" s="42"/>
      <c r="XES86" s="42"/>
      <c r="XET86" s="42"/>
      <c r="XEU86" s="42"/>
      <c r="XEV86" s="42"/>
      <c r="XEW86" s="42"/>
      <c r="XEX86" s="42"/>
      <c r="XEY86" s="42"/>
      <c r="XEZ86" s="42"/>
      <c r="XFA86" s="42"/>
      <c r="XFB86" s="42"/>
      <c r="XFC86" s="42"/>
    </row>
    <row r="87" spans="1:111 16369:16383" s="36" customFormat="1" x14ac:dyDescent="0.25">
      <c r="A87" s="38">
        <v>21</v>
      </c>
      <c r="B87" s="42" t="s">
        <v>31</v>
      </c>
      <c r="C87" s="42" t="s">
        <v>16</v>
      </c>
      <c r="D87" s="43">
        <v>11463</v>
      </c>
      <c r="E87" s="44">
        <f t="shared" ca="1" si="8"/>
        <v>83</v>
      </c>
      <c r="F87" s="45">
        <v>20</v>
      </c>
      <c r="G87" s="1" t="s">
        <v>226</v>
      </c>
      <c r="H87" s="46">
        <v>6</v>
      </c>
      <c r="I87" s="46">
        <v>3</v>
      </c>
      <c r="J87" s="46" t="s">
        <v>235</v>
      </c>
      <c r="K87" s="43">
        <v>40169</v>
      </c>
      <c r="L87" s="42" t="s">
        <v>182</v>
      </c>
      <c r="M87" s="42" t="s">
        <v>196</v>
      </c>
      <c r="N87" s="42" t="s">
        <v>186</v>
      </c>
      <c r="O87" s="46" t="s">
        <v>7</v>
      </c>
      <c r="P87" s="46">
        <v>2</v>
      </c>
      <c r="Q87" s="45" t="s">
        <v>13</v>
      </c>
      <c r="R87" s="35"/>
      <c r="S87" s="45">
        <v>3</v>
      </c>
      <c r="T87" s="45">
        <v>4</v>
      </c>
      <c r="U87" s="45">
        <f t="shared" si="9"/>
        <v>0</v>
      </c>
      <c r="V87" s="45">
        <v>3</v>
      </c>
      <c r="W87" s="45">
        <f t="shared" si="12"/>
        <v>1</v>
      </c>
      <c r="X87" s="45">
        <v>2</v>
      </c>
      <c r="Y87" s="45">
        <f t="shared" si="10"/>
        <v>0</v>
      </c>
      <c r="Z87" s="45">
        <v>1</v>
      </c>
      <c r="AA87" s="45">
        <f t="shared" si="11"/>
        <v>0</v>
      </c>
      <c r="AB87" s="45"/>
      <c r="AC87" s="45"/>
      <c r="AD87" s="45"/>
      <c r="AE87" s="45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56"/>
      <c r="BK87" s="56"/>
      <c r="BL87" s="56"/>
      <c r="BM87" s="56"/>
      <c r="BN87" s="56"/>
      <c r="BO87" s="56"/>
      <c r="BP87" s="56"/>
      <c r="BQ87" s="56"/>
      <c r="BR87" s="56"/>
      <c r="BS87" s="56"/>
      <c r="BT87" s="56"/>
      <c r="BU87" s="56"/>
      <c r="BV87" s="56"/>
      <c r="BW87" s="56"/>
      <c r="BX87" s="56"/>
      <c r="BY87" s="56"/>
      <c r="BZ87" s="56"/>
      <c r="CA87" s="56"/>
      <c r="CB87" s="56"/>
      <c r="CC87" s="56"/>
      <c r="CD87" s="56"/>
      <c r="CE87" s="56"/>
      <c r="CF87" s="56"/>
      <c r="CG87" s="56"/>
      <c r="CH87" s="56"/>
      <c r="CI87" s="56"/>
      <c r="CJ87" s="56"/>
      <c r="CK87" s="56"/>
      <c r="CL87" s="56"/>
      <c r="CM87" s="56"/>
      <c r="CN87" s="56"/>
      <c r="CO87" s="56"/>
      <c r="CP87" s="56"/>
      <c r="CQ87" s="56"/>
      <c r="CR87" s="56"/>
      <c r="CS87" s="56"/>
      <c r="CT87" s="56"/>
      <c r="CU87" s="56"/>
      <c r="CV87" s="56"/>
      <c r="CW87" s="56"/>
      <c r="CX87" s="56"/>
      <c r="CY87" s="56"/>
      <c r="CZ87" s="56"/>
      <c r="DA87" s="56"/>
      <c r="DB87" s="56"/>
      <c r="DC87" s="56"/>
      <c r="DD87" s="56"/>
      <c r="DE87" s="56"/>
      <c r="DF87" s="56"/>
      <c r="DG87" s="56"/>
      <c r="XEO87" s="42"/>
      <c r="XEP87" s="42"/>
      <c r="XEQ87" s="42"/>
      <c r="XER87" s="42"/>
      <c r="XES87" s="42"/>
      <c r="XET87" s="42"/>
      <c r="XEU87" s="42"/>
      <c r="XEV87" s="42"/>
      <c r="XEW87" s="42"/>
      <c r="XEX87" s="42"/>
      <c r="XEY87" s="42"/>
      <c r="XEZ87" s="42"/>
      <c r="XFA87" s="42"/>
      <c r="XFB87" s="42"/>
      <c r="XFC87" s="42"/>
    </row>
    <row r="88" spans="1:111 16369:16383" s="36" customFormat="1" x14ac:dyDescent="0.25">
      <c r="A88" s="49">
        <v>22</v>
      </c>
      <c r="B88" s="50" t="s">
        <v>30</v>
      </c>
      <c r="C88" s="50" t="s">
        <v>6</v>
      </c>
      <c r="D88" s="51">
        <v>10021</v>
      </c>
      <c r="E88" s="52">
        <f t="shared" ca="1" si="8"/>
        <v>86</v>
      </c>
      <c r="F88" s="17">
        <v>100</v>
      </c>
      <c r="G88" s="1" t="s">
        <v>227</v>
      </c>
      <c r="H88" s="53">
        <v>7</v>
      </c>
      <c r="I88" s="53">
        <v>3</v>
      </c>
      <c r="J88" s="53" t="s">
        <v>233</v>
      </c>
      <c r="K88" s="51">
        <v>39546</v>
      </c>
      <c r="L88" s="50" t="s">
        <v>203</v>
      </c>
      <c r="M88" s="50" t="s">
        <v>197</v>
      </c>
      <c r="N88" s="50" t="s">
        <v>184</v>
      </c>
      <c r="O88" s="53" t="s">
        <v>7</v>
      </c>
      <c r="P88" s="53">
        <v>1</v>
      </c>
      <c r="Q88" s="17" t="s">
        <v>14</v>
      </c>
      <c r="R88" s="54"/>
      <c r="S88" s="17">
        <v>2</v>
      </c>
      <c r="T88" s="17">
        <v>2</v>
      </c>
      <c r="U88" s="17">
        <f t="shared" si="9"/>
        <v>1</v>
      </c>
      <c r="V88" s="17">
        <v>2</v>
      </c>
      <c r="W88" s="17">
        <f t="shared" si="12"/>
        <v>1</v>
      </c>
      <c r="X88" s="17">
        <v>2</v>
      </c>
      <c r="Y88" s="45">
        <f t="shared" si="10"/>
        <v>1</v>
      </c>
      <c r="Z88" s="17">
        <v>1</v>
      </c>
      <c r="AA88" s="45">
        <f t="shared" si="11"/>
        <v>0</v>
      </c>
      <c r="AB88" s="17"/>
      <c r="AC88" s="17"/>
      <c r="AD88" s="17"/>
      <c r="AE88" s="17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56"/>
      <c r="BK88" s="56"/>
      <c r="BL88" s="56"/>
      <c r="BM88" s="56"/>
      <c r="BN88" s="56"/>
      <c r="BO88" s="56"/>
      <c r="BP88" s="56"/>
      <c r="BQ88" s="56"/>
      <c r="BR88" s="56"/>
      <c r="BS88" s="56"/>
      <c r="BT88" s="56"/>
      <c r="BU88" s="56"/>
      <c r="BV88" s="56"/>
      <c r="BW88" s="56"/>
      <c r="BX88" s="56"/>
      <c r="BY88" s="56"/>
      <c r="BZ88" s="56"/>
      <c r="CA88" s="56"/>
      <c r="CB88" s="56"/>
      <c r="CC88" s="56"/>
      <c r="CD88" s="56"/>
      <c r="CE88" s="56"/>
      <c r="CF88" s="56"/>
      <c r="CG88" s="56"/>
      <c r="CH88" s="56"/>
      <c r="CI88" s="56"/>
      <c r="CJ88" s="56"/>
      <c r="CK88" s="56"/>
      <c r="CL88" s="56"/>
      <c r="CM88" s="56"/>
      <c r="CN88" s="56"/>
      <c r="CO88" s="56"/>
      <c r="CP88" s="56"/>
      <c r="CQ88" s="56"/>
      <c r="CR88" s="56"/>
      <c r="CS88" s="56"/>
      <c r="CT88" s="56"/>
      <c r="CU88" s="56"/>
      <c r="CV88" s="56"/>
      <c r="CW88" s="56"/>
      <c r="CX88" s="56"/>
      <c r="CY88" s="56"/>
      <c r="CZ88" s="56"/>
      <c r="DA88" s="56"/>
      <c r="DB88" s="56"/>
      <c r="DC88" s="56"/>
      <c r="DD88" s="56"/>
      <c r="DE88" s="56"/>
      <c r="DF88" s="56"/>
      <c r="DG88" s="56"/>
      <c r="XEO88" s="50"/>
      <c r="XEP88" s="50"/>
      <c r="XEQ88" s="50"/>
      <c r="XER88" s="50"/>
      <c r="XES88" s="50"/>
      <c r="XET88" s="50"/>
      <c r="XEU88" s="50"/>
      <c r="XEV88" s="50"/>
      <c r="XEW88" s="50"/>
      <c r="XEX88" s="50"/>
      <c r="XEY88" s="50"/>
      <c r="XEZ88" s="50"/>
      <c r="XFA88" s="50"/>
      <c r="XFB88" s="50"/>
      <c r="XFC88" s="50"/>
    </row>
    <row r="89" spans="1:111 16369:16383" s="36" customFormat="1" x14ac:dyDescent="0.25">
      <c r="A89" s="49">
        <v>22</v>
      </c>
      <c r="B89" s="50" t="s">
        <v>30</v>
      </c>
      <c r="C89" s="50" t="s">
        <v>9</v>
      </c>
      <c r="D89" s="51">
        <v>10021</v>
      </c>
      <c r="E89" s="52">
        <f t="shared" ca="1" si="8"/>
        <v>86</v>
      </c>
      <c r="F89" s="17">
        <v>50</v>
      </c>
      <c r="G89" s="1" t="s">
        <v>226</v>
      </c>
      <c r="H89" s="53">
        <v>7</v>
      </c>
      <c r="I89" s="53">
        <v>3</v>
      </c>
      <c r="J89" s="53" t="s">
        <v>233</v>
      </c>
      <c r="K89" s="51">
        <v>39427</v>
      </c>
      <c r="L89" s="50" t="s">
        <v>182</v>
      </c>
      <c r="M89" s="50" t="s">
        <v>179</v>
      </c>
      <c r="N89" s="50" t="s">
        <v>181</v>
      </c>
      <c r="O89" s="53" t="s">
        <v>7</v>
      </c>
      <c r="P89" s="53">
        <v>2</v>
      </c>
      <c r="Q89" s="17" t="s">
        <v>14</v>
      </c>
      <c r="R89" s="57"/>
      <c r="S89" s="17">
        <v>1</v>
      </c>
      <c r="T89" s="17">
        <v>1</v>
      </c>
      <c r="U89" s="17">
        <f t="shared" si="9"/>
        <v>1</v>
      </c>
      <c r="V89" s="17">
        <v>1</v>
      </c>
      <c r="W89" s="17">
        <f>IF(V89=S89,1,0)</f>
        <v>1</v>
      </c>
      <c r="X89" s="17">
        <v>1</v>
      </c>
      <c r="Y89" s="45">
        <f t="shared" si="10"/>
        <v>1</v>
      </c>
      <c r="Z89" s="17">
        <v>2</v>
      </c>
      <c r="AA89" s="45">
        <f t="shared" si="11"/>
        <v>0</v>
      </c>
      <c r="AB89" s="17"/>
      <c r="AC89" s="17"/>
      <c r="AD89" s="17"/>
      <c r="AE89" s="17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56"/>
      <c r="BK89" s="56"/>
      <c r="BL89" s="56"/>
      <c r="BM89" s="56"/>
      <c r="BN89" s="56"/>
      <c r="BO89" s="56"/>
      <c r="BP89" s="56"/>
      <c r="BQ89" s="56"/>
      <c r="BR89" s="56"/>
      <c r="BS89" s="56"/>
      <c r="BT89" s="56"/>
      <c r="BU89" s="56"/>
      <c r="BV89" s="56"/>
      <c r="BW89" s="56"/>
      <c r="BX89" s="56"/>
      <c r="BY89" s="56"/>
      <c r="BZ89" s="56"/>
      <c r="CA89" s="56"/>
      <c r="CB89" s="56"/>
      <c r="CC89" s="56"/>
      <c r="CD89" s="56"/>
      <c r="CE89" s="56"/>
      <c r="CF89" s="56"/>
      <c r="CG89" s="56"/>
      <c r="CH89" s="56"/>
      <c r="CI89" s="56"/>
      <c r="CJ89" s="56"/>
      <c r="CK89" s="56"/>
      <c r="CL89" s="56"/>
      <c r="CM89" s="56"/>
      <c r="CN89" s="56"/>
      <c r="CO89" s="56"/>
      <c r="CP89" s="56"/>
      <c r="CQ89" s="56"/>
      <c r="CR89" s="56"/>
      <c r="CS89" s="56"/>
      <c r="CT89" s="56"/>
      <c r="CU89" s="56"/>
      <c r="CV89" s="56"/>
      <c r="CW89" s="56"/>
      <c r="CX89" s="56"/>
      <c r="CY89" s="56"/>
      <c r="CZ89" s="56"/>
      <c r="DA89" s="56"/>
      <c r="DB89" s="56"/>
      <c r="DC89" s="56"/>
      <c r="DD89" s="56"/>
      <c r="DE89" s="56"/>
      <c r="DF89" s="56"/>
      <c r="DG89" s="56"/>
      <c r="XEO89" s="50"/>
      <c r="XEP89" s="50"/>
      <c r="XEQ89" s="50"/>
      <c r="XER89" s="50"/>
      <c r="XES89" s="50"/>
      <c r="XET89" s="50"/>
      <c r="XEU89" s="50"/>
      <c r="XEV89" s="50"/>
      <c r="XEW89" s="50"/>
      <c r="XEX89" s="50"/>
      <c r="XEY89" s="50"/>
      <c r="XEZ89" s="50"/>
      <c r="XFA89" s="50"/>
      <c r="XFB89" s="50"/>
      <c r="XFC89" s="50"/>
    </row>
    <row r="90" spans="1:111 16369:16383" s="36" customFormat="1" x14ac:dyDescent="0.25">
      <c r="A90" s="49">
        <v>23</v>
      </c>
      <c r="B90" s="50" t="s">
        <v>28</v>
      </c>
      <c r="C90" s="50" t="s">
        <v>16</v>
      </c>
      <c r="D90" s="51">
        <v>11780</v>
      </c>
      <c r="E90" s="52">
        <f t="shared" ca="1" si="8"/>
        <v>82</v>
      </c>
      <c r="F90" s="17">
        <v>25</v>
      </c>
      <c r="G90" s="1" t="s">
        <v>227</v>
      </c>
      <c r="H90" s="53">
        <v>6</v>
      </c>
      <c r="I90" s="53">
        <v>3</v>
      </c>
      <c r="J90" s="53" t="s">
        <v>237</v>
      </c>
      <c r="K90" s="51">
        <v>39961</v>
      </c>
      <c r="L90" s="50" t="s">
        <v>206</v>
      </c>
      <c r="M90" s="50" t="s">
        <v>188</v>
      </c>
      <c r="N90" s="50" t="s">
        <v>186</v>
      </c>
      <c r="O90" s="53" t="s">
        <v>11</v>
      </c>
      <c r="P90" s="53">
        <v>1</v>
      </c>
      <c r="Q90" s="17" t="s">
        <v>13</v>
      </c>
      <c r="R90" s="54"/>
      <c r="S90" s="17">
        <v>2</v>
      </c>
      <c r="T90" s="17">
        <v>3</v>
      </c>
      <c r="U90" s="17">
        <f t="shared" si="9"/>
        <v>0</v>
      </c>
      <c r="V90" s="17">
        <v>2</v>
      </c>
      <c r="W90" s="17">
        <f t="shared" ref="W90:W103" si="13">IF(V90=S90,1,0)</f>
        <v>1</v>
      </c>
      <c r="X90" s="17">
        <v>3</v>
      </c>
      <c r="Y90" s="45">
        <f t="shared" si="10"/>
        <v>0</v>
      </c>
      <c r="Z90" s="17">
        <v>1</v>
      </c>
      <c r="AA90" s="45">
        <f t="shared" si="11"/>
        <v>0</v>
      </c>
      <c r="AB90" s="17"/>
      <c r="AC90" s="17"/>
      <c r="AD90" s="17"/>
      <c r="AE90" s="17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  <c r="BV90" s="30"/>
      <c r="BW90" s="30"/>
      <c r="BX90" s="30"/>
      <c r="BY90" s="30"/>
      <c r="BZ90" s="30"/>
      <c r="CA90" s="30"/>
      <c r="CB90" s="30"/>
      <c r="CC90" s="30"/>
      <c r="CD90" s="30"/>
      <c r="CE90" s="30"/>
      <c r="CF90" s="30"/>
      <c r="CG90" s="30"/>
      <c r="CH90" s="30"/>
      <c r="CI90" s="30"/>
      <c r="CJ90" s="30"/>
      <c r="CK90" s="30"/>
      <c r="CL90" s="30"/>
      <c r="CM90" s="30"/>
      <c r="CN90" s="30"/>
      <c r="CO90" s="30"/>
      <c r="CP90" s="30"/>
      <c r="CQ90" s="30"/>
      <c r="CR90" s="30"/>
      <c r="CS90" s="30"/>
      <c r="CT90" s="30"/>
      <c r="CU90" s="30"/>
      <c r="CV90" s="30"/>
      <c r="CW90" s="30"/>
      <c r="CX90" s="30"/>
      <c r="CY90" s="30"/>
      <c r="CZ90" s="30"/>
      <c r="DA90" s="30"/>
      <c r="DB90" s="30"/>
      <c r="DC90" s="30"/>
      <c r="DD90" s="30"/>
      <c r="DE90" s="30"/>
      <c r="DF90" s="30"/>
      <c r="DG90" s="30"/>
      <c r="XEO90" s="50"/>
      <c r="XEP90" s="50"/>
      <c r="XEQ90" s="50"/>
      <c r="XER90" s="50"/>
      <c r="XES90" s="50"/>
      <c r="XET90" s="50"/>
      <c r="XEU90" s="50"/>
      <c r="XEV90" s="50"/>
      <c r="XEW90" s="50"/>
      <c r="XEX90" s="50"/>
      <c r="XEY90" s="50"/>
      <c r="XEZ90" s="50"/>
      <c r="XFA90" s="50"/>
      <c r="XFB90" s="50"/>
      <c r="XFC90" s="50"/>
    </row>
    <row r="91" spans="1:111 16369:16383" s="8" customFormat="1" x14ac:dyDescent="0.25">
      <c r="A91" s="49">
        <v>23</v>
      </c>
      <c r="B91" s="50" t="s">
        <v>28</v>
      </c>
      <c r="C91" s="50" t="s">
        <v>17</v>
      </c>
      <c r="D91" s="51">
        <v>11780</v>
      </c>
      <c r="E91" s="52">
        <f t="shared" ca="1" si="8"/>
        <v>82</v>
      </c>
      <c r="F91" s="17">
        <v>32</v>
      </c>
      <c r="G91" s="1" t="s">
        <v>230</v>
      </c>
      <c r="H91" s="53">
        <v>5</v>
      </c>
      <c r="I91" s="53">
        <v>2</v>
      </c>
      <c r="J91" s="53" t="s">
        <v>237</v>
      </c>
      <c r="K91" s="51">
        <v>39618</v>
      </c>
      <c r="L91" s="50" t="s">
        <v>204</v>
      </c>
      <c r="M91" s="50" t="s">
        <v>213</v>
      </c>
      <c r="N91" s="50" t="s">
        <v>184</v>
      </c>
      <c r="O91" s="53" t="s">
        <v>11</v>
      </c>
      <c r="P91" s="53">
        <v>2</v>
      </c>
      <c r="Q91" s="17" t="s">
        <v>14</v>
      </c>
      <c r="R91" s="54"/>
      <c r="S91" s="17">
        <v>1</v>
      </c>
      <c r="T91" s="17">
        <v>2</v>
      </c>
      <c r="U91" s="17">
        <f t="shared" si="9"/>
        <v>0</v>
      </c>
      <c r="V91" s="17">
        <v>1</v>
      </c>
      <c r="W91" s="17">
        <f t="shared" si="13"/>
        <v>1</v>
      </c>
      <c r="X91" s="17">
        <v>2</v>
      </c>
      <c r="Y91" s="45">
        <f t="shared" si="10"/>
        <v>0</v>
      </c>
      <c r="Z91" s="17">
        <v>3</v>
      </c>
      <c r="AA91" s="45">
        <f t="shared" si="11"/>
        <v>0</v>
      </c>
      <c r="AB91" s="17"/>
      <c r="AC91" s="17"/>
      <c r="AD91" s="17"/>
      <c r="AE91" s="17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  <c r="CC91" s="36"/>
      <c r="CD91" s="36"/>
      <c r="CE91" s="36"/>
      <c r="CF91" s="36"/>
      <c r="CG91" s="36"/>
      <c r="CH91" s="36"/>
      <c r="CI91" s="36"/>
      <c r="CJ91" s="36"/>
      <c r="CK91" s="36"/>
      <c r="CL91" s="36"/>
      <c r="CM91" s="36"/>
      <c r="CN91" s="36"/>
      <c r="CO91" s="36"/>
      <c r="CP91" s="36"/>
      <c r="CQ91" s="36"/>
      <c r="CR91" s="36"/>
      <c r="CS91" s="36"/>
      <c r="CT91" s="36"/>
      <c r="CU91" s="36"/>
      <c r="CV91" s="36"/>
      <c r="CW91" s="36"/>
      <c r="CX91" s="36"/>
      <c r="CY91" s="36"/>
      <c r="CZ91" s="36"/>
      <c r="DA91" s="36"/>
      <c r="DB91" s="36"/>
      <c r="DC91" s="36"/>
      <c r="DD91" s="36"/>
      <c r="DE91" s="36"/>
      <c r="DF91" s="36"/>
      <c r="DG91" s="36"/>
      <c r="XEO91" s="50"/>
      <c r="XEP91" s="50"/>
      <c r="XEQ91" s="50"/>
      <c r="XER91" s="50"/>
      <c r="XES91" s="50"/>
      <c r="XET91" s="50"/>
      <c r="XEU91" s="50"/>
      <c r="XEV91" s="50"/>
      <c r="XEW91" s="50"/>
      <c r="XEX91" s="50"/>
      <c r="XEY91" s="50"/>
      <c r="XEZ91" s="50"/>
      <c r="XFA91" s="50"/>
      <c r="XFB91" s="50"/>
      <c r="XFC91" s="50"/>
    </row>
    <row r="92" spans="1:111 16369:16383" s="22" customFormat="1" x14ac:dyDescent="0.25">
      <c r="A92" s="49">
        <v>23</v>
      </c>
      <c r="B92" s="50" t="s">
        <v>28</v>
      </c>
      <c r="C92" s="50" t="s">
        <v>15</v>
      </c>
      <c r="D92" s="51">
        <v>11780</v>
      </c>
      <c r="E92" s="52">
        <f t="shared" ca="1" si="8"/>
        <v>82</v>
      </c>
      <c r="F92" s="17">
        <v>20</v>
      </c>
      <c r="G92" s="1" t="s">
        <v>227</v>
      </c>
      <c r="H92" s="53">
        <v>6</v>
      </c>
      <c r="I92" s="53">
        <v>3</v>
      </c>
      <c r="J92" s="53" t="s">
        <v>237</v>
      </c>
      <c r="K92" s="51">
        <v>40353</v>
      </c>
      <c r="L92" s="50" t="s">
        <v>204</v>
      </c>
      <c r="M92" s="50" t="s">
        <v>201</v>
      </c>
      <c r="N92" s="50" t="s">
        <v>187</v>
      </c>
      <c r="O92" s="53" t="s">
        <v>11</v>
      </c>
      <c r="P92" s="53">
        <v>1</v>
      </c>
      <c r="Q92" s="17" t="s">
        <v>13</v>
      </c>
      <c r="R92" s="54"/>
      <c r="S92" s="17">
        <v>3</v>
      </c>
      <c r="T92" s="17">
        <v>1</v>
      </c>
      <c r="U92" s="17">
        <f t="shared" si="9"/>
        <v>0</v>
      </c>
      <c r="V92" s="17">
        <v>5</v>
      </c>
      <c r="W92" s="17">
        <f t="shared" si="13"/>
        <v>0</v>
      </c>
      <c r="X92" s="17">
        <v>1</v>
      </c>
      <c r="Y92" s="45">
        <f t="shared" si="10"/>
        <v>0</v>
      </c>
      <c r="Z92" s="17">
        <v>2</v>
      </c>
      <c r="AA92" s="45">
        <f t="shared" si="11"/>
        <v>0</v>
      </c>
      <c r="AB92" s="17"/>
      <c r="AC92" s="17"/>
      <c r="AD92" s="17"/>
      <c r="AE92" s="17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6"/>
      <c r="CE92" s="36"/>
      <c r="CF92" s="36"/>
      <c r="CG92" s="36"/>
      <c r="CH92" s="36"/>
      <c r="CI92" s="36"/>
      <c r="CJ92" s="36"/>
      <c r="CK92" s="36"/>
      <c r="CL92" s="36"/>
      <c r="CM92" s="36"/>
      <c r="CN92" s="36"/>
      <c r="CO92" s="36"/>
      <c r="CP92" s="36"/>
      <c r="CQ92" s="36"/>
      <c r="CR92" s="36"/>
      <c r="CS92" s="36"/>
      <c r="CT92" s="36"/>
      <c r="CU92" s="36"/>
      <c r="CV92" s="36"/>
      <c r="CW92" s="36"/>
      <c r="CX92" s="36"/>
      <c r="CY92" s="36"/>
      <c r="CZ92" s="36"/>
      <c r="DA92" s="36"/>
      <c r="DB92" s="36"/>
      <c r="DC92" s="36"/>
      <c r="DD92" s="36"/>
      <c r="DE92" s="36"/>
      <c r="DF92" s="36"/>
      <c r="DG92" s="36"/>
      <c r="XEO92" s="50"/>
      <c r="XEP92" s="50"/>
      <c r="XEQ92" s="50"/>
      <c r="XER92" s="50"/>
      <c r="XES92" s="50"/>
      <c r="XET92" s="50"/>
      <c r="XEU92" s="50"/>
      <c r="XEV92" s="50"/>
      <c r="XEW92" s="50"/>
      <c r="XEX92" s="50"/>
      <c r="XEY92" s="50"/>
      <c r="XEZ92" s="50"/>
      <c r="XFA92" s="50"/>
      <c r="XFB92" s="50"/>
      <c r="XFC92" s="50"/>
    </row>
    <row r="93" spans="1:111 16369:16383" s="22" customFormat="1" x14ac:dyDescent="0.25">
      <c r="A93" s="49">
        <v>23</v>
      </c>
      <c r="B93" s="50" t="s">
        <v>28</v>
      </c>
      <c r="C93" s="50" t="s">
        <v>9</v>
      </c>
      <c r="D93" s="51">
        <v>11780</v>
      </c>
      <c r="E93" s="52">
        <f t="shared" ca="1" si="8"/>
        <v>82</v>
      </c>
      <c r="F93" s="17">
        <v>25</v>
      </c>
      <c r="G93" s="1" t="s">
        <v>227</v>
      </c>
      <c r="H93" s="53">
        <v>6</v>
      </c>
      <c r="I93" s="53">
        <v>3</v>
      </c>
      <c r="J93" s="53" t="s">
        <v>235</v>
      </c>
      <c r="K93" s="51">
        <v>40724</v>
      </c>
      <c r="L93" s="50" t="s">
        <v>204</v>
      </c>
      <c r="M93" s="50" t="s">
        <v>193</v>
      </c>
      <c r="N93" s="50" t="s">
        <v>189</v>
      </c>
      <c r="O93" s="53" t="s">
        <v>11</v>
      </c>
      <c r="P93" s="53">
        <v>1</v>
      </c>
      <c r="Q93" s="17" t="s">
        <v>13</v>
      </c>
      <c r="R93" s="54"/>
      <c r="S93" s="17">
        <v>4</v>
      </c>
      <c r="T93" s="17">
        <v>4</v>
      </c>
      <c r="U93" s="17">
        <f t="shared" si="9"/>
        <v>1</v>
      </c>
      <c r="V93" s="17">
        <v>4</v>
      </c>
      <c r="W93" s="17">
        <f t="shared" si="13"/>
        <v>1</v>
      </c>
      <c r="X93" s="17">
        <v>4</v>
      </c>
      <c r="Y93" s="45">
        <f t="shared" si="10"/>
        <v>1</v>
      </c>
      <c r="Z93" s="17">
        <v>4</v>
      </c>
      <c r="AA93" s="45">
        <f t="shared" si="11"/>
        <v>1</v>
      </c>
      <c r="AB93" s="17"/>
      <c r="AC93" s="17"/>
      <c r="AD93" s="17"/>
      <c r="AE93" s="17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6"/>
      <c r="CE93" s="36"/>
      <c r="CF93" s="36"/>
      <c r="CG93" s="36"/>
      <c r="CH93" s="36"/>
      <c r="CI93" s="36"/>
      <c r="CJ93" s="36"/>
      <c r="CK93" s="36"/>
      <c r="CL93" s="36"/>
      <c r="CM93" s="36"/>
      <c r="CN93" s="36"/>
      <c r="CO93" s="36"/>
      <c r="CP93" s="36"/>
      <c r="CQ93" s="36"/>
      <c r="CR93" s="36"/>
      <c r="CS93" s="36"/>
      <c r="CT93" s="36"/>
      <c r="CU93" s="36"/>
      <c r="CV93" s="36"/>
      <c r="CW93" s="36"/>
      <c r="CX93" s="36"/>
      <c r="CY93" s="36"/>
      <c r="CZ93" s="36"/>
      <c r="DA93" s="36"/>
      <c r="DB93" s="36"/>
      <c r="DC93" s="36"/>
      <c r="DD93" s="36"/>
      <c r="DE93" s="36"/>
      <c r="DF93" s="36"/>
      <c r="DG93" s="36"/>
      <c r="XEO93" s="50"/>
      <c r="XEP93" s="50"/>
      <c r="XEQ93" s="50"/>
      <c r="XER93" s="50"/>
      <c r="XES93" s="50"/>
      <c r="XET93" s="50"/>
      <c r="XEU93" s="50"/>
      <c r="XEV93" s="50"/>
      <c r="XEW93" s="50"/>
      <c r="XEX93" s="50"/>
      <c r="XEY93" s="50"/>
      <c r="XEZ93" s="50"/>
      <c r="XFA93" s="50"/>
      <c r="XFB93" s="50"/>
      <c r="XFC93" s="50"/>
    </row>
    <row r="94" spans="1:111 16369:16383" s="22" customFormat="1" x14ac:dyDescent="0.25">
      <c r="A94" s="49">
        <v>23</v>
      </c>
      <c r="B94" s="50" t="s">
        <v>28</v>
      </c>
      <c r="C94" s="50" t="s">
        <v>6</v>
      </c>
      <c r="D94" s="51">
        <v>11780</v>
      </c>
      <c r="E94" s="52">
        <f t="shared" ca="1" si="8"/>
        <v>82</v>
      </c>
      <c r="F94" s="17">
        <v>25</v>
      </c>
      <c r="G94" s="1" t="s">
        <v>227</v>
      </c>
      <c r="H94" s="53">
        <v>6</v>
      </c>
      <c r="I94" s="53">
        <v>3</v>
      </c>
      <c r="J94" s="53" t="s">
        <v>235</v>
      </c>
      <c r="K94" s="51">
        <v>41102</v>
      </c>
      <c r="L94" s="50" t="s">
        <v>190</v>
      </c>
      <c r="M94" s="50" t="s">
        <v>182</v>
      </c>
      <c r="N94" s="50" t="s">
        <v>192</v>
      </c>
      <c r="O94" s="53" t="s">
        <v>11</v>
      </c>
      <c r="P94" s="53">
        <v>1</v>
      </c>
      <c r="Q94" s="17" t="s">
        <v>14</v>
      </c>
      <c r="R94" s="54"/>
      <c r="S94" s="17">
        <v>5</v>
      </c>
      <c r="T94" s="17">
        <v>5</v>
      </c>
      <c r="U94" s="17">
        <f t="shared" si="9"/>
        <v>1</v>
      </c>
      <c r="V94" s="17">
        <v>3</v>
      </c>
      <c r="W94" s="17">
        <f t="shared" si="13"/>
        <v>0</v>
      </c>
      <c r="X94" s="17">
        <v>5</v>
      </c>
      <c r="Y94" s="45">
        <f t="shared" si="10"/>
        <v>1</v>
      </c>
      <c r="Z94" s="17">
        <v>5</v>
      </c>
      <c r="AA94" s="45">
        <f t="shared" si="11"/>
        <v>1</v>
      </c>
      <c r="AB94" s="17"/>
      <c r="AC94" s="17"/>
      <c r="AD94" s="17"/>
      <c r="AE94" s="17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  <c r="CC94" s="36"/>
      <c r="CD94" s="36"/>
      <c r="CE94" s="36"/>
      <c r="CF94" s="36"/>
      <c r="CG94" s="36"/>
      <c r="CH94" s="36"/>
      <c r="CI94" s="36"/>
      <c r="CJ94" s="36"/>
      <c r="CK94" s="36"/>
      <c r="CL94" s="36"/>
      <c r="CM94" s="36"/>
      <c r="CN94" s="36"/>
      <c r="CO94" s="36"/>
      <c r="CP94" s="36"/>
      <c r="CQ94" s="36"/>
      <c r="CR94" s="36"/>
      <c r="CS94" s="36"/>
      <c r="CT94" s="36"/>
      <c r="CU94" s="36"/>
      <c r="CV94" s="36"/>
      <c r="CW94" s="36"/>
      <c r="CX94" s="36"/>
      <c r="CY94" s="36"/>
      <c r="CZ94" s="36"/>
      <c r="DA94" s="36"/>
      <c r="DB94" s="36"/>
      <c r="DC94" s="36"/>
      <c r="DD94" s="36"/>
      <c r="DE94" s="36"/>
      <c r="DF94" s="36"/>
      <c r="DG94" s="36"/>
      <c r="XEO94" s="50"/>
      <c r="XEP94" s="50"/>
      <c r="XEQ94" s="50"/>
      <c r="XER94" s="50"/>
      <c r="XES94" s="50"/>
      <c r="XET94" s="50"/>
      <c r="XEU94" s="50"/>
      <c r="XEV94" s="50"/>
      <c r="XEW94" s="50"/>
      <c r="XEX94" s="50"/>
      <c r="XEY94" s="50"/>
      <c r="XEZ94" s="50"/>
      <c r="XFA94" s="50"/>
      <c r="XFB94" s="50"/>
      <c r="XFC94" s="50"/>
    </row>
    <row r="95" spans="1:111 16369:16383" s="22" customFormat="1" x14ac:dyDescent="0.25">
      <c r="A95" s="49">
        <v>24</v>
      </c>
      <c r="B95" s="42" t="s">
        <v>27</v>
      </c>
      <c r="C95" s="42" t="s">
        <v>16</v>
      </c>
      <c r="D95" s="43">
        <v>9555</v>
      </c>
      <c r="E95" s="44">
        <f t="shared" ca="1" si="8"/>
        <v>88</v>
      </c>
      <c r="F95" s="45">
        <v>40</v>
      </c>
      <c r="G95" s="1" t="s">
        <v>228</v>
      </c>
      <c r="H95" s="46">
        <v>7</v>
      </c>
      <c r="I95" s="46">
        <v>3</v>
      </c>
      <c r="J95" s="46" t="s">
        <v>235</v>
      </c>
      <c r="K95" s="43">
        <v>39507</v>
      </c>
      <c r="L95" s="42" t="s">
        <v>205</v>
      </c>
      <c r="M95" s="42" t="s">
        <v>207</v>
      </c>
      <c r="N95" s="42" t="s">
        <v>184</v>
      </c>
      <c r="O95" s="46" t="s">
        <v>7</v>
      </c>
      <c r="P95" s="46">
        <v>1</v>
      </c>
      <c r="Q95" s="45" t="s">
        <v>14</v>
      </c>
      <c r="R95" s="34"/>
      <c r="S95" s="45">
        <v>1</v>
      </c>
      <c r="T95" s="45">
        <v>1</v>
      </c>
      <c r="U95" s="45">
        <f t="shared" si="9"/>
        <v>1</v>
      </c>
      <c r="V95" s="45">
        <v>1</v>
      </c>
      <c r="W95" s="45">
        <f t="shared" si="13"/>
        <v>1</v>
      </c>
      <c r="X95" s="45">
        <v>1</v>
      </c>
      <c r="Y95" s="45">
        <f t="shared" si="10"/>
        <v>1</v>
      </c>
      <c r="Z95" s="45">
        <v>1</v>
      </c>
      <c r="AA95" s="45">
        <f t="shared" si="11"/>
        <v>1</v>
      </c>
      <c r="AB95" s="45"/>
      <c r="AC95" s="45"/>
      <c r="AD95" s="45"/>
      <c r="AE95" s="45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  <c r="BY95" s="30"/>
      <c r="BZ95" s="30"/>
      <c r="CA95" s="30"/>
      <c r="CB95" s="30"/>
      <c r="CC95" s="30"/>
      <c r="CD95" s="30"/>
      <c r="CE95" s="30"/>
      <c r="CF95" s="30"/>
      <c r="CG95" s="30"/>
      <c r="CH95" s="30"/>
      <c r="CI95" s="30"/>
      <c r="CJ95" s="30"/>
      <c r="CK95" s="30"/>
      <c r="CL95" s="30"/>
      <c r="CM95" s="30"/>
      <c r="CN95" s="30"/>
      <c r="CO95" s="30"/>
      <c r="CP95" s="30"/>
      <c r="CQ95" s="30"/>
      <c r="CR95" s="30"/>
      <c r="CS95" s="30"/>
      <c r="CT95" s="30"/>
      <c r="CU95" s="30"/>
      <c r="CV95" s="30"/>
      <c r="CW95" s="30"/>
      <c r="CX95" s="30"/>
      <c r="CY95" s="30"/>
      <c r="CZ95" s="30"/>
      <c r="DA95" s="30"/>
      <c r="DB95" s="30"/>
      <c r="DC95" s="30"/>
      <c r="DD95" s="30"/>
      <c r="DE95" s="30"/>
      <c r="DF95" s="30"/>
      <c r="DG95" s="30"/>
      <c r="XEO95" s="42"/>
      <c r="XEP95" s="42"/>
      <c r="XEQ95" s="42"/>
      <c r="XER95" s="42"/>
      <c r="XES95" s="42"/>
      <c r="XET95" s="42"/>
      <c r="XEU95" s="42"/>
      <c r="XEV95" s="42"/>
      <c r="XEW95" s="42"/>
      <c r="XEX95" s="42"/>
      <c r="XEY95" s="42"/>
      <c r="XEZ95" s="42"/>
      <c r="XFA95" s="42"/>
      <c r="XFB95" s="42"/>
      <c r="XFC95" s="42"/>
    </row>
    <row r="96" spans="1:111 16369:16383" s="22" customFormat="1" x14ac:dyDescent="0.25">
      <c r="A96" s="49">
        <v>24</v>
      </c>
      <c r="B96" s="42" t="s">
        <v>27</v>
      </c>
      <c r="C96" s="42" t="s">
        <v>9</v>
      </c>
      <c r="D96" s="43">
        <v>9555</v>
      </c>
      <c r="E96" s="44">
        <f t="shared" ca="1" si="8"/>
        <v>88</v>
      </c>
      <c r="F96" s="45">
        <v>25</v>
      </c>
      <c r="G96" s="1" t="s">
        <v>228</v>
      </c>
      <c r="H96" s="46">
        <v>7</v>
      </c>
      <c r="I96" s="46">
        <v>3</v>
      </c>
      <c r="J96" s="46" t="s">
        <v>235</v>
      </c>
      <c r="K96" s="43">
        <v>40281</v>
      </c>
      <c r="L96" s="42" t="s">
        <v>203</v>
      </c>
      <c r="M96" s="42" t="s">
        <v>214</v>
      </c>
      <c r="N96" s="42" t="s">
        <v>187</v>
      </c>
      <c r="O96" s="46" t="s">
        <v>7</v>
      </c>
      <c r="P96" s="46">
        <v>2</v>
      </c>
      <c r="Q96" s="45" t="s">
        <v>13</v>
      </c>
      <c r="R96" s="35"/>
      <c r="S96" s="45">
        <v>3</v>
      </c>
      <c r="T96" s="45">
        <v>3</v>
      </c>
      <c r="U96" s="45">
        <f t="shared" si="9"/>
        <v>1</v>
      </c>
      <c r="V96" s="45">
        <v>2</v>
      </c>
      <c r="W96" s="45">
        <f t="shared" si="13"/>
        <v>0</v>
      </c>
      <c r="X96" s="45">
        <v>3</v>
      </c>
      <c r="Y96" s="45">
        <f t="shared" si="10"/>
        <v>1</v>
      </c>
      <c r="Z96" s="45">
        <v>3</v>
      </c>
      <c r="AA96" s="45">
        <f t="shared" si="11"/>
        <v>1</v>
      </c>
      <c r="AB96" s="45"/>
      <c r="AC96" s="45"/>
      <c r="AD96" s="45"/>
      <c r="AE96" s="45"/>
      <c r="XEO96" s="42"/>
      <c r="XEP96" s="42"/>
      <c r="XEQ96" s="42"/>
      <c r="XER96" s="42"/>
      <c r="XES96" s="42"/>
      <c r="XET96" s="42"/>
      <c r="XEU96" s="42"/>
      <c r="XEV96" s="42"/>
      <c r="XEW96" s="42"/>
      <c r="XEX96" s="42"/>
      <c r="XEY96" s="42"/>
      <c r="XEZ96" s="42"/>
      <c r="XFA96" s="42"/>
      <c r="XFB96" s="42"/>
      <c r="XFC96" s="42"/>
    </row>
    <row r="97" spans="1:112 16369:16383" s="36" customFormat="1" x14ac:dyDescent="0.25">
      <c r="A97" s="49">
        <v>24</v>
      </c>
      <c r="B97" s="42" t="s">
        <v>27</v>
      </c>
      <c r="C97" s="42" t="s">
        <v>15</v>
      </c>
      <c r="D97" s="43">
        <v>9555</v>
      </c>
      <c r="E97" s="44">
        <f t="shared" ca="1" si="8"/>
        <v>88</v>
      </c>
      <c r="F97" s="45">
        <v>40</v>
      </c>
      <c r="G97" s="1" t="s">
        <v>228</v>
      </c>
      <c r="H97" s="46">
        <v>7</v>
      </c>
      <c r="I97" s="46">
        <v>3</v>
      </c>
      <c r="J97" s="46" t="s">
        <v>235</v>
      </c>
      <c r="K97" s="43">
        <v>39924</v>
      </c>
      <c r="L97" s="42" t="s">
        <v>203</v>
      </c>
      <c r="M97" s="42" t="s">
        <v>216</v>
      </c>
      <c r="N97" s="42" t="s">
        <v>186</v>
      </c>
      <c r="O97" s="46" t="s">
        <v>7</v>
      </c>
      <c r="P97" s="46">
        <v>1</v>
      </c>
      <c r="Q97" s="45" t="s">
        <v>13</v>
      </c>
      <c r="R97" s="34"/>
      <c r="S97" s="45">
        <v>2</v>
      </c>
      <c r="T97" s="45">
        <v>2</v>
      </c>
      <c r="U97" s="45">
        <f t="shared" si="9"/>
        <v>1</v>
      </c>
      <c r="V97" s="45">
        <v>3</v>
      </c>
      <c r="W97" s="45">
        <f t="shared" si="13"/>
        <v>0</v>
      </c>
      <c r="X97" s="45">
        <v>2</v>
      </c>
      <c r="Y97" s="45">
        <f t="shared" si="10"/>
        <v>1</v>
      </c>
      <c r="Z97" s="45">
        <v>2</v>
      </c>
      <c r="AA97" s="45">
        <f t="shared" si="11"/>
        <v>1</v>
      </c>
      <c r="AB97" s="45"/>
      <c r="AC97" s="45"/>
      <c r="AD97" s="45"/>
      <c r="AE97" s="45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  <c r="CD97" s="22"/>
      <c r="CE97" s="22"/>
      <c r="CF97" s="22"/>
      <c r="CG97" s="22"/>
      <c r="CH97" s="22"/>
      <c r="CI97" s="22"/>
      <c r="CJ97" s="22"/>
      <c r="CK97" s="22"/>
      <c r="CL97" s="22"/>
      <c r="CM97" s="22"/>
      <c r="CN97" s="22"/>
      <c r="CO97" s="22"/>
      <c r="CP97" s="22"/>
      <c r="CQ97" s="22"/>
      <c r="CR97" s="22"/>
      <c r="CS97" s="22"/>
      <c r="CT97" s="22"/>
      <c r="CU97" s="22"/>
      <c r="CV97" s="22"/>
      <c r="CW97" s="22"/>
      <c r="CX97" s="22"/>
      <c r="CY97" s="22"/>
      <c r="CZ97" s="22"/>
      <c r="DA97" s="22"/>
      <c r="DB97" s="22"/>
      <c r="DC97" s="22"/>
      <c r="DD97" s="22"/>
      <c r="DE97" s="22"/>
      <c r="DF97" s="22"/>
      <c r="DG97" s="22"/>
      <c r="XEO97" s="42"/>
      <c r="XEP97" s="42"/>
      <c r="XEQ97" s="42"/>
      <c r="XER97" s="42"/>
      <c r="XES97" s="42"/>
      <c r="XET97" s="42"/>
      <c r="XEU97" s="42"/>
      <c r="XEV97" s="42"/>
      <c r="XEW97" s="42"/>
      <c r="XEX97" s="42"/>
      <c r="XEY97" s="42"/>
      <c r="XEZ97" s="42"/>
      <c r="XFA97" s="42"/>
      <c r="XFB97" s="42"/>
      <c r="XFC97" s="42"/>
    </row>
    <row r="98" spans="1:112 16369:16383" s="37" customFormat="1" x14ac:dyDescent="0.25">
      <c r="A98" s="49">
        <v>24</v>
      </c>
      <c r="B98" s="42" t="s">
        <v>27</v>
      </c>
      <c r="C98" s="42" t="s">
        <v>6</v>
      </c>
      <c r="D98" s="43">
        <v>9555</v>
      </c>
      <c r="E98" s="44">
        <f t="shared" ref="E98:E129" ca="1" si="14">INT((TODAY()-D98)/365.25)</f>
        <v>88</v>
      </c>
      <c r="F98" s="45">
        <v>63</v>
      </c>
      <c r="G98" s="1" t="s">
        <v>226</v>
      </c>
      <c r="H98" s="46">
        <v>7</v>
      </c>
      <c r="I98" s="46">
        <v>3</v>
      </c>
      <c r="J98" s="46" t="s">
        <v>235</v>
      </c>
      <c r="K98" s="43">
        <v>41039</v>
      </c>
      <c r="L98" s="42" t="s">
        <v>206</v>
      </c>
      <c r="M98" s="42" t="s">
        <v>208</v>
      </c>
      <c r="N98" s="42" t="s">
        <v>192</v>
      </c>
      <c r="O98" s="46" t="s">
        <v>7</v>
      </c>
      <c r="P98" s="46">
        <v>1</v>
      </c>
      <c r="Q98" s="45" t="s">
        <v>13</v>
      </c>
      <c r="R98" s="35"/>
      <c r="S98" s="45">
        <v>4</v>
      </c>
      <c r="T98" s="45">
        <v>4</v>
      </c>
      <c r="U98" s="45">
        <f t="shared" ref="U98:U129" si="15">IF(S98=T98,1,0)</f>
        <v>1</v>
      </c>
      <c r="V98" s="45">
        <v>4</v>
      </c>
      <c r="W98" s="45">
        <f t="shared" si="13"/>
        <v>1</v>
      </c>
      <c r="X98" s="45">
        <v>4</v>
      </c>
      <c r="Y98" s="45">
        <f t="shared" si="10"/>
        <v>1</v>
      </c>
      <c r="Z98" s="45">
        <v>4</v>
      </c>
      <c r="AA98" s="45">
        <f t="shared" si="11"/>
        <v>1</v>
      </c>
      <c r="AB98" s="45"/>
      <c r="AC98" s="45"/>
      <c r="AD98" s="45"/>
      <c r="AE98" s="45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  <c r="BV98" s="30"/>
      <c r="BW98" s="30"/>
      <c r="BX98" s="30"/>
      <c r="BY98" s="30"/>
      <c r="BZ98" s="30"/>
      <c r="CA98" s="30"/>
      <c r="CB98" s="30"/>
      <c r="CC98" s="30"/>
      <c r="CD98" s="30"/>
      <c r="CE98" s="30"/>
      <c r="CF98" s="30"/>
      <c r="CG98" s="30"/>
      <c r="CH98" s="30"/>
      <c r="CI98" s="30"/>
      <c r="CJ98" s="30"/>
      <c r="CK98" s="30"/>
      <c r="CL98" s="30"/>
      <c r="CM98" s="30"/>
      <c r="CN98" s="30"/>
      <c r="CO98" s="30"/>
      <c r="CP98" s="30"/>
      <c r="CQ98" s="30"/>
      <c r="CR98" s="30"/>
      <c r="CS98" s="30"/>
      <c r="CT98" s="30"/>
      <c r="CU98" s="30"/>
      <c r="CV98" s="30"/>
      <c r="CW98" s="30"/>
      <c r="CX98" s="30"/>
      <c r="CY98" s="30"/>
      <c r="CZ98" s="30"/>
      <c r="DA98" s="30"/>
      <c r="DB98" s="30"/>
      <c r="DC98" s="30"/>
      <c r="DD98" s="30"/>
      <c r="DE98" s="30"/>
      <c r="DF98" s="30"/>
      <c r="DG98" s="30"/>
      <c r="XEO98" s="42"/>
      <c r="XEP98" s="42"/>
      <c r="XEQ98" s="42"/>
      <c r="XER98" s="42"/>
      <c r="XES98" s="42"/>
      <c r="XET98" s="42"/>
      <c r="XEU98" s="42"/>
      <c r="XEV98" s="42"/>
      <c r="XEW98" s="42"/>
      <c r="XEX98" s="42"/>
      <c r="XEY98" s="42"/>
      <c r="XEZ98" s="42"/>
      <c r="XFA98" s="42"/>
      <c r="XFB98" s="42"/>
      <c r="XFC98" s="42"/>
    </row>
    <row r="99" spans="1:112 16369:16383" x14ac:dyDescent="0.25">
      <c r="A99" s="49">
        <v>25</v>
      </c>
      <c r="B99" s="50" t="s">
        <v>26</v>
      </c>
      <c r="C99" s="50" t="s">
        <v>17</v>
      </c>
      <c r="D99" s="51">
        <v>9533</v>
      </c>
      <c r="E99" s="52">
        <f t="shared" ca="1" si="14"/>
        <v>88</v>
      </c>
      <c r="F99" s="17">
        <v>40</v>
      </c>
      <c r="G99" s="1" t="s">
        <v>227</v>
      </c>
      <c r="H99" s="53">
        <v>7</v>
      </c>
      <c r="I99" s="53">
        <v>3</v>
      </c>
      <c r="J99" s="53" t="s">
        <v>235</v>
      </c>
      <c r="K99" s="51">
        <v>39518</v>
      </c>
      <c r="L99" s="50" t="s">
        <v>209</v>
      </c>
      <c r="M99" s="50" t="s">
        <v>179</v>
      </c>
      <c r="N99" s="50" t="s">
        <v>184</v>
      </c>
      <c r="O99" s="53" t="s">
        <v>7</v>
      </c>
      <c r="P99" s="53">
        <v>1</v>
      </c>
      <c r="Q99" s="17" t="s">
        <v>14</v>
      </c>
      <c r="R99" s="54"/>
      <c r="S99" s="17">
        <v>1</v>
      </c>
      <c r="T99" s="17">
        <v>1</v>
      </c>
      <c r="U99" s="17">
        <f t="shared" si="15"/>
        <v>1</v>
      </c>
      <c r="V99" s="17">
        <v>1</v>
      </c>
      <c r="W99" s="17">
        <f t="shared" si="13"/>
        <v>1</v>
      </c>
      <c r="X99" s="17">
        <v>1</v>
      </c>
      <c r="Y99" s="45">
        <f t="shared" si="10"/>
        <v>1</v>
      </c>
      <c r="Z99" s="17">
        <v>1</v>
      </c>
      <c r="AA99" s="45">
        <f t="shared" si="11"/>
        <v>1</v>
      </c>
      <c r="AB99" s="17"/>
      <c r="AC99" s="17"/>
      <c r="AD99" s="17"/>
      <c r="AE99" s="17"/>
      <c r="DH99" s="6"/>
      <c r="XEO99" s="50"/>
      <c r="XEP99" s="50"/>
      <c r="XEQ99" s="50"/>
      <c r="XER99" s="50"/>
      <c r="XES99" s="50"/>
      <c r="XET99" s="50"/>
      <c r="XEU99" s="50"/>
      <c r="XEV99" s="50"/>
      <c r="XEW99" s="50"/>
      <c r="XEX99" s="50"/>
      <c r="XEY99" s="50"/>
      <c r="XEZ99" s="50"/>
      <c r="XFA99" s="50"/>
      <c r="XFB99" s="50"/>
      <c r="XFC99" s="50"/>
    </row>
    <row r="100" spans="1:112 16369:16383" x14ac:dyDescent="0.25">
      <c r="A100" s="49">
        <v>25</v>
      </c>
      <c r="B100" s="50" t="s">
        <v>26</v>
      </c>
      <c r="C100" s="50" t="s">
        <v>16</v>
      </c>
      <c r="D100" s="51">
        <v>9533</v>
      </c>
      <c r="E100" s="52">
        <f t="shared" ca="1" si="14"/>
        <v>88</v>
      </c>
      <c r="F100" s="17">
        <v>40</v>
      </c>
      <c r="G100" s="1" t="s">
        <v>227</v>
      </c>
      <c r="H100" s="53">
        <v>7</v>
      </c>
      <c r="I100" s="53">
        <v>4</v>
      </c>
      <c r="J100" s="53" t="s">
        <v>233</v>
      </c>
      <c r="K100" s="51">
        <v>39891</v>
      </c>
      <c r="L100" s="50" t="s">
        <v>209</v>
      </c>
      <c r="M100" s="50" t="s">
        <v>213</v>
      </c>
      <c r="N100" s="50" t="s">
        <v>186</v>
      </c>
      <c r="O100" s="53" t="s">
        <v>7</v>
      </c>
      <c r="P100" s="53">
        <v>2</v>
      </c>
      <c r="Q100" s="17" t="s">
        <v>13</v>
      </c>
      <c r="R100" s="54"/>
      <c r="S100" s="17">
        <v>2</v>
      </c>
      <c r="T100" s="17">
        <v>2</v>
      </c>
      <c r="U100" s="17">
        <f t="shared" si="15"/>
        <v>1</v>
      </c>
      <c r="V100" s="17">
        <v>2</v>
      </c>
      <c r="W100" s="17">
        <f>IF(V100=S100,1,0)</f>
        <v>1</v>
      </c>
      <c r="X100" s="17">
        <v>2</v>
      </c>
      <c r="Y100" s="45">
        <f t="shared" si="10"/>
        <v>1</v>
      </c>
      <c r="Z100" s="17">
        <v>2</v>
      </c>
      <c r="AA100" s="45">
        <f t="shared" si="11"/>
        <v>1</v>
      </c>
      <c r="AB100" s="17"/>
      <c r="AC100" s="17"/>
      <c r="AD100" s="17"/>
      <c r="AE100" s="17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6"/>
      <c r="CE100" s="36"/>
      <c r="CF100" s="36"/>
      <c r="CG100" s="36"/>
      <c r="CH100" s="36"/>
      <c r="CI100" s="36"/>
      <c r="CJ100" s="36"/>
      <c r="CK100" s="36"/>
      <c r="CL100" s="36"/>
      <c r="CM100" s="36"/>
      <c r="CN100" s="36"/>
      <c r="CO100" s="36"/>
      <c r="CP100" s="36"/>
      <c r="CQ100" s="36"/>
      <c r="CR100" s="36"/>
      <c r="CS100" s="36"/>
      <c r="CT100" s="36"/>
      <c r="CU100" s="36"/>
      <c r="CV100" s="36"/>
      <c r="CW100" s="36"/>
      <c r="CX100" s="36"/>
      <c r="CY100" s="36"/>
      <c r="CZ100" s="36"/>
      <c r="DA100" s="36"/>
      <c r="DB100" s="36"/>
      <c r="DC100" s="36"/>
      <c r="DD100" s="36"/>
      <c r="DE100" s="36"/>
      <c r="DF100" s="36"/>
      <c r="DG100" s="36"/>
      <c r="DH100" s="6"/>
      <c r="XEO100" s="50"/>
      <c r="XEP100" s="50"/>
      <c r="XEQ100" s="50"/>
      <c r="XER100" s="50"/>
      <c r="XES100" s="50"/>
      <c r="XET100" s="50"/>
      <c r="XEU100" s="50"/>
      <c r="XEV100" s="50"/>
      <c r="XEW100" s="50"/>
      <c r="XEX100" s="50"/>
      <c r="XEY100" s="50"/>
      <c r="XEZ100" s="50"/>
      <c r="XFA100" s="50"/>
      <c r="XFB100" s="50"/>
      <c r="XFC100" s="50"/>
    </row>
    <row r="101" spans="1:112 16369:16383" x14ac:dyDescent="0.25">
      <c r="A101" s="49">
        <v>25</v>
      </c>
      <c r="B101" s="50" t="s">
        <v>26</v>
      </c>
      <c r="C101" s="50" t="s">
        <v>15</v>
      </c>
      <c r="D101" s="51">
        <v>9533</v>
      </c>
      <c r="E101" s="52">
        <f t="shared" ca="1" si="14"/>
        <v>88</v>
      </c>
      <c r="F101" s="17">
        <v>32</v>
      </c>
      <c r="G101" s="1" t="s">
        <v>227</v>
      </c>
      <c r="H101" s="53">
        <v>7</v>
      </c>
      <c r="I101" s="53">
        <v>4</v>
      </c>
      <c r="J101" s="53" t="s">
        <v>233</v>
      </c>
      <c r="K101" s="51">
        <v>40276</v>
      </c>
      <c r="L101" s="50" t="s">
        <v>203</v>
      </c>
      <c r="M101" s="50" t="s">
        <v>197</v>
      </c>
      <c r="N101" s="50" t="s">
        <v>187</v>
      </c>
      <c r="O101" s="53" t="s">
        <v>7</v>
      </c>
      <c r="P101" s="53">
        <v>2</v>
      </c>
      <c r="Q101" s="17" t="s">
        <v>13</v>
      </c>
      <c r="R101" s="54"/>
      <c r="S101" s="17">
        <v>3</v>
      </c>
      <c r="T101" s="17">
        <v>3</v>
      </c>
      <c r="U101" s="17">
        <f t="shared" si="15"/>
        <v>1</v>
      </c>
      <c r="V101" s="17">
        <v>3</v>
      </c>
      <c r="W101" s="17">
        <f t="shared" si="13"/>
        <v>1</v>
      </c>
      <c r="X101" s="17">
        <v>3</v>
      </c>
      <c r="Y101" s="45">
        <f t="shared" si="10"/>
        <v>1</v>
      </c>
      <c r="Z101" s="17">
        <v>3</v>
      </c>
      <c r="AA101" s="45">
        <f t="shared" si="11"/>
        <v>1</v>
      </c>
      <c r="AB101" s="17"/>
      <c r="AC101" s="17"/>
      <c r="AD101" s="17"/>
      <c r="AE101" s="17"/>
      <c r="DH101" s="6"/>
      <c r="XEO101" s="50"/>
      <c r="XEP101" s="50"/>
      <c r="XEQ101" s="50"/>
      <c r="XER101" s="50"/>
      <c r="XES101" s="50"/>
      <c r="XET101" s="50"/>
      <c r="XEU101" s="50"/>
      <c r="XEV101" s="50"/>
      <c r="XEW101" s="50"/>
      <c r="XEX101" s="50"/>
      <c r="XEY101" s="50"/>
      <c r="XEZ101" s="50"/>
      <c r="XFA101" s="50"/>
      <c r="XFB101" s="50"/>
      <c r="XFC101" s="50"/>
    </row>
    <row r="102" spans="1:112 16369:16383" x14ac:dyDescent="0.25">
      <c r="A102" s="49">
        <v>25</v>
      </c>
      <c r="B102" s="50" t="s">
        <v>26</v>
      </c>
      <c r="C102" s="50" t="s">
        <v>6</v>
      </c>
      <c r="D102" s="51">
        <v>9533</v>
      </c>
      <c r="E102" s="52">
        <f t="shared" ca="1" si="14"/>
        <v>88</v>
      </c>
      <c r="F102" s="17">
        <v>25</v>
      </c>
      <c r="G102" s="1" t="s">
        <v>227</v>
      </c>
      <c r="H102" s="53">
        <v>7</v>
      </c>
      <c r="I102" s="53">
        <v>4</v>
      </c>
      <c r="J102" s="53" t="s">
        <v>233</v>
      </c>
      <c r="K102" s="51">
        <v>41018</v>
      </c>
      <c r="L102" s="50" t="s">
        <v>203</v>
      </c>
      <c r="M102" s="50" t="s">
        <v>213</v>
      </c>
      <c r="N102" s="50" t="s">
        <v>192</v>
      </c>
      <c r="O102" s="53" t="s">
        <v>7</v>
      </c>
      <c r="P102" s="53">
        <v>2</v>
      </c>
      <c r="Q102" s="17" t="s">
        <v>13</v>
      </c>
      <c r="R102" s="54"/>
      <c r="S102" s="17">
        <v>5</v>
      </c>
      <c r="T102" s="17">
        <v>5</v>
      </c>
      <c r="U102" s="17">
        <f t="shared" si="15"/>
        <v>1</v>
      </c>
      <c r="V102" s="17">
        <v>5</v>
      </c>
      <c r="W102" s="17">
        <f t="shared" si="13"/>
        <v>1</v>
      </c>
      <c r="X102" s="17">
        <v>5</v>
      </c>
      <c r="Y102" s="45">
        <f t="shared" si="10"/>
        <v>1</v>
      </c>
      <c r="Z102" s="17">
        <v>5</v>
      </c>
      <c r="AA102" s="45">
        <f t="shared" si="11"/>
        <v>1</v>
      </c>
      <c r="AB102" s="17"/>
      <c r="AC102" s="17"/>
      <c r="AD102" s="17"/>
      <c r="AE102" s="17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6"/>
      <c r="CE102" s="36"/>
      <c r="CF102" s="36"/>
      <c r="CG102" s="36"/>
      <c r="CH102" s="36"/>
      <c r="CI102" s="36"/>
      <c r="CJ102" s="36"/>
      <c r="CK102" s="36"/>
      <c r="CL102" s="36"/>
      <c r="CM102" s="36"/>
      <c r="CN102" s="36"/>
      <c r="CO102" s="36"/>
      <c r="CP102" s="36"/>
      <c r="CQ102" s="36"/>
      <c r="CR102" s="36"/>
      <c r="CS102" s="36"/>
      <c r="CT102" s="36"/>
      <c r="CU102" s="36"/>
      <c r="CV102" s="36"/>
      <c r="CW102" s="36"/>
      <c r="CX102" s="36"/>
      <c r="CY102" s="36"/>
      <c r="CZ102" s="36"/>
      <c r="DA102" s="36"/>
      <c r="DB102" s="36"/>
      <c r="DC102" s="36"/>
      <c r="DD102" s="36"/>
      <c r="DE102" s="36"/>
      <c r="DF102" s="36"/>
      <c r="DG102" s="36"/>
      <c r="DH102" s="6"/>
      <c r="XEO102" s="50"/>
      <c r="XEP102" s="50"/>
      <c r="XEQ102" s="50"/>
      <c r="XER102" s="50"/>
      <c r="XES102" s="50"/>
      <c r="XET102" s="50"/>
      <c r="XEU102" s="50"/>
      <c r="XEV102" s="50"/>
      <c r="XEW102" s="50"/>
      <c r="XEX102" s="50"/>
      <c r="XEY102" s="50"/>
      <c r="XEZ102" s="50"/>
      <c r="XFA102" s="50"/>
      <c r="XFB102" s="50"/>
      <c r="XFC102" s="50"/>
    </row>
    <row r="103" spans="1:112 16369:16383" x14ac:dyDescent="0.25">
      <c r="A103" s="49">
        <v>25</v>
      </c>
      <c r="B103" s="50" t="s">
        <v>26</v>
      </c>
      <c r="C103" s="50" t="s">
        <v>9</v>
      </c>
      <c r="D103" s="51">
        <v>9533</v>
      </c>
      <c r="E103" s="52">
        <f t="shared" ca="1" si="14"/>
        <v>88</v>
      </c>
      <c r="F103" s="17">
        <v>32</v>
      </c>
      <c r="G103" s="1" t="s">
        <v>227</v>
      </c>
      <c r="H103" s="53">
        <v>7</v>
      </c>
      <c r="I103" s="53">
        <v>4</v>
      </c>
      <c r="J103" s="53" t="s">
        <v>233</v>
      </c>
      <c r="K103" s="51">
        <v>40654</v>
      </c>
      <c r="L103" s="50" t="s">
        <v>203</v>
      </c>
      <c r="M103" s="50" t="s">
        <v>216</v>
      </c>
      <c r="N103" s="50" t="s">
        <v>189</v>
      </c>
      <c r="O103" s="53" t="s">
        <v>7</v>
      </c>
      <c r="P103" s="53">
        <v>1</v>
      </c>
      <c r="Q103" s="17" t="s">
        <v>13</v>
      </c>
      <c r="R103" s="54"/>
      <c r="S103" s="17">
        <v>4</v>
      </c>
      <c r="T103" s="17">
        <v>4</v>
      </c>
      <c r="U103" s="17">
        <f t="shared" si="15"/>
        <v>1</v>
      </c>
      <c r="V103" s="17">
        <v>4</v>
      </c>
      <c r="W103" s="17">
        <f t="shared" si="13"/>
        <v>1</v>
      </c>
      <c r="X103" s="17">
        <v>4</v>
      </c>
      <c r="Y103" s="45">
        <f t="shared" si="10"/>
        <v>1</v>
      </c>
      <c r="Z103" s="17">
        <v>4</v>
      </c>
      <c r="AA103" s="45">
        <f t="shared" si="11"/>
        <v>1</v>
      </c>
      <c r="AB103" s="17"/>
      <c r="AC103" s="17"/>
      <c r="AD103" s="17"/>
      <c r="AE103" s="17"/>
      <c r="DH103" s="6"/>
      <c r="XEO103" s="50"/>
      <c r="XEP103" s="50"/>
      <c r="XEQ103" s="50"/>
      <c r="XER103" s="50"/>
      <c r="XES103" s="50"/>
      <c r="XET103" s="50"/>
      <c r="XEU103" s="50"/>
      <c r="XEV103" s="50"/>
      <c r="XEW103" s="50"/>
      <c r="XEX103" s="50"/>
      <c r="XEY103" s="50"/>
      <c r="XEZ103" s="50"/>
      <c r="XFA103" s="50"/>
      <c r="XFB103" s="50"/>
      <c r="XFC103" s="50"/>
    </row>
    <row r="104" spans="1:112 16369:16383" s="7" customFormat="1" x14ac:dyDescent="0.25">
      <c r="A104" s="49">
        <v>26</v>
      </c>
      <c r="B104" s="42" t="s">
        <v>25</v>
      </c>
      <c r="C104" s="42" t="s">
        <v>6</v>
      </c>
      <c r="D104" s="43">
        <v>13650</v>
      </c>
      <c r="E104" s="44">
        <f t="shared" ca="1" si="14"/>
        <v>77</v>
      </c>
      <c r="F104" s="45">
        <v>20</v>
      </c>
      <c r="G104" s="1" t="s">
        <v>230</v>
      </c>
      <c r="H104" s="46">
        <v>5</v>
      </c>
      <c r="I104" s="46">
        <v>3</v>
      </c>
      <c r="J104" s="46" t="s">
        <v>235</v>
      </c>
      <c r="K104" s="43">
        <v>41144</v>
      </c>
      <c r="L104" s="42" t="s">
        <v>197</v>
      </c>
      <c r="M104" s="42" t="s">
        <v>211</v>
      </c>
      <c r="N104" s="42" t="s">
        <v>192</v>
      </c>
      <c r="O104" s="46" t="s">
        <v>11</v>
      </c>
      <c r="P104" s="46">
        <v>1</v>
      </c>
      <c r="Q104" s="45" t="s">
        <v>13</v>
      </c>
      <c r="R104" s="34"/>
      <c r="S104" s="45">
        <v>6</v>
      </c>
      <c r="T104" s="45">
        <v>6</v>
      </c>
      <c r="U104" s="45">
        <f t="shared" si="15"/>
        <v>1</v>
      </c>
      <c r="V104" s="45">
        <v>6</v>
      </c>
      <c r="W104" s="45">
        <f>IF(V104=S104,1,0)</f>
        <v>1</v>
      </c>
      <c r="X104" s="45">
        <v>4</v>
      </c>
      <c r="Y104" s="45">
        <f t="shared" si="10"/>
        <v>0</v>
      </c>
      <c r="Z104" s="45">
        <v>2</v>
      </c>
      <c r="AA104" s="45">
        <f t="shared" si="11"/>
        <v>0</v>
      </c>
      <c r="AB104" s="45"/>
      <c r="AC104" s="45"/>
      <c r="AD104" s="45"/>
      <c r="AE104" s="45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  <c r="CC104" s="36"/>
      <c r="CD104" s="36"/>
      <c r="CE104" s="36"/>
      <c r="CF104" s="36"/>
      <c r="CG104" s="36"/>
      <c r="CH104" s="36"/>
      <c r="CI104" s="36"/>
      <c r="CJ104" s="36"/>
      <c r="CK104" s="36"/>
      <c r="CL104" s="36"/>
      <c r="CM104" s="36"/>
      <c r="CN104" s="36"/>
      <c r="CO104" s="36"/>
      <c r="CP104" s="36"/>
      <c r="CQ104" s="36"/>
      <c r="CR104" s="36"/>
      <c r="CS104" s="36"/>
      <c r="CT104" s="36"/>
      <c r="CU104" s="36"/>
      <c r="CV104" s="36"/>
      <c r="CW104" s="36"/>
      <c r="CX104" s="36"/>
      <c r="CY104" s="36"/>
      <c r="CZ104" s="36"/>
      <c r="DA104" s="36"/>
      <c r="DB104" s="36"/>
      <c r="DC104" s="36"/>
      <c r="DD104" s="36"/>
      <c r="DE104" s="36"/>
      <c r="DF104" s="36"/>
      <c r="DG104" s="36"/>
      <c r="XEO104" s="42"/>
      <c r="XEP104" s="42"/>
      <c r="XEQ104" s="42"/>
      <c r="XER104" s="42"/>
      <c r="XES104" s="42"/>
      <c r="XET104" s="42"/>
      <c r="XEU104" s="42"/>
      <c r="XEV104" s="42"/>
      <c r="XEW104" s="42"/>
      <c r="XEX104" s="42"/>
      <c r="XEY104" s="42"/>
      <c r="XEZ104" s="42"/>
      <c r="XFA104" s="42"/>
      <c r="XFB104" s="42"/>
      <c r="XFC104" s="42"/>
    </row>
    <row r="105" spans="1:112 16369:16383" s="7" customFormat="1" x14ac:dyDescent="0.25">
      <c r="A105" s="49">
        <v>26</v>
      </c>
      <c r="B105" s="42" t="s">
        <v>25</v>
      </c>
      <c r="C105" s="42" t="s">
        <v>15</v>
      </c>
      <c r="D105" s="43">
        <v>13650</v>
      </c>
      <c r="E105" s="44">
        <f t="shared" ca="1" si="14"/>
        <v>77</v>
      </c>
      <c r="F105" s="45">
        <v>16</v>
      </c>
      <c r="G105" s="1" t="s">
        <v>230</v>
      </c>
      <c r="H105" s="46" t="s">
        <v>221</v>
      </c>
      <c r="I105" s="46" t="s">
        <v>221</v>
      </c>
      <c r="J105" s="46" t="s">
        <v>235</v>
      </c>
      <c r="K105" s="43">
        <v>40465</v>
      </c>
      <c r="L105" s="42" t="s">
        <v>208</v>
      </c>
      <c r="M105" s="42" t="s">
        <v>185</v>
      </c>
      <c r="N105" s="42" t="s">
        <v>187</v>
      </c>
      <c r="O105" s="46" t="s">
        <v>11</v>
      </c>
      <c r="P105" s="46">
        <v>1</v>
      </c>
      <c r="Q105" s="45" t="s">
        <v>13</v>
      </c>
      <c r="R105" s="34"/>
      <c r="S105" s="45">
        <v>4</v>
      </c>
      <c r="T105" s="45">
        <v>3</v>
      </c>
      <c r="U105" s="45">
        <f t="shared" si="15"/>
        <v>0</v>
      </c>
      <c r="V105" s="45">
        <v>5</v>
      </c>
      <c r="W105" s="45">
        <f t="shared" ref="W105:W154" si="16">IF(V105=S105,1,0)</f>
        <v>0</v>
      </c>
      <c r="X105" s="45">
        <v>3</v>
      </c>
      <c r="Y105" s="45">
        <f t="shared" si="10"/>
        <v>0</v>
      </c>
      <c r="Z105" s="45">
        <v>4</v>
      </c>
      <c r="AA105" s="45">
        <f t="shared" si="11"/>
        <v>1</v>
      </c>
      <c r="AB105" s="45"/>
      <c r="AC105" s="45"/>
      <c r="AD105" s="45"/>
      <c r="AE105" s="45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  <c r="BE105" s="29"/>
      <c r="BF105" s="29"/>
      <c r="BG105" s="29"/>
      <c r="BH105" s="29"/>
      <c r="BI105" s="29"/>
      <c r="BJ105" s="29"/>
      <c r="BK105" s="29"/>
      <c r="BL105" s="29"/>
      <c r="BM105" s="29"/>
      <c r="BN105" s="29"/>
      <c r="BO105" s="29"/>
      <c r="BP105" s="29"/>
      <c r="BQ105" s="29"/>
      <c r="BR105" s="29"/>
      <c r="BS105" s="29"/>
      <c r="BT105" s="29"/>
      <c r="BU105" s="29"/>
      <c r="BV105" s="29"/>
      <c r="BW105" s="29"/>
      <c r="BX105" s="29"/>
      <c r="BY105" s="29"/>
      <c r="BZ105" s="29"/>
      <c r="CA105" s="29"/>
      <c r="CB105" s="29"/>
      <c r="CC105" s="29"/>
      <c r="CD105" s="29"/>
      <c r="CE105" s="29"/>
      <c r="CF105" s="29"/>
      <c r="CG105" s="29"/>
      <c r="CH105" s="29"/>
      <c r="CI105" s="29"/>
      <c r="CJ105" s="29"/>
      <c r="CK105" s="29"/>
      <c r="CL105" s="29"/>
      <c r="CM105" s="29"/>
      <c r="CN105" s="29"/>
      <c r="CO105" s="29"/>
      <c r="CP105" s="29"/>
      <c r="CQ105" s="29"/>
      <c r="CR105" s="29"/>
      <c r="CS105" s="29"/>
      <c r="CT105" s="29"/>
      <c r="CU105" s="29"/>
      <c r="CV105" s="29"/>
      <c r="CW105" s="29"/>
      <c r="CX105" s="29"/>
      <c r="CY105" s="29"/>
      <c r="CZ105" s="29"/>
      <c r="DA105" s="29"/>
      <c r="DB105" s="29"/>
      <c r="DC105" s="29"/>
      <c r="DD105" s="29"/>
      <c r="DE105" s="29"/>
      <c r="DF105" s="29"/>
      <c r="DG105" s="29"/>
      <c r="XEO105" s="42"/>
      <c r="XEP105" s="42"/>
      <c r="XEQ105" s="42"/>
      <c r="XER105" s="42"/>
      <c r="XES105" s="42"/>
      <c r="XET105" s="42"/>
      <c r="XEU105" s="42"/>
      <c r="XEV105" s="42"/>
      <c r="XEW105" s="42"/>
      <c r="XEX105" s="42"/>
      <c r="XEY105" s="42"/>
      <c r="XEZ105" s="42"/>
      <c r="XFA105" s="42"/>
      <c r="XFB105" s="42"/>
      <c r="XFC105" s="42"/>
    </row>
    <row r="106" spans="1:112 16369:16383" s="7" customFormat="1" x14ac:dyDescent="0.25">
      <c r="A106" s="49">
        <v>26</v>
      </c>
      <c r="B106" s="42" t="s">
        <v>25</v>
      </c>
      <c r="C106" s="42" t="s">
        <v>18</v>
      </c>
      <c r="D106" s="43">
        <v>13650</v>
      </c>
      <c r="E106" s="44">
        <f t="shared" ca="1" si="14"/>
        <v>77</v>
      </c>
      <c r="F106" s="45">
        <v>20</v>
      </c>
      <c r="G106" s="1" t="s">
        <v>231</v>
      </c>
      <c r="H106" s="46">
        <v>5</v>
      </c>
      <c r="I106" s="46">
        <v>3</v>
      </c>
      <c r="J106" s="46" t="s">
        <v>224</v>
      </c>
      <c r="K106" s="43">
        <v>39387</v>
      </c>
      <c r="L106" s="42" t="s">
        <v>179</v>
      </c>
      <c r="M106" s="42" t="s">
        <v>195</v>
      </c>
      <c r="N106" s="42" t="s">
        <v>181</v>
      </c>
      <c r="O106" s="46" t="s">
        <v>11</v>
      </c>
      <c r="P106" s="46">
        <v>2</v>
      </c>
      <c r="Q106" s="45" t="s">
        <v>14</v>
      </c>
      <c r="R106" s="34"/>
      <c r="S106" s="45">
        <v>1</v>
      </c>
      <c r="T106" s="45">
        <v>5</v>
      </c>
      <c r="U106" s="45">
        <f t="shared" si="15"/>
        <v>0</v>
      </c>
      <c r="V106" s="45">
        <v>4</v>
      </c>
      <c r="W106" s="45">
        <f t="shared" si="16"/>
        <v>0</v>
      </c>
      <c r="X106" s="45">
        <v>5</v>
      </c>
      <c r="Y106" s="45">
        <f t="shared" si="10"/>
        <v>0</v>
      </c>
      <c r="Z106" s="45">
        <v>1</v>
      </c>
      <c r="AA106" s="45">
        <f t="shared" si="11"/>
        <v>1</v>
      </c>
      <c r="AB106" s="45"/>
      <c r="AC106" s="45"/>
      <c r="AD106" s="45"/>
      <c r="AE106" s="45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  <c r="CC106" s="36"/>
      <c r="CD106" s="36"/>
      <c r="CE106" s="36"/>
      <c r="CF106" s="36"/>
      <c r="CG106" s="36"/>
      <c r="CH106" s="36"/>
      <c r="CI106" s="36"/>
      <c r="CJ106" s="36"/>
      <c r="CK106" s="36"/>
      <c r="CL106" s="36"/>
      <c r="CM106" s="36"/>
      <c r="CN106" s="36"/>
      <c r="CO106" s="36"/>
      <c r="CP106" s="36"/>
      <c r="CQ106" s="36"/>
      <c r="CR106" s="36"/>
      <c r="CS106" s="36"/>
      <c r="CT106" s="36"/>
      <c r="CU106" s="36"/>
      <c r="CV106" s="36"/>
      <c r="CW106" s="36"/>
      <c r="CX106" s="36"/>
      <c r="CY106" s="36"/>
      <c r="CZ106" s="36"/>
      <c r="DA106" s="36"/>
      <c r="DB106" s="36"/>
      <c r="DC106" s="36"/>
      <c r="DD106" s="36"/>
      <c r="DE106" s="36"/>
      <c r="DF106" s="36"/>
      <c r="DG106" s="36"/>
      <c r="XEO106" s="42"/>
      <c r="XEP106" s="42"/>
      <c r="XEQ106" s="42"/>
      <c r="XER106" s="42"/>
      <c r="XES106" s="42"/>
      <c r="XET106" s="42"/>
      <c r="XEU106" s="42"/>
      <c r="XEV106" s="42"/>
      <c r="XEW106" s="42"/>
      <c r="XEX106" s="42"/>
      <c r="XEY106" s="42"/>
      <c r="XEZ106" s="42"/>
      <c r="XFA106" s="42"/>
      <c r="XFB106" s="42"/>
      <c r="XFC106" s="42"/>
    </row>
    <row r="107" spans="1:112 16369:16383" s="7" customFormat="1" x14ac:dyDescent="0.25">
      <c r="A107" s="49">
        <v>26</v>
      </c>
      <c r="B107" s="42" t="s">
        <v>25</v>
      </c>
      <c r="C107" s="42" t="s">
        <v>17</v>
      </c>
      <c r="D107" s="43">
        <v>13650</v>
      </c>
      <c r="E107" s="44">
        <f t="shared" ca="1" si="14"/>
        <v>77</v>
      </c>
      <c r="F107" s="45">
        <v>20</v>
      </c>
      <c r="G107" s="1" t="s">
        <v>230</v>
      </c>
      <c r="H107" s="46">
        <v>5</v>
      </c>
      <c r="I107" s="46">
        <v>3</v>
      </c>
      <c r="J107" s="46" t="s">
        <v>235</v>
      </c>
      <c r="K107" s="43">
        <v>39758</v>
      </c>
      <c r="L107" s="42" t="s">
        <v>179</v>
      </c>
      <c r="M107" s="42" t="s">
        <v>204</v>
      </c>
      <c r="N107" s="42" t="s">
        <v>184</v>
      </c>
      <c r="O107" s="46" t="s">
        <v>11</v>
      </c>
      <c r="P107" s="46">
        <v>1</v>
      </c>
      <c r="Q107" s="45" t="s">
        <v>13</v>
      </c>
      <c r="R107" s="34"/>
      <c r="S107" s="45">
        <v>2</v>
      </c>
      <c r="T107" s="45">
        <v>4</v>
      </c>
      <c r="U107" s="45">
        <f t="shared" si="15"/>
        <v>0</v>
      </c>
      <c r="V107" s="45">
        <v>1</v>
      </c>
      <c r="W107" s="45">
        <f t="shared" si="16"/>
        <v>0</v>
      </c>
      <c r="X107" s="45">
        <v>2</v>
      </c>
      <c r="Y107" s="45">
        <f t="shared" si="10"/>
        <v>1</v>
      </c>
      <c r="Z107" s="45">
        <v>5</v>
      </c>
      <c r="AA107" s="45">
        <f t="shared" si="11"/>
        <v>0</v>
      </c>
      <c r="AB107" s="45"/>
      <c r="AC107" s="45"/>
      <c r="AD107" s="45"/>
      <c r="AE107" s="45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  <c r="BD107" s="29"/>
      <c r="BE107" s="29"/>
      <c r="BF107" s="29"/>
      <c r="BG107" s="29"/>
      <c r="BH107" s="29"/>
      <c r="BI107" s="29"/>
      <c r="BJ107" s="29"/>
      <c r="BK107" s="29"/>
      <c r="BL107" s="29"/>
      <c r="BM107" s="29"/>
      <c r="BN107" s="29"/>
      <c r="BO107" s="29"/>
      <c r="BP107" s="29"/>
      <c r="BQ107" s="29"/>
      <c r="BR107" s="29"/>
      <c r="BS107" s="29"/>
      <c r="BT107" s="29"/>
      <c r="BU107" s="29"/>
      <c r="BV107" s="29"/>
      <c r="BW107" s="29"/>
      <c r="BX107" s="29"/>
      <c r="BY107" s="29"/>
      <c r="BZ107" s="29"/>
      <c r="CA107" s="29"/>
      <c r="CB107" s="29"/>
      <c r="CC107" s="29"/>
      <c r="CD107" s="29"/>
      <c r="CE107" s="29"/>
      <c r="CF107" s="29"/>
      <c r="CG107" s="29"/>
      <c r="CH107" s="29"/>
      <c r="CI107" s="29"/>
      <c r="CJ107" s="29"/>
      <c r="CK107" s="29"/>
      <c r="CL107" s="29"/>
      <c r="CM107" s="29"/>
      <c r="CN107" s="29"/>
      <c r="CO107" s="29"/>
      <c r="CP107" s="29"/>
      <c r="CQ107" s="29"/>
      <c r="CR107" s="29"/>
      <c r="CS107" s="29"/>
      <c r="CT107" s="29"/>
      <c r="CU107" s="29"/>
      <c r="CV107" s="29"/>
      <c r="CW107" s="29"/>
      <c r="CX107" s="29"/>
      <c r="CY107" s="29"/>
      <c r="CZ107" s="29"/>
      <c r="DA107" s="29"/>
      <c r="DB107" s="29"/>
      <c r="DC107" s="29"/>
      <c r="DD107" s="29"/>
      <c r="DE107" s="29"/>
      <c r="DF107" s="29"/>
      <c r="DG107" s="29"/>
      <c r="XEO107" s="42"/>
      <c r="XEP107" s="42"/>
      <c r="XEQ107" s="42"/>
      <c r="XER107" s="42"/>
      <c r="XES107" s="42"/>
      <c r="XET107" s="42"/>
      <c r="XEU107" s="42"/>
      <c r="XEV107" s="42"/>
      <c r="XEW107" s="42"/>
      <c r="XEX107" s="42"/>
      <c r="XEY107" s="42"/>
      <c r="XEZ107" s="42"/>
      <c r="XFA107" s="42"/>
      <c r="XFB107" s="42"/>
      <c r="XFC107" s="42"/>
    </row>
    <row r="108" spans="1:112 16369:16383" s="7" customFormat="1" x14ac:dyDescent="0.25">
      <c r="A108" s="49">
        <v>26</v>
      </c>
      <c r="B108" s="42" t="s">
        <v>25</v>
      </c>
      <c r="C108" s="42" t="s">
        <v>16</v>
      </c>
      <c r="D108" s="43">
        <v>13650</v>
      </c>
      <c r="E108" s="44">
        <f t="shared" ca="1" si="14"/>
        <v>77</v>
      </c>
      <c r="F108" s="45">
        <v>20</v>
      </c>
      <c r="G108" s="1" t="s">
        <v>230</v>
      </c>
      <c r="H108" s="46">
        <v>5</v>
      </c>
      <c r="I108" s="46">
        <v>3</v>
      </c>
      <c r="J108" s="46" t="s">
        <v>235</v>
      </c>
      <c r="K108" s="43">
        <v>40129</v>
      </c>
      <c r="L108" s="42" t="s">
        <v>179</v>
      </c>
      <c r="M108" s="42" t="s">
        <v>182</v>
      </c>
      <c r="N108" s="42" t="s">
        <v>186</v>
      </c>
      <c r="O108" s="46" t="s">
        <v>11</v>
      </c>
      <c r="P108" s="46">
        <v>1</v>
      </c>
      <c r="Q108" s="45" t="s">
        <v>13</v>
      </c>
      <c r="R108" s="34"/>
      <c r="S108" s="45">
        <v>3</v>
      </c>
      <c r="T108" s="45">
        <v>1</v>
      </c>
      <c r="U108" s="45">
        <f t="shared" si="15"/>
        <v>0</v>
      </c>
      <c r="V108" s="45">
        <v>2</v>
      </c>
      <c r="W108" s="45">
        <f t="shared" si="16"/>
        <v>0</v>
      </c>
      <c r="X108" s="45">
        <v>1</v>
      </c>
      <c r="Y108" s="45">
        <f t="shared" si="10"/>
        <v>0</v>
      </c>
      <c r="Z108" s="45">
        <v>3</v>
      </c>
      <c r="AA108" s="45">
        <f t="shared" si="11"/>
        <v>1</v>
      </c>
      <c r="AB108" s="45"/>
      <c r="AC108" s="45"/>
      <c r="AD108" s="45"/>
      <c r="AE108" s="45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  <c r="CD108" s="22"/>
      <c r="CE108" s="22"/>
      <c r="CF108" s="22"/>
      <c r="CG108" s="22"/>
      <c r="CH108" s="22"/>
      <c r="CI108" s="22"/>
      <c r="CJ108" s="22"/>
      <c r="CK108" s="22"/>
      <c r="CL108" s="22"/>
      <c r="CM108" s="22"/>
      <c r="CN108" s="22"/>
      <c r="CO108" s="22"/>
      <c r="CP108" s="22"/>
      <c r="CQ108" s="22"/>
      <c r="CR108" s="22"/>
      <c r="CS108" s="22"/>
      <c r="CT108" s="22"/>
      <c r="CU108" s="22"/>
      <c r="CV108" s="22"/>
      <c r="CW108" s="22"/>
      <c r="CX108" s="22"/>
      <c r="CY108" s="22"/>
      <c r="CZ108" s="22"/>
      <c r="DA108" s="22"/>
      <c r="DB108" s="22"/>
      <c r="DC108" s="22"/>
      <c r="DD108" s="22"/>
      <c r="DE108" s="22"/>
      <c r="DF108" s="22"/>
      <c r="DG108" s="22"/>
      <c r="XEO108" s="42"/>
      <c r="XEP108" s="42"/>
      <c r="XEQ108" s="42"/>
      <c r="XER108" s="42"/>
      <c r="XES108" s="42"/>
      <c r="XET108" s="42"/>
      <c r="XEU108" s="42"/>
      <c r="XEV108" s="42"/>
      <c r="XEW108" s="42"/>
      <c r="XEX108" s="42"/>
      <c r="XEY108" s="42"/>
      <c r="XEZ108" s="42"/>
      <c r="XFA108" s="42"/>
      <c r="XFB108" s="42"/>
      <c r="XFC108" s="42"/>
    </row>
    <row r="109" spans="1:112 16369:16383" s="37" customFormat="1" x14ac:dyDescent="0.25">
      <c r="A109" s="49">
        <v>26</v>
      </c>
      <c r="B109" s="42" t="s">
        <v>25</v>
      </c>
      <c r="C109" s="42" t="s">
        <v>9</v>
      </c>
      <c r="D109" s="43">
        <v>13650</v>
      </c>
      <c r="E109" s="44">
        <f t="shared" ca="1" si="14"/>
        <v>77</v>
      </c>
      <c r="F109" s="45">
        <v>16</v>
      </c>
      <c r="G109" s="1" t="s">
        <v>230</v>
      </c>
      <c r="H109" s="46">
        <v>5</v>
      </c>
      <c r="I109" s="46">
        <v>3</v>
      </c>
      <c r="J109" s="46" t="s">
        <v>235</v>
      </c>
      <c r="K109" s="43">
        <v>40892</v>
      </c>
      <c r="L109" s="42" t="s">
        <v>182</v>
      </c>
      <c r="M109" s="42" t="s">
        <v>180</v>
      </c>
      <c r="N109" s="42" t="s">
        <v>189</v>
      </c>
      <c r="O109" s="46" t="s">
        <v>11</v>
      </c>
      <c r="P109" s="46">
        <v>1</v>
      </c>
      <c r="Q109" s="45" t="s">
        <v>13</v>
      </c>
      <c r="R109" s="34"/>
      <c r="S109" s="45">
        <v>5</v>
      </c>
      <c r="T109" s="45">
        <v>2</v>
      </c>
      <c r="U109" s="45">
        <f t="shared" si="15"/>
        <v>0</v>
      </c>
      <c r="V109" s="45">
        <v>3</v>
      </c>
      <c r="W109" s="45">
        <f t="shared" si="16"/>
        <v>0</v>
      </c>
      <c r="X109" s="45">
        <v>6</v>
      </c>
      <c r="Y109" s="45">
        <f t="shared" si="10"/>
        <v>0</v>
      </c>
      <c r="Z109" s="45">
        <v>6</v>
      </c>
      <c r="AA109" s="45">
        <f t="shared" si="11"/>
        <v>0</v>
      </c>
      <c r="AB109" s="45"/>
      <c r="AC109" s="45"/>
      <c r="AD109" s="45"/>
      <c r="AE109" s="45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  <c r="CD109" s="22"/>
      <c r="CE109" s="22"/>
      <c r="CF109" s="22"/>
      <c r="CG109" s="22"/>
      <c r="CH109" s="22"/>
      <c r="CI109" s="22"/>
      <c r="CJ109" s="22"/>
      <c r="CK109" s="22"/>
      <c r="CL109" s="22"/>
      <c r="CM109" s="22"/>
      <c r="CN109" s="22"/>
      <c r="CO109" s="22"/>
      <c r="CP109" s="22"/>
      <c r="CQ109" s="22"/>
      <c r="CR109" s="22"/>
      <c r="CS109" s="22"/>
      <c r="CT109" s="22"/>
      <c r="CU109" s="22"/>
      <c r="CV109" s="22"/>
      <c r="CW109" s="22"/>
      <c r="CX109" s="22"/>
      <c r="CY109" s="22"/>
      <c r="CZ109" s="22"/>
      <c r="DA109" s="22"/>
      <c r="DB109" s="22"/>
      <c r="DC109" s="22"/>
      <c r="DD109" s="22"/>
      <c r="DE109" s="22"/>
      <c r="DF109" s="22"/>
      <c r="DG109" s="22"/>
      <c r="XEO109" s="42"/>
      <c r="XEP109" s="42"/>
      <c r="XEQ109" s="42"/>
      <c r="XER109" s="42"/>
      <c r="XES109" s="42"/>
      <c r="XET109" s="42"/>
      <c r="XEU109" s="42"/>
      <c r="XEV109" s="42"/>
      <c r="XEW109" s="42"/>
      <c r="XEX109" s="42"/>
      <c r="XEY109" s="42"/>
      <c r="XEZ109" s="42"/>
      <c r="XFA109" s="42"/>
      <c r="XFB109" s="42"/>
      <c r="XFC109" s="42"/>
    </row>
    <row r="110" spans="1:112 16369:16383" s="37" customFormat="1" x14ac:dyDescent="0.25">
      <c r="A110" s="49">
        <v>27</v>
      </c>
      <c r="B110" s="50" t="s">
        <v>5</v>
      </c>
      <c r="C110" s="50" t="s">
        <v>9</v>
      </c>
      <c r="D110" s="51">
        <v>10933</v>
      </c>
      <c r="E110" s="52">
        <f t="shared" ca="1" si="14"/>
        <v>84</v>
      </c>
      <c r="F110" s="17">
        <v>25</v>
      </c>
      <c r="G110" s="1" t="s">
        <v>227</v>
      </c>
      <c r="H110" s="53" t="s">
        <v>221</v>
      </c>
      <c r="I110" s="53" t="s">
        <v>221</v>
      </c>
      <c r="J110" s="53" t="s">
        <v>235</v>
      </c>
      <c r="K110" s="51">
        <v>40199</v>
      </c>
      <c r="L110" s="50" t="s">
        <v>195</v>
      </c>
      <c r="M110" s="50" t="s">
        <v>216</v>
      </c>
      <c r="N110" s="50" t="s">
        <v>187</v>
      </c>
      <c r="O110" s="53" t="s">
        <v>7</v>
      </c>
      <c r="P110" s="53">
        <v>1</v>
      </c>
      <c r="Q110" s="17" t="s">
        <v>13</v>
      </c>
      <c r="R110" s="54"/>
      <c r="S110" s="17">
        <v>2</v>
      </c>
      <c r="T110" s="17">
        <v>2</v>
      </c>
      <c r="U110" s="17">
        <f t="shared" si="15"/>
        <v>1</v>
      </c>
      <c r="V110" s="17">
        <v>1</v>
      </c>
      <c r="W110" s="17">
        <f t="shared" si="16"/>
        <v>0</v>
      </c>
      <c r="X110" s="17">
        <v>2</v>
      </c>
      <c r="Y110" s="45">
        <f t="shared" si="10"/>
        <v>1</v>
      </c>
      <c r="Z110" s="17">
        <v>2</v>
      </c>
      <c r="AA110" s="45">
        <f t="shared" si="11"/>
        <v>1</v>
      </c>
      <c r="AB110" s="17"/>
      <c r="AC110" s="17"/>
      <c r="AD110" s="17"/>
      <c r="AE110" s="17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  <c r="CD110" s="22"/>
      <c r="CE110" s="22"/>
      <c r="CF110" s="22"/>
      <c r="CG110" s="22"/>
      <c r="CH110" s="22"/>
      <c r="CI110" s="22"/>
      <c r="CJ110" s="22"/>
      <c r="CK110" s="22"/>
      <c r="CL110" s="22"/>
      <c r="CM110" s="22"/>
      <c r="CN110" s="22"/>
      <c r="CO110" s="22"/>
      <c r="CP110" s="22"/>
      <c r="CQ110" s="22"/>
      <c r="CR110" s="22"/>
      <c r="CS110" s="22"/>
      <c r="CT110" s="22"/>
      <c r="CU110" s="22"/>
      <c r="CV110" s="22"/>
      <c r="CW110" s="22"/>
      <c r="CX110" s="22"/>
      <c r="CY110" s="22"/>
      <c r="CZ110" s="22"/>
      <c r="DA110" s="22"/>
      <c r="DB110" s="22"/>
      <c r="DC110" s="22"/>
      <c r="DD110" s="22"/>
      <c r="DE110" s="22"/>
      <c r="DF110" s="22"/>
      <c r="DG110" s="22"/>
      <c r="XEO110" s="50"/>
      <c r="XEP110" s="50"/>
      <c r="XEQ110" s="50"/>
      <c r="XER110" s="50"/>
      <c r="XES110" s="50"/>
      <c r="XET110" s="50"/>
      <c r="XEU110" s="50"/>
      <c r="XEV110" s="50"/>
      <c r="XEW110" s="50"/>
      <c r="XEX110" s="50"/>
      <c r="XEY110" s="50"/>
      <c r="XEZ110" s="50"/>
      <c r="XFA110" s="50"/>
      <c r="XFB110" s="50"/>
      <c r="XFC110" s="50"/>
    </row>
    <row r="111" spans="1:112 16369:16383" s="37" customFormat="1" x14ac:dyDescent="0.25">
      <c r="A111" s="49">
        <v>27</v>
      </c>
      <c r="B111" s="50" t="s">
        <v>5</v>
      </c>
      <c r="C111" s="50" t="s">
        <v>6</v>
      </c>
      <c r="D111" s="51">
        <v>10933</v>
      </c>
      <c r="E111" s="52">
        <f t="shared" ca="1" si="14"/>
        <v>84</v>
      </c>
      <c r="F111" s="17">
        <v>25</v>
      </c>
      <c r="G111" s="1" t="s">
        <v>227</v>
      </c>
      <c r="H111" s="53" t="s">
        <v>221</v>
      </c>
      <c r="I111" s="53" t="s">
        <v>221</v>
      </c>
      <c r="J111" s="53" t="s">
        <v>235</v>
      </c>
      <c r="K111" s="51">
        <v>40094</v>
      </c>
      <c r="L111" s="50" t="s">
        <v>208</v>
      </c>
      <c r="M111" s="50" t="s">
        <v>197</v>
      </c>
      <c r="N111" s="50" t="s">
        <v>186</v>
      </c>
      <c r="O111" s="53" t="s">
        <v>7</v>
      </c>
      <c r="P111" s="53">
        <v>1</v>
      </c>
      <c r="Q111" s="17" t="s">
        <v>13</v>
      </c>
      <c r="R111" s="54"/>
      <c r="S111" s="17">
        <v>1</v>
      </c>
      <c r="T111" s="17">
        <v>1</v>
      </c>
      <c r="U111" s="17">
        <f t="shared" si="15"/>
        <v>1</v>
      </c>
      <c r="V111" s="17">
        <v>2</v>
      </c>
      <c r="W111" s="17">
        <f t="shared" si="16"/>
        <v>0</v>
      </c>
      <c r="X111" s="17">
        <v>1</v>
      </c>
      <c r="Y111" s="45">
        <f t="shared" si="10"/>
        <v>1</v>
      </c>
      <c r="Z111" s="17">
        <v>1</v>
      </c>
      <c r="AA111" s="45">
        <f t="shared" si="11"/>
        <v>1</v>
      </c>
      <c r="AB111" s="17"/>
      <c r="AC111" s="17"/>
      <c r="AD111" s="17"/>
      <c r="AE111" s="17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  <c r="CD111" s="22"/>
      <c r="CE111" s="22"/>
      <c r="CF111" s="22"/>
      <c r="CG111" s="22"/>
      <c r="CH111" s="22"/>
      <c r="CI111" s="22"/>
      <c r="CJ111" s="22"/>
      <c r="CK111" s="22"/>
      <c r="CL111" s="22"/>
      <c r="CM111" s="22"/>
      <c r="CN111" s="22"/>
      <c r="CO111" s="22"/>
      <c r="CP111" s="22"/>
      <c r="CQ111" s="22"/>
      <c r="CR111" s="22"/>
      <c r="CS111" s="22"/>
      <c r="CT111" s="22"/>
      <c r="CU111" s="22"/>
      <c r="CV111" s="22"/>
      <c r="CW111" s="22"/>
      <c r="CX111" s="22"/>
      <c r="CY111" s="22"/>
      <c r="CZ111" s="22"/>
      <c r="DA111" s="22"/>
      <c r="DB111" s="22"/>
      <c r="DC111" s="22"/>
      <c r="DD111" s="22"/>
      <c r="DE111" s="22"/>
      <c r="DF111" s="22"/>
      <c r="DG111" s="22"/>
      <c r="XEO111" s="50"/>
      <c r="XEP111" s="50"/>
      <c r="XEQ111" s="50"/>
      <c r="XER111" s="50"/>
      <c r="XES111" s="50"/>
      <c r="XET111" s="50"/>
      <c r="XEU111" s="50"/>
      <c r="XEV111" s="50"/>
      <c r="XEW111" s="50"/>
      <c r="XEX111" s="50"/>
      <c r="XEY111" s="50"/>
      <c r="XEZ111" s="50"/>
      <c r="XFA111" s="50"/>
      <c r="XFB111" s="50"/>
      <c r="XFC111" s="50"/>
    </row>
    <row r="112" spans="1:112 16369:16383" s="37" customFormat="1" x14ac:dyDescent="0.25">
      <c r="A112" s="49">
        <v>28</v>
      </c>
      <c r="B112" s="42" t="s">
        <v>10</v>
      </c>
      <c r="C112" s="42" t="s">
        <v>15</v>
      </c>
      <c r="D112" s="43">
        <v>11052</v>
      </c>
      <c r="E112" s="44">
        <f t="shared" ca="1" si="14"/>
        <v>84</v>
      </c>
      <c r="F112" s="45">
        <v>63</v>
      </c>
      <c r="G112" s="1" t="s">
        <v>228</v>
      </c>
      <c r="H112" s="46">
        <v>7</v>
      </c>
      <c r="I112" s="46">
        <v>4</v>
      </c>
      <c r="J112" s="46" t="s">
        <v>233</v>
      </c>
      <c r="K112" s="43">
        <v>40935</v>
      </c>
      <c r="L112" s="42" t="s">
        <v>195</v>
      </c>
      <c r="M112" s="42" t="s">
        <v>217</v>
      </c>
      <c r="N112" s="42" t="s">
        <v>192</v>
      </c>
      <c r="O112" s="46" t="s">
        <v>11</v>
      </c>
      <c r="P112" s="46">
        <v>1</v>
      </c>
      <c r="Q112" s="45" t="s">
        <v>14</v>
      </c>
      <c r="R112" s="34"/>
      <c r="S112" s="45">
        <v>3</v>
      </c>
      <c r="T112" s="45">
        <v>3</v>
      </c>
      <c r="U112" s="45">
        <f t="shared" si="15"/>
        <v>1</v>
      </c>
      <c r="V112" s="45">
        <v>3</v>
      </c>
      <c r="W112" s="45">
        <f t="shared" si="16"/>
        <v>1</v>
      </c>
      <c r="X112" s="45">
        <v>4</v>
      </c>
      <c r="Y112" s="45">
        <f t="shared" si="10"/>
        <v>0</v>
      </c>
      <c r="Z112" s="45">
        <v>3</v>
      </c>
      <c r="AA112" s="45">
        <f t="shared" si="11"/>
        <v>1</v>
      </c>
      <c r="AB112" s="45"/>
      <c r="AC112" s="45"/>
      <c r="AD112" s="45"/>
      <c r="AE112" s="45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  <c r="CD112" s="22"/>
      <c r="CE112" s="22"/>
      <c r="CF112" s="22"/>
      <c r="CG112" s="22"/>
      <c r="CH112" s="22"/>
      <c r="CI112" s="22"/>
      <c r="CJ112" s="22"/>
      <c r="CK112" s="22"/>
      <c r="CL112" s="22"/>
      <c r="CM112" s="22"/>
      <c r="CN112" s="22"/>
      <c r="CO112" s="22"/>
      <c r="CP112" s="22"/>
      <c r="CQ112" s="22"/>
      <c r="CR112" s="22"/>
      <c r="CS112" s="22"/>
      <c r="CT112" s="22"/>
      <c r="CU112" s="22"/>
      <c r="CV112" s="22"/>
      <c r="CW112" s="22"/>
      <c r="CX112" s="22"/>
      <c r="CY112" s="22"/>
      <c r="CZ112" s="22"/>
      <c r="DA112" s="22"/>
      <c r="DB112" s="22"/>
      <c r="DC112" s="22"/>
      <c r="DD112" s="22"/>
      <c r="DE112" s="22"/>
      <c r="DF112" s="22"/>
      <c r="DG112" s="22"/>
      <c r="XEO112" s="42"/>
      <c r="XEP112" s="42"/>
      <c r="XEQ112" s="42"/>
      <c r="XER112" s="42"/>
      <c r="XES112" s="42"/>
      <c r="XET112" s="42"/>
      <c r="XEU112" s="42"/>
      <c r="XEV112" s="42"/>
      <c r="XEW112" s="42"/>
      <c r="XEX112" s="42"/>
      <c r="XEY112" s="42"/>
      <c r="XEZ112" s="42"/>
      <c r="XFA112" s="42"/>
      <c r="XFB112" s="42"/>
      <c r="XFC112" s="42"/>
    </row>
    <row r="113" spans="1:112 16369:16383" s="37" customFormat="1" x14ac:dyDescent="0.25">
      <c r="A113" s="49">
        <v>28</v>
      </c>
      <c r="B113" s="42" t="s">
        <v>10</v>
      </c>
      <c r="C113" s="42" t="s">
        <v>17</v>
      </c>
      <c r="D113" s="43">
        <v>11052</v>
      </c>
      <c r="E113" s="44">
        <f t="shared" ca="1" si="14"/>
        <v>84</v>
      </c>
      <c r="F113" s="45">
        <v>63</v>
      </c>
      <c r="G113" s="1" t="s">
        <v>228</v>
      </c>
      <c r="H113" s="46">
        <v>7</v>
      </c>
      <c r="I113" s="46">
        <v>4</v>
      </c>
      <c r="J113" s="46" t="s">
        <v>240</v>
      </c>
      <c r="K113" s="43">
        <v>40598</v>
      </c>
      <c r="L113" s="42" t="s">
        <v>205</v>
      </c>
      <c r="M113" s="42" t="s">
        <v>201</v>
      </c>
      <c r="N113" s="42" t="s">
        <v>189</v>
      </c>
      <c r="O113" s="46" t="s">
        <v>11</v>
      </c>
      <c r="P113" s="46">
        <v>1</v>
      </c>
      <c r="Q113" s="45" t="s">
        <v>13</v>
      </c>
      <c r="R113" s="34"/>
      <c r="S113" s="45">
        <v>2</v>
      </c>
      <c r="T113" s="45">
        <v>2</v>
      </c>
      <c r="U113" s="45">
        <f t="shared" si="15"/>
        <v>1</v>
      </c>
      <c r="V113" s="45">
        <v>2</v>
      </c>
      <c r="W113" s="45">
        <f t="shared" si="16"/>
        <v>1</v>
      </c>
      <c r="X113" s="45">
        <v>2</v>
      </c>
      <c r="Y113" s="45">
        <f t="shared" si="10"/>
        <v>1</v>
      </c>
      <c r="Z113" s="45">
        <v>2</v>
      </c>
      <c r="AA113" s="45">
        <f t="shared" si="11"/>
        <v>1</v>
      </c>
      <c r="AB113" s="45"/>
      <c r="AC113" s="45"/>
      <c r="AD113" s="45"/>
      <c r="AE113" s="45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  <c r="BE113" s="29"/>
      <c r="BF113" s="29"/>
      <c r="BG113" s="29"/>
      <c r="BH113" s="29"/>
      <c r="BI113" s="29"/>
      <c r="BJ113" s="29"/>
      <c r="BK113" s="29"/>
      <c r="BL113" s="29"/>
      <c r="BM113" s="29"/>
      <c r="BN113" s="29"/>
      <c r="BO113" s="29"/>
      <c r="BP113" s="29"/>
      <c r="BQ113" s="29"/>
      <c r="BR113" s="29"/>
      <c r="BS113" s="29"/>
      <c r="BT113" s="29"/>
      <c r="BU113" s="29"/>
      <c r="BV113" s="29"/>
      <c r="BW113" s="29"/>
      <c r="BX113" s="29"/>
      <c r="BY113" s="29"/>
      <c r="BZ113" s="29"/>
      <c r="CA113" s="29"/>
      <c r="CB113" s="29"/>
      <c r="CC113" s="29"/>
      <c r="CD113" s="29"/>
      <c r="CE113" s="29"/>
      <c r="CF113" s="29"/>
      <c r="CG113" s="29"/>
      <c r="CH113" s="29"/>
      <c r="CI113" s="29"/>
      <c r="CJ113" s="29"/>
      <c r="CK113" s="29"/>
      <c r="CL113" s="29"/>
      <c r="CM113" s="29"/>
      <c r="CN113" s="29"/>
      <c r="CO113" s="29"/>
      <c r="CP113" s="29"/>
      <c r="CQ113" s="29"/>
      <c r="CR113" s="29"/>
      <c r="CS113" s="29"/>
      <c r="CT113" s="29"/>
      <c r="CU113" s="29"/>
      <c r="CV113" s="29"/>
      <c r="CW113" s="29"/>
      <c r="CX113" s="29"/>
      <c r="CY113" s="29"/>
      <c r="CZ113" s="29"/>
      <c r="DA113" s="29"/>
      <c r="DB113" s="29"/>
      <c r="DC113" s="29"/>
      <c r="DD113" s="29"/>
      <c r="DE113" s="29"/>
      <c r="DF113" s="29"/>
      <c r="DG113" s="29"/>
      <c r="XEO113" s="42"/>
      <c r="XEP113" s="42"/>
      <c r="XEQ113" s="42"/>
      <c r="XER113" s="42"/>
      <c r="XES113" s="42"/>
      <c r="XET113" s="42"/>
      <c r="XEU113" s="42"/>
      <c r="XEV113" s="42"/>
      <c r="XEW113" s="42"/>
      <c r="XEX113" s="42"/>
      <c r="XEY113" s="42"/>
      <c r="XEZ113" s="42"/>
      <c r="XFA113" s="42"/>
      <c r="XFB113" s="42"/>
      <c r="XFC113" s="42"/>
    </row>
    <row r="114" spans="1:112 16369:16383" s="7" customFormat="1" x14ac:dyDescent="0.25">
      <c r="A114" s="49">
        <v>28</v>
      </c>
      <c r="B114" s="42" t="s">
        <v>10</v>
      </c>
      <c r="C114" s="42" t="s">
        <v>19</v>
      </c>
      <c r="D114" s="43">
        <v>11052</v>
      </c>
      <c r="E114" s="44">
        <f t="shared" ca="1" si="14"/>
        <v>84</v>
      </c>
      <c r="F114" s="45">
        <v>50</v>
      </c>
      <c r="G114" s="1" t="s">
        <v>228</v>
      </c>
      <c r="H114" s="46">
        <v>7</v>
      </c>
      <c r="I114" s="46">
        <v>3</v>
      </c>
      <c r="J114" s="46" t="s">
        <v>242</v>
      </c>
      <c r="K114" s="43">
        <v>40234</v>
      </c>
      <c r="L114" s="42" t="s">
        <v>205</v>
      </c>
      <c r="M114" s="42" t="s">
        <v>212</v>
      </c>
      <c r="N114" s="42" t="s">
        <v>187</v>
      </c>
      <c r="O114" s="46" t="s">
        <v>11</v>
      </c>
      <c r="P114" s="46">
        <v>1</v>
      </c>
      <c r="Q114" s="45" t="s">
        <v>13</v>
      </c>
      <c r="R114" s="34"/>
      <c r="S114" s="45">
        <v>1</v>
      </c>
      <c r="T114" s="45">
        <v>1</v>
      </c>
      <c r="U114" s="45">
        <f t="shared" si="15"/>
        <v>1</v>
      </c>
      <c r="V114" s="45">
        <v>1</v>
      </c>
      <c r="W114" s="45">
        <f t="shared" si="16"/>
        <v>1</v>
      </c>
      <c r="X114" s="45">
        <v>1</v>
      </c>
      <c r="Y114" s="45">
        <f t="shared" si="10"/>
        <v>1</v>
      </c>
      <c r="Z114" s="45">
        <v>1</v>
      </c>
      <c r="AA114" s="45">
        <f t="shared" si="11"/>
        <v>1</v>
      </c>
      <c r="AB114" s="45"/>
      <c r="AC114" s="45"/>
      <c r="AD114" s="45"/>
      <c r="AE114" s="45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  <c r="BE114" s="29"/>
      <c r="BF114" s="29"/>
      <c r="BG114" s="29"/>
      <c r="BH114" s="29"/>
      <c r="BI114" s="29"/>
      <c r="BJ114" s="29"/>
      <c r="BK114" s="29"/>
      <c r="BL114" s="29"/>
      <c r="BM114" s="29"/>
      <c r="BN114" s="29"/>
      <c r="BO114" s="29"/>
      <c r="BP114" s="29"/>
      <c r="BQ114" s="29"/>
      <c r="BR114" s="29"/>
      <c r="BS114" s="29"/>
      <c r="BT114" s="29"/>
      <c r="BU114" s="29"/>
      <c r="BV114" s="29"/>
      <c r="BW114" s="29"/>
      <c r="BX114" s="29"/>
      <c r="BY114" s="29"/>
      <c r="BZ114" s="29"/>
      <c r="CA114" s="29"/>
      <c r="CB114" s="29"/>
      <c r="CC114" s="29"/>
      <c r="CD114" s="29"/>
      <c r="CE114" s="29"/>
      <c r="CF114" s="29"/>
      <c r="CG114" s="29"/>
      <c r="CH114" s="29"/>
      <c r="CI114" s="29"/>
      <c r="CJ114" s="29"/>
      <c r="CK114" s="29"/>
      <c r="CL114" s="29"/>
      <c r="CM114" s="29"/>
      <c r="CN114" s="29"/>
      <c r="CO114" s="29"/>
      <c r="CP114" s="29"/>
      <c r="CQ114" s="29"/>
      <c r="CR114" s="29"/>
      <c r="CS114" s="29"/>
      <c r="CT114" s="29"/>
      <c r="CU114" s="29"/>
      <c r="CV114" s="29"/>
      <c r="CW114" s="29"/>
      <c r="CX114" s="29"/>
      <c r="CY114" s="29"/>
      <c r="CZ114" s="29"/>
      <c r="DA114" s="29"/>
      <c r="DB114" s="29"/>
      <c r="DC114" s="29"/>
      <c r="DD114" s="29"/>
      <c r="DE114" s="29"/>
      <c r="DF114" s="29"/>
      <c r="DG114" s="29"/>
      <c r="XEO114" s="42"/>
      <c r="XEP114" s="42"/>
      <c r="XEQ114" s="42"/>
      <c r="XER114" s="42"/>
      <c r="XES114" s="42"/>
      <c r="XET114" s="42"/>
      <c r="XEU114" s="42"/>
      <c r="XEV114" s="42"/>
      <c r="XEW114" s="42"/>
      <c r="XEX114" s="42"/>
      <c r="XEY114" s="42"/>
      <c r="XEZ114" s="42"/>
      <c r="XFA114" s="42"/>
      <c r="XFB114" s="42"/>
      <c r="XFC114" s="42"/>
    </row>
    <row r="115" spans="1:112 16369:16383" s="7" customFormat="1" x14ac:dyDescent="0.25">
      <c r="A115" s="49">
        <v>28</v>
      </c>
      <c r="B115" s="42" t="s">
        <v>10</v>
      </c>
      <c r="C115" s="42" t="s">
        <v>6</v>
      </c>
      <c r="D115" s="43">
        <v>11052</v>
      </c>
      <c r="E115" s="44">
        <f t="shared" ca="1" si="14"/>
        <v>84</v>
      </c>
      <c r="F115" s="45">
        <v>50</v>
      </c>
      <c r="G115" s="1" t="s">
        <v>230</v>
      </c>
      <c r="H115" s="46">
        <v>6</v>
      </c>
      <c r="I115" s="46">
        <v>4</v>
      </c>
      <c r="J115" s="46" t="s">
        <v>241</v>
      </c>
      <c r="K115" s="43">
        <v>41180</v>
      </c>
      <c r="L115" s="42" t="s">
        <v>199</v>
      </c>
      <c r="M115" s="42" t="s">
        <v>188</v>
      </c>
      <c r="N115" s="42" t="s">
        <v>192</v>
      </c>
      <c r="O115" s="46" t="s">
        <v>11</v>
      </c>
      <c r="P115" s="46">
        <v>1</v>
      </c>
      <c r="Q115" s="45" t="s">
        <v>14</v>
      </c>
      <c r="R115" s="35"/>
      <c r="S115" s="45">
        <v>4</v>
      </c>
      <c r="T115" s="45">
        <v>4</v>
      </c>
      <c r="U115" s="45">
        <f t="shared" si="15"/>
        <v>1</v>
      </c>
      <c r="V115" s="45">
        <v>4</v>
      </c>
      <c r="W115" s="45">
        <f>IF(V115=S115,1,0)</f>
        <v>1</v>
      </c>
      <c r="X115" s="45">
        <v>3</v>
      </c>
      <c r="Y115" s="45">
        <f t="shared" si="10"/>
        <v>0</v>
      </c>
      <c r="Z115" s="45">
        <v>4</v>
      </c>
      <c r="AA115" s="45">
        <f t="shared" si="11"/>
        <v>1</v>
      </c>
      <c r="AB115" s="45"/>
      <c r="AC115" s="45"/>
      <c r="AD115" s="45"/>
      <c r="AE115" s="45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  <c r="BE115" s="29"/>
      <c r="BF115" s="29"/>
      <c r="BG115" s="29"/>
      <c r="BH115" s="29"/>
      <c r="BI115" s="29"/>
      <c r="BJ115" s="29"/>
      <c r="BK115" s="29"/>
      <c r="BL115" s="29"/>
      <c r="BM115" s="29"/>
      <c r="BN115" s="29"/>
      <c r="BO115" s="29"/>
      <c r="BP115" s="29"/>
      <c r="BQ115" s="29"/>
      <c r="BR115" s="29"/>
      <c r="BS115" s="29"/>
      <c r="BT115" s="29"/>
      <c r="BU115" s="29"/>
      <c r="BV115" s="29"/>
      <c r="BW115" s="29"/>
      <c r="BX115" s="29"/>
      <c r="BY115" s="29"/>
      <c r="BZ115" s="29"/>
      <c r="CA115" s="29"/>
      <c r="CB115" s="29"/>
      <c r="CC115" s="29"/>
      <c r="CD115" s="29"/>
      <c r="CE115" s="29"/>
      <c r="CF115" s="29"/>
      <c r="CG115" s="29"/>
      <c r="CH115" s="29"/>
      <c r="CI115" s="29"/>
      <c r="CJ115" s="29"/>
      <c r="CK115" s="29"/>
      <c r="CL115" s="29"/>
      <c r="CM115" s="29"/>
      <c r="CN115" s="29"/>
      <c r="CO115" s="29"/>
      <c r="CP115" s="29"/>
      <c r="CQ115" s="29"/>
      <c r="CR115" s="29"/>
      <c r="CS115" s="29"/>
      <c r="CT115" s="29"/>
      <c r="CU115" s="29"/>
      <c r="CV115" s="29"/>
      <c r="CW115" s="29"/>
      <c r="CX115" s="29"/>
      <c r="CY115" s="29"/>
      <c r="CZ115" s="29"/>
      <c r="DA115" s="29"/>
      <c r="DB115" s="29"/>
      <c r="DC115" s="29"/>
      <c r="DD115" s="29"/>
      <c r="DE115" s="29"/>
      <c r="DF115" s="29"/>
      <c r="DG115" s="29"/>
      <c r="XEO115" s="42"/>
      <c r="XEP115" s="42"/>
      <c r="XEQ115" s="42"/>
      <c r="XER115" s="42"/>
      <c r="XES115" s="42"/>
      <c r="XET115" s="42"/>
      <c r="XEU115" s="42"/>
      <c r="XEV115" s="42"/>
      <c r="XEW115" s="42"/>
      <c r="XEX115" s="42"/>
      <c r="XEY115" s="42"/>
      <c r="XEZ115" s="42"/>
      <c r="XFA115" s="42"/>
      <c r="XFB115" s="42"/>
      <c r="XFC115" s="42"/>
    </row>
    <row r="116" spans="1:112 16369:16383" s="28" customFormat="1" x14ac:dyDescent="0.25">
      <c r="A116" s="49">
        <v>29</v>
      </c>
      <c r="B116" s="42" t="s">
        <v>10</v>
      </c>
      <c r="C116" s="42" t="s">
        <v>16</v>
      </c>
      <c r="D116" s="43">
        <v>11052</v>
      </c>
      <c r="E116" s="44">
        <f t="shared" ca="1" si="14"/>
        <v>84</v>
      </c>
      <c r="F116" s="45">
        <v>80</v>
      </c>
      <c r="G116" s="1" t="s">
        <v>228</v>
      </c>
      <c r="H116" s="46">
        <v>6</v>
      </c>
      <c r="I116" s="46">
        <v>4</v>
      </c>
      <c r="J116" s="46" t="s">
        <v>239</v>
      </c>
      <c r="K116" s="43">
        <v>40935</v>
      </c>
      <c r="L116" s="42" t="s">
        <v>195</v>
      </c>
      <c r="M116" s="42" t="s">
        <v>217</v>
      </c>
      <c r="N116" s="42" t="s">
        <v>192</v>
      </c>
      <c r="O116" s="46" t="s">
        <v>7</v>
      </c>
      <c r="P116" s="46">
        <v>1</v>
      </c>
      <c r="Q116" s="45" t="s">
        <v>14</v>
      </c>
      <c r="R116" s="35"/>
      <c r="S116" s="45">
        <v>3</v>
      </c>
      <c r="T116" s="45">
        <v>2</v>
      </c>
      <c r="U116" s="45">
        <f t="shared" si="15"/>
        <v>0</v>
      </c>
      <c r="V116" s="45">
        <v>3</v>
      </c>
      <c r="W116" s="45">
        <f t="shared" si="16"/>
        <v>1</v>
      </c>
      <c r="X116" s="45">
        <v>4</v>
      </c>
      <c r="Y116" s="45">
        <f t="shared" si="10"/>
        <v>0</v>
      </c>
      <c r="Z116" s="45">
        <v>2</v>
      </c>
      <c r="AA116" s="45">
        <f t="shared" si="11"/>
        <v>0</v>
      </c>
      <c r="AB116" s="45"/>
      <c r="AC116" s="45"/>
      <c r="AD116" s="45"/>
      <c r="AE116" s="45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  <c r="BE116" s="29"/>
      <c r="BF116" s="29"/>
      <c r="BG116" s="29"/>
      <c r="BH116" s="29"/>
      <c r="BI116" s="29"/>
      <c r="BJ116" s="29"/>
      <c r="BK116" s="29"/>
      <c r="BL116" s="29"/>
      <c r="BM116" s="29"/>
      <c r="BN116" s="29"/>
      <c r="BO116" s="29"/>
      <c r="BP116" s="29"/>
      <c r="BQ116" s="29"/>
      <c r="BR116" s="29"/>
      <c r="BS116" s="29"/>
      <c r="BT116" s="29"/>
      <c r="BU116" s="29"/>
      <c r="BV116" s="29"/>
      <c r="BW116" s="29"/>
      <c r="BX116" s="29"/>
      <c r="BY116" s="29"/>
      <c r="BZ116" s="29"/>
      <c r="CA116" s="29"/>
      <c r="CB116" s="29"/>
      <c r="CC116" s="29"/>
      <c r="CD116" s="29"/>
      <c r="CE116" s="29"/>
      <c r="CF116" s="29"/>
      <c r="CG116" s="29"/>
      <c r="CH116" s="29"/>
      <c r="CI116" s="29"/>
      <c r="CJ116" s="29"/>
      <c r="CK116" s="29"/>
      <c r="CL116" s="29"/>
      <c r="CM116" s="29"/>
      <c r="CN116" s="29"/>
      <c r="CO116" s="29"/>
      <c r="CP116" s="29"/>
      <c r="CQ116" s="29"/>
      <c r="CR116" s="29"/>
      <c r="CS116" s="29"/>
      <c r="CT116" s="29"/>
      <c r="CU116" s="29"/>
      <c r="CV116" s="29"/>
      <c r="CW116" s="29"/>
      <c r="CX116" s="29"/>
      <c r="CY116" s="29"/>
      <c r="CZ116" s="29"/>
      <c r="DA116" s="29"/>
      <c r="DB116" s="29"/>
      <c r="DC116" s="29"/>
      <c r="DD116" s="29"/>
      <c r="DE116" s="29"/>
      <c r="DF116" s="29"/>
      <c r="DG116" s="29"/>
      <c r="XEO116" s="42"/>
      <c r="XEP116" s="42"/>
      <c r="XEQ116" s="42"/>
      <c r="XER116" s="42"/>
      <c r="XES116" s="42"/>
      <c r="XET116" s="42"/>
      <c r="XEU116" s="42"/>
      <c r="XEV116" s="42"/>
      <c r="XEW116" s="42"/>
      <c r="XEX116" s="42"/>
      <c r="XEY116" s="42"/>
      <c r="XEZ116" s="42"/>
      <c r="XFA116" s="42"/>
      <c r="XFB116" s="42"/>
      <c r="XFC116" s="42"/>
    </row>
    <row r="117" spans="1:112 16369:16383" s="28" customFormat="1" x14ac:dyDescent="0.25">
      <c r="A117" s="49">
        <v>29</v>
      </c>
      <c r="B117" s="42" t="s">
        <v>10</v>
      </c>
      <c r="C117" s="42" t="s">
        <v>18</v>
      </c>
      <c r="D117" s="43">
        <v>11052</v>
      </c>
      <c r="E117" s="44">
        <f t="shared" ca="1" si="14"/>
        <v>84</v>
      </c>
      <c r="F117" s="45">
        <v>50</v>
      </c>
      <c r="G117" s="1" t="s">
        <v>228</v>
      </c>
      <c r="H117" s="46">
        <v>6</v>
      </c>
      <c r="I117" s="46">
        <v>4</v>
      </c>
      <c r="J117" s="46" t="s">
        <v>239</v>
      </c>
      <c r="K117" s="43">
        <v>40598</v>
      </c>
      <c r="L117" s="42" t="s">
        <v>205</v>
      </c>
      <c r="M117" s="42" t="s">
        <v>201</v>
      </c>
      <c r="N117" s="42" t="s">
        <v>189</v>
      </c>
      <c r="O117" s="46" t="s">
        <v>7</v>
      </c>
      <c r="P117" s="46">
        <v>1</v>
      </c>
      <c r="Q117" s="45" t="s">
        <v>13</v>
      </c>
      <c r="R117" s="35"/>
      <c r="S117" s="45">
        <v>2</v>
      </c>
      <c r="T117" s="45">
        <v>3</v>
      </c>
      <c r="U117" s="45">
        <f t="shared" si="15"/>
        <v>0</v>
      </c>
      <c r="V117" s="45">
        <v>2</v>
      </c>
      <c r="W117" s="45">
        <f t="shared" si="16"/>
        <v>1</v>
      </c>
      <c r="X117" s="45">
        <v>2</v>
      </c>
      <c r="Y117" s="45">
        <f t="shared" si="10"/>
        <v>1</v>
      </c>
      <c r="Z117" s="45">
        <v>4</v>
      </c>
      <c r="AA117" s="45">
        <f t="shared" si="11"/>
        <v>0</v>
      </c>
      <c r="AB117" s="45"/>
      <c r="AC117" s="45"/>
      <c r="AD117" s="45"/>
      <c r="AE117" s="45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56"/>
      <c r="BK117" s="56"/>
      <c r="BL117" s="56"/>
      <c r="BM117" s="56"/>
      <c r="BN117" s="56"/>
      <c r="BO117" s="56"/>
      <c r="BP117" s="56"/>
      <c r="BQ117" s="56"/>
      <c r="BR117" s="56"/>
      <c r="BS117" s="56"/>
      <c r="BT117" s="56"/>
      <c r="BU117" s="56"/>
      <c r="BV117" s="56"/>
      <c r="BW117" s="56"/>
      <c r="BX117" s="56"/>
      <c r="BY117" s="56"/>
      <c r="BZ117" s="56"/>
      <c r="CA117" s="56"/>
      <c r="CB117" s="56"/>
      <c r="CC117" s="56"/>
      <c r="CD117" s="56"/>
      <c r="CE117" s="56"/>
      <c r="CF117" s="56"/>
      <c r="CG117" s="56"/>
      <c r="CH117" s="56"/>
      <c r="CI117" s="56"/>
      <c r="CJ117" s="56"/>
      <c r="CK117" s="56"/>
      <c r="CL117" s="56"/>
      <c r="CM117" s="56"/>
      <c r="CN117" s="56"/>
      <c r="CO117" s="56"/>
      <c r="CP117" s="56"/>
      <c r="CQ117" s="56"/>
      <c r="CR117" s="56"/>
      <c r="CS117" s="56"/>
      <c r="CT117" s="56"/>
      <c r="CU117" s="56"/>
      <c r="CV117" s="56"/>
      <c r="CW117" s="56"/>
      <c r="CX117" s="56"/>
      <c r="CY117" s="56"/>
      <c r="CZ117" s="56"/>
      <c r="DA117" s="56"/>
      <c r="DB117" s="56"/>
      <c r="DC117" s="56"/>
      <c r="DD117" s="56"/>
      <c r="DE117" s="56"/>
      <c r="DF117" s="56"/>
      <c r="DG117" s="56"/>
      <c r="XEO117" s="42"/>
      <c r="XEP117" s="42"/>
      <c r="XEQ117" s="42"/>
      <c r="XER117" s="42"/>
      <c r="XES117" s="42"/>
      <c r="XET117" s="42"/>
      <c r="XEU117" s="42"/>
      <c r="XEV117" s="42"/>
      <c r="XEW117" s="42"/>
      <c r="XEX117" s="42"/>
      <c r="XEY117" s="42"/>
      <c r="XEZ117" s="42"/>
      <c r="XFA117" s="42"/>
      <c r="XFB117" s="42"/>
      <c r="XFC117" s="42"/>
    </row>
    <row r="118" spans="1:112 16369:16383" s="37" customFormat="1" x14ac:dyDescent="0.25">
      <c r="A118" s="49">
        <v>29</v>
      </c>
      <c r="B118" s="42" t="s">
        <v>10</v>
      </c>
      <c r="C118" s="42" t="s">
        <v>20</v>
      </c>
      <c r="D118" s="43">
        <v>11052</v>
      </c>
      <c r="E118" s="44">
        <f t="shared" ca="1" si="14"/>
        <v>84</v>
      </c>
      <c r="F118" s="45">
        <v>80</v>
      </c>
      <c r="G118" s="1" t="s">
        <v>228</v>
      </c>
      <c r="H118" s="46">
        <v>6</v>
      </c>
      <c r="I118" s="46">
        <v>4</v>
      </c>
      <c r="J118" s="46" t="s">
        <v>241</v>
      </c>
      <c r="K118" s="43">
        <v>40234</v>
      </c>
      <c r="L118" s="42" t="s">
        <v>205</v>
      </c>
      <c r="M118" s="42" t="s">
        <v>212</v>
      </c>
      <c r="N118" s="42" t="s">
        <v>187</v>
      </c>
      <c r="O118" s="46" t="s">
        <v>7</v>
      </c>
      <c r="P118" s="46">
        <v>1</v>
      </c>
      <c r="Q118" s="45" t="s">
        <v>13</v>
      </c>
      <c r="R118" s="35"/>
      <c r="S118" s="45">
        <v>1</v>
      </c>
      <c r="T118" s="45">
        <v>1</v>
      </c>
      <c r="U118" s="45">
        <f t="shared" si="15"/>
        <v>1</v>
      </c>
      <c r="V118" s="45">
        <v>1</v>
      </c>
      <c r="W118" s="45">
        <f t="shared" si="16"/>
        <v>1</v>
      </c>
      <c r="X118" s="45">
        <v>1</v>
      </c>
      <c r="Y118" s="45">
        <f t="shared" si="10"/>
        <v>1</v>
      </c>
      <c r="Z118" s="45">
        <v>3</v>
      </c>
      <c r="AA118" s="45">
        <f t="shared" si="11"/>
        <v>0</v>
      </c>
      <c r="AB118" s="45"/>
      <c r="AC118" s="45"/>
      <c r="AD118" s="45"/>
      <c r="AE118" s="45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56"/>
      <c r="BK118" s="56"/>
      <c r="BL118" s="56"/>
      <c r="BM118" s="56"/>
      <c r="BN118" s="56"/>
      <c r="BO118" s="56"/>
      <c r="BP118" s="56"/>
      <c r="BQ118" s="56"/>
      <c r="BR118" s="56"/>
      <c r="BS118" s="56"/>
      <c r="BT118" s="56"/>
      <c r="BU118" s="56"/>
      <c r="BV118" s="56"/>
      <c r="BW118" s="56"/>
      <c r="BX118" s="56"/>
      <c r="BY118" s="56"/>
      <c r="BZ118" s="56"/>
      <c r="CA118" s="56"/>
      <c r="CB118" s="56"/>
      <c r="CC118" s="56"/>
      <c r="CD118" s="56"/>
      <c r="CE118" s="56"/>
      <c r="CF118" s="56"/>
      <c r="CG118" s="56"/>
      <c r="CH118" s="56"/>
      <c r="CI118" s="56"/>
      <c r="CJ118" s="56"/>
      <c r="CK118" s="56"/>
      <c r="CL118" s="56"/>
      <c r="CM118" s="56"/>
      <c r="CN118" s="56"/>
      <c r="CO118" s="56"/>
      <c r="CP118" s="56"/>
      <c r="CQ118" s="56"/>
      <c r="CR118" s="56"/>
      <c r="CS118" s="56"/>
      <c r="CT118" s="56"/>
      <c r="CU118" s="56"/>
      <c r="CV118" s="56"/>
      <c r="CW118" s="56"/>
      <c r="CX118" s="56"/>
      <c r="CY118" s="56"/>
      <c r="CZ118" s="56"/>
      <c r="DA118" s="56"/>
      <c r="DB118" s="56"/>
      <c r="DC118" s="56"/>
      <c r="DD118" s="56"/>
      <c r="DE118" s="56"/>
      <c r="DF118" s="56"/>
      <c r="DG118" s="56"/>
      <c r="XEO118" s="42"/>
      <c r="XEP118" s="42"/>
      <c r="XEQ118" s="42"/>
      <c r="XER118" s="42"/>
      <c r="XES118" s="42"/>
      <c r="XET118" s="42"/>
      <c r="XEU118" s="42"/>
      <c r="XEV118" s="42"/>
      <c r="XEW118" s="42"/>
      <c r="XEX118" s="42"/>
      <c r="XEY118" s="42"/>
      <c r="XEZ118" s="42"/>
      <c r="XFA118" s="42"/>
      <c r="XFB118" s="42"/>
      <c r="XFC118" s="42"/>
    </row>
    <row r="119" spans="1:112 16369:16383" s="37" customFormat="1" x14ac:dyDescent="0.25">
      <c r="A119" s="49">
        <v>29</v>
      </c>
      <c r="B119" s="42" t="s">
        <v>10</v>
      </c>
      <c r="C119" s="42" t="s">
        <v>9</v>
      </c>
      <c r="D119" s="43">
        <v>11052</v>
      </c>
      <c r="E119" s="44">
        <f t="shared" ca="1" si="14"/>
        <v>84</v>
      </c>
      <c r="F119" s="45">
        <v>63</v>
      </c>
      <c r="G119" s="1" t="s">
        <v>230</v>
      </c>
      <c r="H119" s="46">
        <v>6</v>
      </c>
      <c r="I119" s="46">
        <v>4</v>
      </c>
      <c r="J119" s="46" t="s">
        <v>241</v>
      </c>
      <c r="K119" s="43">
        <v>41180</v>
      </c>
      <c r="L119" s="42" t="s">
        <v>199</v>
      </c>
      <c r="M119" s="42" t="s">
        <v>188</v>
      </c>
      <c r="N119" s="42" t="s">
        <v>192</v>
      </c>
      <c r="O119" s="46" t="s">
        <v>7</v>
      </c>
      <c r="P119" s="46">
        <v>1</v>
      </c>
      <c r="Q119" s="45" t="s">
        <v>14</v>
      </c>
      <c r="R119" s="35"/>
      <c r="S119" s="45">
        <v>4</v>
      </c>
      <c r="T119" s="45">
        <v>4</v>
      </c>
      <c r="U119" s="45">
        <f t="shared" si="15"/>
        <v>1</v>
      </c>
      <c r="V119" s="45">
        <v>4</v>
      </c>
      <c r="W119" s="45">
        <f t="shared" si="16"/>
        <v>1</v>
      </c>
      <c r="X119" s="45">
        <v>3</v>
      </c>
      <c r="Y119" s="45">
        <f t="shared" si="10"/>
        <v>0</v>
      </c>
      <c r="Z119" s="45">
        <v>1</v>
      </c>
      <c r="AA119" s="45">
        <f t="shared" si="11"/>
        <v>0</v>
      </c>
      <c r="AB119" s="45"/>
      <c r="AC119" s="45"/>
      <c r="AD119" s="45"/>
      <c r="AE119" s="45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56"/>
      <c r="BK119" s="56"/>
      <c r="BL119" s="56"/>
      <c r="BM119" s="56"/>
      <c r="BN119" s="56"/>
      <c r="BO119" s="56"/>
      <c r="BP119" s="56"/>
      <c r="BQ119" s="56"/>
      <c r="BR119" s="56"/>
      <c r="BS119" s="56"/>
      <c r="BT119" s="56"/>
      <c r="BU119" s="56"/>
      <c r="BV119" s="56"/>
      <c r="BW119" s="56"/>
      <c r="BX119" s="56"/>
      <c r="BY119" s="56"/>
      <c r="BZ119" s="56"/>
      <c r="CA119" s="56"/>
      <c r="CB119" s="56"/>
      <c r="CC119" s="56"/>
      <c r="CD119" s="56"/>
      <c r="CE119" s="56"/>
      <c r="CF119" s="56"/>
      <c r="CG119" s="56"/>
      <c r="CH119" s="56"/>
      <c r="CI119" s="56"/>
      <c r="CJ119" s="56"/>
      <c r="CK119" s="56"/>
      <c r="CL119" s="56"/>
      <c r="CM119" s="56"/>
      <c r="CN119" s="56"/>
      <c r="CO119" s="56"/>
      <c r="CP119" s="56"/>
      <c r="CQ119" s="56"/>
      <c r="CR119" s="56"/>
      <c r="CS119" s="56"/>
      <c r="CT119" s="56"/>
      <c r="CU119" s="56"/>
      <c r="CV119" s="56"/>
      <c r="CW119" s="56"/>
      <c r="CX119" s="56"/>
      <c r="CY119" s="56"/>
      <c r="CZ119" s="56"/>
      <c r="DA119" s="56"/>
      <c r="DB119" s="56"/>
      <c r="DC119" s="56"/>
      <c r="DD119" s="56"/>
      <c r="DE119" s="56"/>
      <c r="DF119" s="56"/>
      <c r="DG119" s="56"/>
      <c r="XEO119" s="42"/>
      <c r="XEP119" s="42"/>
      <c r="XEQ119" s="42"/>
      <c r="XER119" s="42"/>
      <c r="XES119" s="42"/>
      <c r="XET119" s="42"/>
      <c r="XEU119" s="42"/>
      <c r="XEV119" s="42"/>
      <c r="XEW119" s="42"/>
      <c r="XEX119" s="42"/>
      <c r="XEY119" s="42"/>
      <c r="XEZ119" s="42"/>
      <c r="XFA119" s="42"/>
      <c r="XFB119" s="42"/>
      <c r="XFC119" s="42"/>
    </row>
    <row r="120" spans="1:112 16369:16383" s="37" customFormat="1" x14ac:dyDescent="0.25">
      <c r="A120" s="49">
        <v>30</v>
      </c>
      <c r="B120" s="50" t="s">
        <v>45</v>
      </c>
      <c r="C120" s="50" t="s">
        <v>19</v>
      </c>
      <c r="D120" s="51">
        <v>12776</v>
      </c>
      <c r="E120" s="52">
        <f t="shared" ca="1" si="14"/>
        <v>79</v>
      </c>
      <c r="F120" s="17">
        <v>40</v>
      </c>
      <c r="G120" s="1" t="s">
        <v>227</v>
      </c>
      <c r="H120" s="53">
        <v>6</v>
      </c>
      <c r="I120" s="53">
        <v>3</v>
      </c>
      <c r="J120" s="53" t="s">
        <v>235</v>
      </c>
      <c r="K120" s="51">
        <v>39940</v>
      </c>
      <c r="L120" s="50" t="s">
        <v>206</v>
      </c>
      <c r="M120" s="50" t="s">
        <v>190</v>
      </c>
      <c r="N120" s="50" t="s">
        <v>186</v>
      </c>
      <c r="O120" s="53" t="s">
        <v>11</v>
      </c>
      <c r="P120" s="53">
        <v>1</v>
      </c>
      <c r="Q120" s="17" t="s">
        <v>13</v>
      </c>
      <c r="R120" s="54"/>
      <c r="S120" s="17">
        <v>1</v>
      </c>
      <c r="T120" s="17">
        <v>1</v>
      </c>
      <c r="U120" s="17">
        <f t="shared" si="15"/>
        <v>1</v>
      </c>
      <c r="V120" s="17">
        <v>1</v>
      </c>
      <c r="W120" s="17">
        <f t="shared" si="16"/>
        <v>1</v>
      </c>
      <c r="X120" s="17">
        <v>1</v>
      </c>
      <c r="Y120" s="45">
        <f t="shared" si="10"/>
        <v>1</v>
      </c>
      <c r="Z120" s="17">
        <v>1</v>
      </c>
      <c r="AA120" s="45">
        <f t="shared" si="11"/>
        <v>1</v>
      </c>
      <c r="AB120" s="17"/>
      <c r="AC120" s="17"/>
      <c r="AD120" s="17"/>
      <c r="AE120" s="17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56"/>
      <c r="BK120" s="56"/>
      <c r="BL120" s="56"/>
      <c r="BM120" s="56"/>
      <c r="BN120" s="56"/>
      <c r="BO120" s="56"/>
      <c r="BP120" s="56"/>
      <c r="BQ120" s="56"/>
      <c r="BR120" s="56"/>
      <c r="BS120" s="56"/>
      <c r="BT120" s="56"/>
      <c r="BU120" s="56"/>
      <c r="BV120" s="56"/>
      <c r="BW120" s="56"/>
      <c r="BX120" s="56"/>
      <c r="BY120" s="56"/>
      <c r="BZ120" s="56"/>
      <c r="CA120" s="56"/>
      <c r="CB120" s="56"/>
      <c r="CC120" s="56"/>
      <c r="CD120" s="56"/>
      <c r="CE120" s="56"/>
      <c r="CF120" s="56"/>
      <c r="CG120" s="56"/>
      <c r="CH120" s="56"/>
      <c r="CI120" s="56"/>
      <c r="CJ120" s="56"/>
      <c r="CK120" s="56"/>
      <c r="CL120" s="56"/>
      <c r="CM120" s="56"/>
      <c r="CN120" s="56"/>
      <c r="CO120" s="56"/>
      <c r="CP120" s="56"/>
      <c r="CQ120" s="56"/>
      <c r="CR120" s="56"/>
      <c r="CS120" s="56"/>
      <c r="CT120" s="56"/>
      <c r="CU120" s="56"/>
      <c r="CV120" s="56"/>
      <c r="CW120" s="56"/>
      <c r="CX120" s="56"/>
      <c r="CY120" s="56"/>
      <c r="CZ120" s="56"/>
      <c r="DA120" s="56"/>
      <c r="DB120" s="56"/>
      <c r="DC120" s="56"/>
      <c r="DD120" s="56"/>
      <c r="DE120" s="56"/>
      <c r="DF120" s="56"/>
      <c r="DG120" s="56"/>
      <c r="XEO120" s="50"/>
      <c r="XEP120" s="50"/>
      <c r="XEQ120" s="50"/>
      <c r="XER120" s="50"/>
      <c r="XES120" s="50"/>
      <c r="XET120" s="50"/>
      <c r="XEU120" s="50"/>
      <c r="XEV120" s="50"/>
      <c r="XEW120" s="50"/>
      <c r="XEX120" s="50"/>
      <c r="XEY120" s="50"/>
      <c r="XEZ120" s="50"/>
      <c r="XFA120" s="50"/>
      <c r="XFB120" s="50"/>
      <c r="XFC120" s="50"/>
    </row>
    <row r="121" spans="1:112 16369:16383" s="37" customFormat="1" x14ac:dyDescent="0.25">
      <c r="A121" s="49">
        <v>30</v>
      </c>
      <c r="B121" s="50" t="s">
        <v>45</v>
      </c>
      <c r="C121" s="50" t="s">
        <v>17</v>
      </c>
      <c r="D121" s="51">
        <v>12776</v>
      </c>
      <c r="E121" s="52">
        <f t="shared" ca="1" si="14"/>
        <v>79</v>
      </c>
      <c r="F121" s="17">
        <v>32</v>
      </c>
      <c r="G121" s="1" t="s">
        <v>227</v>
      </c>
      <c r="H121" s="53">
        <v>6</v>
      </c>
      <c r="I121" s="53">
        <v>3</v>
      </c>
      <c r="J121" s="53" t="s">
        <v>239</v>
      </c>
      <c r="K121" s="51">
        <v>40311</v>
      </c>
      <c r="L121" s="50" t="s">
        <v>206</v>
      </c>
      <c r="M121" s="50" t="s">
        <v>214</v>
      </c>
      <c r="N121" s="50" t="s">
        <v>187</v>
      </c>
      <c r="O121" s="53" t="s">
        <v>11</v>
      </c>
      <c r="P121" s="53">
        <v>1</v>
      </c>
      <c r="Q121" s="17" t="s">
        <v>13</v>
      </c>
      <c r="R121" s="54"/>
      <c r="S121" s="17">
        <v>2</v>
      </c>
      <c r="T121" s="17">
        <v>2</v>
      </c>
      <c r="U121" s="17">
        <f t="shared" si="15"/>
        <v>1</v>
      </c>
      <c r="V121" s="17">
        <v>4</v>
      </c>
      <c r="W121" s="17">
        <f t="shared" si="16"/>
        <v>0</v>
      </c>
      <c r="X121" s="17">
        <v>3</v>
      </c>
      <c r="Y121" s="45">
        <f t="shared" si="10"/>
        <v>0</v>
      </c>
      <c r="Z121" s="17">
        <v>3</v>
      </c>
      <c r="AA121" s="45">
        <f t="shared" si="11"/>
        <v>0</v>
      </c>
      <c r="AB121" s="17"/>
      <c r="AC121" s="17"/>
      <c r="AD121" s="17"/>
      <c r="AE121" s="17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56"/>
      <c r="BK121" s="56"/>
      <c r="BL121" s="56"/>
      <c r="BM121" s="56"/>
      <c r="BN121" s="56"/>
      <c r="BO121" s="56"/>
      <c r="BP121" s="56"/>
      <c r="BQ121" s="56"/>
      <c r="BR121" s="56"/>
      <c r="BS121" s="56"/>
      <c r="BT121" s="56"/>
      <c r="BU121" s="56"/>
      <c r="BV121" s="56"/>
      <c r="BW121" s="56"/>
      <c r="BX121" s="56"/>
      <c r="BY121" s="56"/>
      <c r="BZ121" s="56"/>
      <c r="CA121" s="56"/>
      <c r="CB121" s="56"/>
      <c r="CC121" s="56"/>
      <c r="CD121" s="56"/>
      <c r="CE121" s="56"/>
      <c r="CF121" s="56"/>
      <c r="CG121" s="56"/>
      <c r="CH121" s="56"/>
      <c r="CI121" s="56"/>
      <c r="CJ121" s="56"/>
      <c r="CK121" s="56"/>
      <c r="CL121" s="56"/>
      <c r="CM121" s="56"/>
      <c r="CN121" s="56"/>
      <c r="CO121" s="56"/>
      <c r="CP121" s="56"/>
      <c r="CQ121" s="56"/>
      <c r="CR121" s="56"/>
      <c r="CS121" s="56"/>
      <c r="CT121" s="56"/>
      <c r="CU121" s="56"/>
      <c r="CV121" s="56"/>
      <c r="CW121" s="56"/>
      <c r="CX121" s="56"/>
      <c r="CY121" s="56"/>
      <c r="CZ121" s="56"/>
      <c r="DA121" s="56"/>
      <c r="DB121" s="56"/>
      <c r="DC121" s="56"/>
      <c r="DD121" s="56"/>
      <c r="DE121" s="56"/>
      <c r="DF121" s="56"/>
      <c r="DG121" s="56"/>
      <c r="XEO121" s="50"/>
      <c r="XEP121" s="50"/>
      <c r="XEQ121" s="50"/>
      <c r="XER121" s="50"/>
      <c r="XES121" s="50"/>
      <c r="XET121" s="50"/>
      <c r="XEU121" s="50"/>
      <c r="XEV121" s="50"/>
      <c r="XEW121" s="50"/>
      <c r="XEX121" s="50"/>
      <c r="XEY121" s="50"/>
      <c r="XEZ121" s="50"/>
      <c r="XFA121" s="50"/>
      <c r="XFB121" s="50"/>
      <c r="XFC121" s="50"/>
    </row>
    <row r="122" spans="1:112 16369:16383" s="37" customFormat="1" x14ac:dyDescent="0.25">
      <c r="A122" s="49">
        <v>30</v>
      </c>
      <c r="B122" s="50" t="s">
        <v>45</v>
      </c>
      <c r="C122" s="50" t="s">
        <v>15</v>
      </c>
      <c r="D122" s="51">
        <v>12776</v>
      </c>
      <c r="E122" s="52">
        <f t="shared" ca="1" si="14"/>
        <v>79</v>
      </c>
      <c r="F122" s="17">
        <v>32</v>
      </c>
      <c r="G122" s="1" t="s">
        <v>227</v>
      </c>
      <c r="H122" s="53">
        <v>6</v>
      </c>
      <c r="I122" s="53">
        <v>3</v>
      </c>
      <c r="J122" s="53" t="s">
        <v>235</v>
      </c>
      <c r="K122" s="51">
        <v>40689</v>
      </c>
      <c r="L122" s="50" t="s">
        <v>206</v>
      </c>
      <c r="M122" s="50" t="s">
        <v>200</v>
      </c>
      <c r="N122" s="50" t="s">
        <v>189</v>
      </c>
      <c r="O122" s="53" t="s">
        <v>11</v>
      </c>
      <c r="P122" s="53">
        <v>1</v>
      </c>
      <c r="Q122" s="17" t="s">
        <v>13</v>
      </c>
      <c r="R122" s="54"/>
      <c r="S122" s="17">
        <v>3</v>
      </c>
      <c r="T122" s="17">
        <v>3</v>
      </c>
      <c r="U122" s="17">
        <f t="shared" si="15"/>
        <v>1</v>
      </c>
      <c r="V122" s="17">
        <v>2</v>
      </c>
      <c r="W122" s="17">
        <f t="shared" si="16"/>
        <v>0</v>
      </c>
      <c r="X122" s="17">
        <v>2</v>
      </c>
      <c r="Y122" s="45">
        <f t="shared" si="10"/>
        <v>0</v>
      </c>
      <c r="Z122" s="17">
        <v>2</v>
      </c>
      <c r="AA122" s="45">
        <f t="shared" si="11"/>
        <v>0</v>
      </c>
      <c r="AB122" s="17"/>
      <c r="AC122" s="17"/>
      <c r="AD122" s="17"/>
      <c r="AE122" s="17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  <c r="BE122" s="29"/>
      <c r="BF122" s="29"/>
      <c r="BG122" s="29"/>
      <c r="BH122" s="29"/>
      <c r="BI122" s="29"/>
      <c r="BJ122" s="29"/>
      <c r="BK122" s="29"/>
      <c r="BL122" s="29"/>
      <c r="BM122" s="29"/>
      <c r="BN122" s="29"/>
      <c r="BO122" s="29"/>
      <c r="BP122" s="29"/>
      <c r="BQ122" s="29"/>
      <c r="BR122" s="29"/>
      <c r="BS122" s="29"/>
      <c r="BT122" s="29"/>
      <c r="BU122" s="29"/>
      <c r="BV122" s="29"/>
      <c r="BW122" s="29"/>
      <c r="BX122" s="29"/>
      <c r="BY122" s="29"/>
      <c r="BZ122" s="29"/>
      <c r="CA122" s="29"/>
      <c r="CB122" s="29"/>
      <c r="CC122" s="29"/>
      <c r="CD122" s="29"/>
      <c r="CE122" s="29"/>
      <c r="CF122" s="29"/>
      <c r="CG122" s="29"/>
      <c r="CH122" s="29"/>
      <c r="CI122" s="29"/>
      <c r="CJ122" s="29"/>
      <c r="CK122" s="29"/>
      <c r="CL122" s="29"/>
      <c r="CM122" s="29"/>
      <c r="CN122" s="29"/>
      <c r="CO122" s="29"/>
      <c r="CP122" s="29"/>
      <c r="CQ122" s="29"/>
      <c r="CR122" s="29"/>
      <c r="CS122" s="29"/>
      <c r="CT122" s="29"/>
      <c r="CU122" s="29"/>
      <c r="CV122" s="29"/>
      <c r="CW122" s="29"/>
      <c r="CX122" s="29"/>
      <c r="CY122" s="29"/>
      <c r="CZ122" s="29"/>
      <c r="DA122" s="29"/>
      <c r="DB122" s="29"/>
      <c r="DC122" s="29"/>
      <c r="DD122" s="29"/>
      <c r="DE122" s="29"/>
      <c r="DF122" s="29"/>
      <c r="DG122" s="29"/>
      <c r="XEO122" s="50"/>
      <c r="XEP122" s="50"/>
      <c r="XEQ122" s="50"/>
      <c r="XER122" s="50"/>
      <c r="XES122" s="50"/>
      <c r="XET122" s="50"/>
      <c r="XEU122" s="50"/>
      <c r="XEV122" s="50"/>
      <c r="XEW122" s="50"/>
      <c r="XEX122" s="50"/>
      <c r="XEY122" s="50"/>
      <c r="XEZ122" s="50"/>
      <c r="XFA122" s="50"/>
      <c r="XFB122" s="50"/>
      <c r="XFC122" s="50"/>
    </row>
    <row r="123" spans="1:112 16369:16383" x14ac:dyDescent="0.25">
      <c r="A123" s="49">
        <v>30</v>
      </c>
      <c r="B123" s="50" t="s">
        <v>45</v>
      </c>
      <c r="C123" s="50" t="s">
        <v>6</v>
      </c>
      <c r="D123" s="51">
        <v>12776</v>
      </c>
      <c r="E123" s="52">
        <f t="shared" ca="1" si="14"/>
        <v>79</v>
      </c>
      <c r="F123" s="17">
        <v>32</v>
      </c>
      <c r="G123" s="1" t="s">
        <v>227</v>
      </c>
      <c r="H123" s="53">
        <v>6</v>
      </c>
      <c r="I123" s="53">
        <v>3</v>
      </c>
      <c r="J123" s="53" t="s">
        <v>235</v>
      </c>
      <c r="K123" s="51">
        <v>41067</v>
      </c>
      <c r="L123" s="50" t="s">
        <v>204</v>
      </c>
      <c r="M123" s="50" t="s">
        <v>190</v>
      </c>
      <c r="N123" s="50" t="s">
        <v>192</v>
      </c>
      <c r="O123" s="53" t="s">
        <v>11</v>
      </c>
      <c r="P123" s="53">
        <v>1</v>
      </c>
      <c r="Q123" s="17" t="s">
        <v>13</v>
      </c>
      <c r="R123" s="54"/>
      <c r="S123" s="17">
        <v>4</v>
      </c>
      <c r="T123" s="17">
        <v>4</v>
      </c>
      <c r="U123" s="17">
        <f t="shared" si="15"/>
        <v>1</v>
      </c>
      <c r="V123" s="17">
        <v>3</v>
      </c>
      <c r="W123" s="17">
        <f t="shared" si="16"/>
        <v>0</v>
      </c>
      <c r="X123" s="17">
        <v>4</v>
      </c>
      <c r="Y123" s="45">
        <f t="shared" si="10"/>
        <v>1</v>
      </c>
      <c r="Z123" s="17">
        <v>4</v>
      </c>
      <c r="AA123" s="45">
        <f t="shared" si="11"/>
        <v>1</v>
      </c>
      <c r="AB123" s="17"/>
      <c r="AC123" s="17"/>
      <c r="AD123" s="17"/>
      <c r="AE123" s="1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7"/>
      <c r="BJ123" s="37"/>
      <c r="BK123" s="37"/>
      <c r="BL123" s="37"/>
      <c r="BM123" s="37"/>
      <c r="BN123" s="37"/>
      <c r="BO123" s="37"/>
      <c r="BP123" s="37"/>
      <c r="BQ123" s="37"/>
      <c r="BR123" s="37"/>
      <c r="BS123" s="37"/>
      <c r="BT123" s="37"/>
      <c r="BU123" s="37"/>
      <c r="BV123" s="37"/>
      <c r="BW123" s="37"/>
      <c r="BX123" s="37"/>
      <c r="BY123" s="37"/>
      <c r="BZ123" s="37"/>
      <c r="CA123" s="3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  <c r="CL123" s="37"/>
      <c r="CM123" s="37"/>
      <c r="CN123" s="37"/>
      <c r="CO123" s="37"/>
      <c r="CP123" s="37"/>
      <c r="CQ123" s="37"/>
      <c r="CR123" s="37"/>
      <c r="CS123" s="37"/>
      <c r="CT123" s="37"/>
      <c r="CU123" s="37"/>
      <c r="CV123" s="37"/>
      <c r="CW123" s="37"/>
      <c r="CX123" s="37"/>
      <c r="CY123" s="37"/>
      <c r="CZ123" s="37"/>
      <c r="DA123" s="37"/>
      <c r="DB123" s="37"/>
      <c r="DC123" s="37"/>
      <c r="DD123" s="37"/>
      <c r="DE123" s="37"/>
      <c r="DF123" s="37"/>
      <c r="DG123" s="37"/>
      <c r="DH123" s="6"/>
      <c r="XEO123" s="50"/>
      <c r="XEP123" s="50"/>
      <c r="XEQ123" s="50"/>
      <c r="XER123" s="50"/>
      <c r="XES123" s="50"/>
      <c r="XET123" s="50"/>
      <c r="XEU123" s="50"/>
      <c r="XEV123" s="50"/>
      <c r="XEW123" s="50"/>
      <c r="XEX123" s="50"/>
      <c r="XEY123" s="50"/>
      <c r="XEZ123" s="50"/>
      <c r="XFA123" s="50"/>
      <c r="XFB123" s="50"/>
      <c r="XFC123" s="50"/>
    </row>
    <row r="124" spans="1:112 16369:16383" x14ac:dyDescent="0.25">
      <c r="A124" s="49">
        <v>31</v>
      </c>
      <c r="B124" s="50" t="s">
        <v>45</v>
      </c>
      <c r="C124" s="50" t="s">
        <v>20</v>
      </c>
      <c r="D124" s="51">
        <v>12776</v>
      </c>
      <c r="E124" s="52">
        <f t="shared" ca="1" si="14"/>
        <v>79</v>
      </c>
      <c r="F124" s="17">
        <v>40</v>
      </c>
      <c r="G124" s="1" t="s">
        <v>227</v>
      </c>
      <c r="H124" s="53">
        <v>5</v>
      </c>
      <c r="I124" s="53">
        <v>3</v>
      </c>
      <c r="J124" s="53" t="s">
        <v>235</v>
      </c>
      <c r="K124" s="51">
        <v>39940</v>
      </c>
      <c r="L124" s="50" t="s">
        <v>206</v>
      </c>
      <c r="M124" s="50" t="s">
        <v>190</v>
      </c>
      <c r="N124" s="50" t="s">
        <v>186</v>
      </c>
      <c r="O124" s="53" t="s">
        <v>7</v>
      </c>
      <c r="P124" s="53">
        <v>1</v>
      </c>
      <c r="Q124" s="17" t="s">
        <v>13</v>
      </c>
      <c r="R124" s="54"/>
      <c r="S124" s="17">
        <v>1</v>
      </c>
      <c r="T124" s="17">
        <v>1</v>
      </c>
      <c r="U124" s="17">
        <f t="shared" si="15"/>
        <v>1</v>
      </c>
      <c r="V124" s="17">
        <v>1</v>
      </c>
      <c r="W124" s="17">
        <f t="shared" si="16"/>
        <v>1</v>
      </c>
      <c r="X124" s="17">
        <v>1</v>
      </c>
      <c r="Y124" s="45">
        <f t="shared" si="10"/>
        <v>1</v>
      </c>
      <c r="Z124" s="17">
        <v>1</v>
      </c>
      <c r="AA124" s="45">
        <f t="shared" si="11"/>
        <v>1</v>
      </c>
      <c r="AB124" s="17"/>
      <c r="AC124" s="17"/>
      <c r="AD124" s="17"/>
      <c r="AE124" s="1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/>
      <c r="BA124" s="37"/>
      <c r="BB124" s="37"/>
      <c r="BC124" s="37"/>
      <c r="BD124" s="37"/>
      <c r="BE124" s="37"/>
      <c r="BF124" s="37"/>
      <c r="BG124" s="37"/>
      <c r="BH124" s="37"/>
      <c r="BI124" s="37"/>
      <c r="BJ124" s="37"/>
      <c r="BK124" s="37"/>
      <c r="BL124" s="37"/>
      <c r="BM124" s="37"/>
      <c r="BN124" s="37"/>
      <c r="BO124" s="37"/>
      <c r="BP124" s="37"/>
      <c r="BQ124" s="37"/>
      <c r="BR124" s="37"/>
      <c r="BS124" s="37"/>
      <c r="BT124" s="37"/>
      <c r="BU124" s="37"/>
      <c r="BV124" s="37"/>
      <c r="BW124" s="37"/>
      <c r="BX124" s="37"/>
      <c r="BY124" s="37"/>
      <c r="BZ124" s="37"/>
      <c r="CA124" s="37"/>
      <c r="CB124" s="37"/>
      <c r="CC124" s="37"/>
      <c r="CD124" s="37"/>
      <c r="CE124" s="37"/>
      <c r="CF124" s="37"/>
      <c r="CG124" s="37"/>
      <c r="CH124" s="37"/>
      <c r="CI124" s="37"/>
      <c r="CJ124" s="37"/>
      <c r="CK124" s="37"/>
      <c r="CL124" s="37"/>
      <c r="CM124" s="37"/>
      <c r="CN124" s="37"/>
      <c r="CO124" s="37"/>
      <c r="CP124" s="37"/>
      <c r="CQ124" s="37"/>
      <c r="CR124" s="37"/>
      <c r="CS124" s="37"/>
      <c r="CT124" s="37"/>
      <c r="CU124" s="37"/>
      <c r="CV124" s="37"/>
      <c r="CW124" s="37"/>
      <c r="CX124" s="37"/>
      <c r="CY124" s="37"/>
      <c r="CZ124" s="37"/>
      <c r="DA124" s="37"/>
      <c r="DB124" s="37"/>
      <c r="DC124" s="37"/>
      <c r="DD124" s="37"/>
      <c r="DE124" s="37"/>
      <c r="DF124" s="37"/>
      <c r="DG124" s="37"/>
      <c r="DH124" s="6"/>
      <c r="XEO124" s="50"/>
      <c r="XEP124" s="50"/>
      <c r="XEQ124" s="50"/>
      <c r="XER124" s="50"/>
      <c r="XES124" s="50"/>
      <c r="XET124" s="50"/>
      <c r="XEU124" s="50"/>
      <c r="XEV124" s="50"/>
      <c r="XEW124" s="50"/>
      <c r="XEX124" s="50"/>
      <c r="XEY124" s="50"/>
      <c r="XEZ124" s="50"/>
      <c r="XFA124" s="50"/>
      <c r="XFB124" s="50"/>
      <c r="XFC124" s="50"/>
    </row>
    <row r="125" spans="1:112 16369:16383" x14ac:dyDescent="0.25">
      <c r="A125" s="49">
        <v>31</v>
      </c>
      <c r="B125" s="50" t="s">
        <v>45</v>
      </c>
      <c r="C125" s="50" t="s">
        <v>18</v>
      </c>
      <c r="D125" s="51">
        <v>12776</v>
      </c>
      <c r="E125" s="52">
        <f t="shared" ca="1" si="14"/>
        <v>79</v>
      </c>
      <c r="F125" s="17">
        <v>32</v>
      </c>
      <c r="G125" s="1" t="s">
        <v>227</v>
      </c>
      <c r="H125" s="53">
        <v>5</v>
      </c>
      <c r="I125" s="53">
        <v>3</v>
      </c>
      <c r="J125" s="53" t="s">
        <v>239</v>
      </c>
      <c r="K125" s="51">
        <v>40311</v>
      </c>
      <c r="L125" s="50" t="s">
        <v>206</v>
      </c>
      <c r="M125" s="50" t="s">
        <v>214</v>
      </c>
      <c r="N125" s="50" t="s">
        <v>187</v>
      </c>
      <c r="O125" s="53" t="s">
        <v>7</v>
      </c>
      <c r="P125" s="53">
        <v>2</v>
      </c>
      <c r="Q125" s="17" t="s">
        <v>13</v>
      </c>
      <c r="R125" s="54"/>
      <c r="S125" s="17">
        <v>2</v>
      </c>
      <c r="T125" s="17">
        <v>2</v>
      </c>
      <c r="U125" s="17">
        <f t="shared" si="15"/>
        <v>1</v>
      </c>
      <c r="V125" s="17">
        <v>3</v>
      </c>
      <c r="W125" s="17">
        <f t="shared" si="16"/>
        <v>0</v>
      </c>
      <c r="X125" s="17">
        <v>2</v>
      </c>
      <c r="Y125" s="45">
        <f t="shared" si="10"/>
        <v>1</v>
      </c>
      <c r="Z125" s="17">
        <v>3</v>
      </c>
      <c r="AA125" s="45">
        <f t="shared" si="11"/>
        <v>0</v>
      </c>
      <c r="AB125" s="17"/>
      <c r="AC125" s="17"/>
      <c r="AD125" s="17"/>
      <c r="AE125" s="1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7"/>
      <c r="BJ125" s="37"/>
      <c r="BK125" s="37"/>
      <c r="BL125" s="37"/>
      <c r="BM125" s="37"/>
      <c r="BN125" s="37"/>
      <c r="BO125" s="37"/>
      <c r="BP125" s="37"/>
      <c r="BQ125" s="37"/>
      <c r="BR125" s="37"/>
      <c r="BS125" s="37"/>
      <c r="BT125" s="37"/>
      <c r="BU125" s="37"/>
      <c r="BV125" s="37"/>
      <c r="BW125" s="37"/>
      <c r="BX125" s="37"/>
      <c r="BY125" s="37"/>
      <c r="BZ125" s="37"/>
      <c r="CA125" s="37"/>
      <c r="CB125" s="37"/>
      <c r="CC125" s="37"/>
      <c r="CD125" s="37"/>
      <c r="CE125" s="37"/>
      <c r="CF125" s="37"/>
      <c r="CG125" s="37"/>
      <c r="CH125" s="37"/>
      <c r="CI125" s="37"/>
      <c r="CJ125" s="37"/>
      <c r="CK125" s="37"/>
      <c r="CL125" s="37"/>
      <c r="CM125" s="37"/>
      <c r="CN125" s="37"/>
      <c r="CO125" s="37"/>
      <c r="CP125" s="37"/>
      <c r="CQ125" s="37"/>
      <c r="CR125" s="37"/>
      <c r="CS125" s="37"/>
      <c r="CT125" s="37"/>
      <c r="CU125" s="37"/>
      <c r="CV125" s="37"/>
      <c r="CW125" s="37"/>
      <c r="CX125" s="37"/>
      <c r="CY125" s="37"/>
      <c r="CZ125" s="37"/>
      <c r="DA125" s="37"/>
      <c r="DB125" s="37"/>
      <c r="DC125" s="37"/>
      <c r="DD125" s="37"/>
      <c r="DE125" s="37"/>
      <c r="DF125" s="37"/>
      <c r="DG125" s="37"/>
      <c r="DH125" s="6"/>
      <c r="XEO125" s="50"/>
      <c r="XEP125" s="50"/>
      <c r="XEQ125" s="50"/>
      <c r="XER125" s="50"/>
      <c r="XES125" s="50"/>
      <c r="XET125" s="50"/>
      <c r="XEU125" s="50"/>
      <c r="XEV125" s="50"/>
      <c r="XEW125" s="50"/>
      <c r="XEX125" s="50"/>
      <c r="XEY125" s="50"/>
      <c r="XEZ125" s="50"/>
      <c r="XFA125" s="50"/>
      <c r="XFB125" s="50"/>
      <c r="XFC125" s="50"/>
    </row>
    <row r="126" spans="1:112 16369:16383" x14ac:dyDescent="0.25">
      <c r="A126" s="49">
        <v>31</v>
      </c>
      <c r="B126" s="50" t="s">
        <v>45</v>
      </c>
      <c r="C126" s="50" t="s">
        <v>16</v>
      </c>
      <c r="D126" s="51">
        <v>12776</v>
      </c>
      <c r="E126" s="52">
        <f t="shared" ca="1" si="14"/>
        <v>79</v>
      </c>
      <c r="F126" s="17">
        <v>25</v>
      </c>
      <c r="G126" s="1" t="s">
        <v>227</v>
      </c>
      <c r="H126" s="53">
        <v>6</v>
      </c>
      <c r="I126" s="53">
        <v>3</v>
      </c>
      <c r="J126" s="53" t="s">
        <v>239</v>
      </c>
      <c r="K126" s="51">
        <v>40689</v>
      </c>
      <c r="L126" s="50" t="s">
        <v>206</v>
      </c>
      <c r="M126" s="50" t="s">
        <v>200</v>
      </c>
      <c r="N126" s="50" t="s">
        <v>189</v>
      </c>
      <c r="O126" s="53" t="s">
        <v>7</v>
      </c>
      <c r="P126" s="53">
        <v>1</v>
      </c>
      <c r="Q126" s="17" t="s">
        <v>13</v>
      </c>
      <c r="R126" s="54"/>
      <c r="S126" s="17">
        <v>3</v>
      </c>
      <c r="T126" s="17">
        <v>4</v>
      </c>
      <c r="U126" s="17">
        <f t="shared" si="15"/>
        <v>0</v>
      </c>
      <c r="V126" s="17">
        <v>4</v>
      </c>
      <c r="W126" s="17">
        <f>IF(V126=S126,1,0)</f>
        <v>0</v>
      </c>
      <c r="X126" s="17">
        <v>3</v>
      </c>
      <c r="Y126" s="45">
        <f t="shared" si="10"/>
        <v>1</v>
      </c>
      <c r="Z126" s="17">
        <v>4</v>
      </c>
      <c r="AA126" s="45">
        <f t="shared" si="11"/>
        <v>0</v>
      </c>
      <c r="AB126" s="17"/>
      <c r="AC126" s="17"/>
      <c r="AD126" s="17"/>
      <c r="AE126" s="1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  <c r="BA126" s="37"/>
      <c r="BB126" s="37"/>
      <c r="BC126" s="37"/>
      <c r="BD126" s="37"/>
      <c r="BE126" s="37"/>
      <c r="BF126" s="37"/>
      <c r="BG126" s="37"/>
      <c r="BH126" s="37"/>
      <c r="BI126" s="37"/>
      <c r="BJ126" s="37"/>
      <c r="BK126" s="37"/>
      <c r="BL126" s="37"/>
      <c r="BM126" s="37"/>
      <c r="BN126" s="37"/>
      <c r="BO126" s="37"/>
      <c r="BP126" s="37"/>
      <c r="BQ126" s="37"/>
      <c r="BR126" s="37"/>
      <c r="BS126" s="37"/>
      <c r="BT126" s="37"/>
      <c r="BU126" s="37"/>
      <c r="BV126" s="37"/>
      <c r="BW126" s="37"/>
      <c r="BX126" s="37"/>
      <c r="BY126" s="37"/>
      <c r="BZ126" s="37"/>
      <c r="CA126" s="37"/>
      <c r="CB126" s="37"/>
      <c r="CC126" s="37"/>
      <c r="CD126" s="37"/>
      <c r="CE126" s="37"/>
      <c r="CF126" s="37"/>
      <c r="CG126" s="37"/>
      <c r="CH126" s="37"/>
      <c r="CI126" s="37"/>
      <c r="CJ126" s="37"/>
      <c r="CK126" s="37"/>
      <c r="CL126" s="37"/>
      <c r="CM126" s="37"/>
      <c r="CN126" s="37"/>
      <c r="CO126" s="37"/>
      <c r="CP126" s="37"/>
      <c r="CQ126" s="37"/>
      <c r="CR126" s="37"/>
      <c r="CS126" s="37"/>
      <c r="CT126" s="37"/>
      <c r="CU126" s="37"/>
      <c r="CV126" s="37"/>
      <c r="CW126" s="37"/>
      <c r="CX126" s="37"/>
      <c r="CY126" s="37"/>
      <c r="CZ126" s="37"/>
      <c r="DA126" s="37"/>
      <c r="DB126" s="37"/>
      <c r="DC126" s="37"/>
      <c r="DD126" s="37"/>
      <c r="DE126" s="37"/>
      <c r="DF126" s="37"/>
      <c r="DG126" s="37"/>
      <c r="DH126" s="6"/>
      <c r="XEO126" s="50"/>
      <c r="XEP126" s="50"/>
      <c r="XEQ126" s="50"/>
      <c r="XER126" s="50"/>
      <c r="XES126" s="50"/>
      <c r="XET126" s="50"/>
      <c r="XEU126" s="50"/>
      <c r="XEV126" s="50"/>
      <c r="XEW126" s="50"/>
      <c r="XEX126" s="50"/>
      <c r="XEY126" s="50"/>
      <c r="XEZ126" s="50"/>
      <c r="XFA126" s="50"/>
      <c r="XFB126" s="50"/>
      <c r="XFC126" s="50"/>
    </row>
    <row r="127" spans="1:112 16369:16383" s="56" customFormat="1" x14ac:dyDescent="0.25">
      <c r="A127" s="49">
        <v>31</v>
      </c>
      <c r="B127" s="50" t="s">
        <v>45</v>
      </c>
      <c r="C127" s="50" t="s">
        <v>9</v>
      </c>
      <c r="D127" s="51">
        <v>12776</v>
      </c>
      <c r="E127" s="52">
        <f t="shared" ca="1" si="14"/>
        <v>79</v>
      </c>
      <c r="F127" s="17">
        <v>32</v>
      </c>
      <c r="G127" s="1" t="s">
        <v>227</v>
      </c>
      <c r="H127" s="53">
        <v>6</v>
      </c>
      <c r="I127" s="53">
        <v>3</v>
      </c>
      <c r="J127" s="53" t="s">
        <v>239</v>
      </c>
      <c r="K127" s="51">
        <v>41067</v>
      </c>
      <c r="L127" s="50" t="s">
        <v>204</v>
      </c>
      <c r="M127" s="50" t="s">
        <v>190</v>
      </c>
      <c r="N127" s="50" t="s">
        <v>192</v>
      </c>
      <c r="O127" s="53" t="s">
        <v>7</v>
      </c>
      <c r="P127" s="53">
        <v>1</v>
      </c>
      <c r="Q127" s="17" t="s">
        <v>13</v>
      </c>
      <c r="R127" s="54"/>
      <c r="S127" s="17">
        <v>4</v>
      </c>
      <c r="T127" s="17">
        <v>3</v>
      </c>
      <c r="U127" s="17">
        <f t="shared" si="15"/>
        <v>0</v>
      </c>
      <c r="V127" s="17">
        <v>2</v>
      </c>
      <c r="W127" s="17">
        <f t="shared" si="16"/>
        <v>0</v>
      </c>
      <c r="X127" s="17">
        <v>4</v>
      </c>
      <c r="Y127" s="45">
        <f t="shared" si="10"/>
        <v>1</v>
      </c>
      <c r="Z127" s="17">
        <v>2</v>
      </c>
      <c r="AA127" s="45">
        <f t="shared" si="11"/>
        <v>0</v>
      </c>
      <c r="AB127" s="17"/>
      <c r="AC127" s="17"/>
      <c r="AD127" s="17"/>
      <c r="AE127" s="1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37"/>
      <c r="BA127" s="37"/>
      <c r="BB127" s="37"/>
      <c r="BC127" s="37"/>
      <c r="BD127" s="37"/>
      <c r="BE127" s="37"/>
      <c r="BF127" s="37"/>
      <c r="BG127" s="37"/>
      <c r="BH127" s="37"/>
      <c r="BI127" s="37"/>
      <c r="BJ127" s="37"/>
      <c r="BK127" s="37"/>
      <c r="BL127" s="37"/>
      <c r="BM127" s="37"/>
      <c r="BN127" s="37"/>
      <c r="BO127" s="37"/>
      <c r="BP127" s="37"/>
      <c r="BQ127" s="37"/>
      <c r="BR127" s="37"/>
      <c r="BS127" s="37"/>
      <c r="BT127" s="37"/>
      <c r="BU127" s="37"/>
      <c r="BV127" s="37"/>
      <c r="BW127" s="37"/>
      <c r="BX127" s="37"/>
      <c r="BY127" s="37"/>
      <c r="BZ127" s="37"/>
      <c r="CA127" s="37"/>
      <c r="CB127" s="37"/>
      <c r="CC127" s="37"/>
      <c r="CD127" s="37"/>
      <c r="CE127" s="37"/>
      <c r="CF127" s="37"/>
      <c r="CG127" s="37"/>
      <c r="CH127" s="37"/>
      <c r="CI127" s="37"/>
      <c r="CJ127" s="37"/>
      <c r="CK127" s="37"/>
      <c r="CL127" s="37"/>
      <c r="CM127" s="37"/>
      <c r="CN127" s="37"/>
      <c r="CO127" s="37"/>
      <c r="CP127" s="37"/>
      <c r="CQ127" s="37"/>
      <c r="CR127" s="37"/>
      <c r="CS127" s="37"/>
      <c r="CT127" s="37"/>
      <c r="CU127" s="37"/>
      <c r="CV127" s="37"/>
      <c r="CW127" s="37"/>
      <c r="CX127" s="37"/>
      <c r="CY127" s="37"/>
      <c r="CZ127" s="37"/>
      <c r="DA127" s="37"/>
      <c r="DB127" s="37"/>
      <c r="DC127" s="37"/>
      <c r="DD127" s="37"/>
      <c r="DE127" s="37"/>
      <c r="DF127" s="37"/>
      <c r="DG127" s="37"/>
      <c r="XEO127" s="50"/>
      <c r="XEP127" s="50"/>
      <c r="XEQ127" s="50"/>
      <c r="XER127" s="50"/>
      <c r="XES127" s="50"/>
      <c r="XET127" s="50"/>
      <c r="XEU127" s="50"/>
      <c r="XEV127" s="50"/>
      <c r="XEW127" s="50"/>
      <c r="XEX127" s="50"/>
      <c r="XEY127" s="50"/>
      <c r="XEZ127" s="50"/>
      <c r="XFA127" s="50"/>
      <c r="XFB127" s="50"/>
      <c r="XFC127" s="50"/>
    </row>
    <row r="128" spans="1:112 16369:16383" s="56" customFormat="1" x14ac:dyDescent="0.25">
      <c r="A128" s="49">
        <v>32</v>
      </c>
      <c r="B128" s="42" t="s">
        <v>46</v>
      </c>
      <c r="C128" s="42" t="s">
        <v>17</v>
      </c>
      <c r="D128" s="43">
        <v>12079</v>
      </c>
      <c r="E128" s="44">
        <f t="shared" ca="1" si="14"/>
        <v>81</v>
      </c>
      <c r="F128" s="45">
        <v>20</v>
      </c>
      <c r="G128" s="1" t="s">
        <v>228</v>
      </c>
      <c r="H128" s="46">
        <v>3</v>
      </c>
      <c r="I128" s="46">
        <v>2</v>
      </c>
      <c r="J128" s="46" t="s">
        <v>237</v>
      </c>
      <c r="K128" s="43">
        <v>40555</v>
      </c>
      <c r="L128" s="42" t="s">
        <v>195</v>
      </c>
      <c r="M128" s="42" t="s">
        <v>182</v>
      </c>
      <c r="N128" s="42" t="s">
        <v>189</v>
      </c>
      <c r="O128" s="46" t="s">
        <v>11</v>
      </c>
      <c r="P128" s="46">
        <v>1</v>
      </c>
      <c r="Q128" s="45" t="s">
        <v>13</v>
      </c>
      <c r="R128" s="34"/>
      <c r="S128" s="45">
        <v>4</v>
      </c>
      <c r="T128" s="45">
        <v>4</v>
      </c>
      <c r="U128" s="45">
        <f t="shared" si="15"/>
        <v>1</v>
      </c>
      <c r="V128" s="45">
        <v>6</v>
      </c>
      <c r="W128" s="45">
        <f t="shared" si="16"/>
        <v>0</v>
      </c>
      <c r="X128" s="45">
        <v>6</v>
      </c>
      <c r="Y128" s="45">
        <f t="shared" si="10"/>
        <v>0</v>
      </c>
      <c r="Z128" s="45">
        <v>6</v>
      </c>
      <c r="AA128" s="45">
        <f t="shared" si="11"/>
        <v>0</v>
      </c>
      <c r="AB128" s="45"/>
      <c r="AC128" s="45"/>
      <c r="AD128" s="45"/>
      <c r="AE128" s="45"/>
      <c r="XEO128" s="42"/>
      <c r="XEP128" s="42"/>
      <c r="XEQ128" s="42"/>
      <c r="XER128" s="42"/>
      <c r="XES128" s="42"/>
      <c r="XET128" s="42"/>
      <c r="XEU128" s="42"/>
      <c r="XEV128" s="42"/>
      <c r="XEW128" s="42"/>
      <c r="XEX128" s="42"/>
      <c r="XEY128" s="42"/>
      <c r="XEZ128" s="42"/>
      <c r="XFA128" s="42"/>
      <c r="XFB128" s="42"/>
      <c r="XFC128" s="42"/>
    </row>
    <row r="129" spans="1:111 16369:16383" s="56" customFormat="1" x14ac:dyDescent="0.25">
      <c r="A129" s="49">
        <v>32</v>
      </c>
      <c r="B129" s="42" t="s">
        <v>46</v>
      </c>
      <c r="C129" s="42" t="s">
        <v>21</v>
      </c>
      <c r="D129" s="43">
        <v>12079</v>
      </c>
      <c r="E129" s="44">
        <f t="shared" ca="1" si="14"/>
        <v>81</v>
      </c>
      <c r="F129" s="45">
        <v>20</v>
      </c>
      <c r="G129" s="1" t="s">
        <v>228</v>
      </c>
      <c r="H129" s="46">
        <v>3</v>
      </c>
      <c r="I129" s="46">
        <v>2</v>
      </c>
      <c r="J129" s="46" t="s">
        <v>237</v>
      </c>
      <c r="K129" s="43">
        <v>39827</v>
      </c>
      <c r="L129" s="42" t="s">
        <v>195</v>
      </c>
      <c r="M129" s="42" t="s">
        <v>185</v>
      </c>
      <c r="N129" s="42" t="s">
        <v>186</v>
      </c>
      <c r="O129" s="46" t="s">
        <v>11</v>
      </c>
      <c r="P129" s="46">
        <v>2</v>
      </c>
      <c r="Q129" s="45" t="s">
        <v>13</v>
      </c>
      <c r="R129" s="34"/>
      <c r="S129" s="45">
        <v>2</v>
      </c>
      <c r="T129" s="45">
        <v>1</v>
      </c>
      <c r="U129" s="45">
        <f t="shared" si="15"/>
        <v>0</v>
      </c>
      <c r="V129" s="45">
        <v>4</v>
      </c>
      <c r="W129" s="45">
        <f t="shared" si="16"/>
        <v>0</v>
      </c>
      <c r="X129" s="45">
        <v>5</v>
      </c>
      <c r="Y129" s="45">
        <f t="shared" si="10"/>
        <v>0</v>
      </c>
      <c r="Z129" s="45">
        <v>4</v>
      </c>
      <c r="AA129" s="45">
        <f t="shared" si="11"/>
        <v>0</v>
      </c>
      <c r="AB129" s="45"/>
      <c r="AC129" s="45"/>
      <c r="AD129" s="45"/>
      <c r="AE129" s="45"/>
      <c r="XEO129" s="42"/>
      <c r="XEP129" s="42"/>
      <c r="XEQ129" s="42"/>
      <c r="XER129" s="42"/>
      <c r="XES129" s="42"/>
      <c r="XET129" s="42"/>
      <c r="XEU129" s="42"/>
      <c r="XEV129" s="42"/>
      <c r="XEW129" s="42"/>
      <c r="XEX129" s="42"/>
      <c r="XEY129" s="42"/>
      <c r="XEZ129" s="42"/>
      <c r="XFA129" s="42"/>
      <c r="XFB129" s="42"/>
      <c r="XFC129" s="42"/>
    </row>
    <row r="130" spans="1:111 16369:16383" s="56" customFormat="1" x14ac:dyDescent="0.25">
      <c r="A130" s="49">
        <v>32</v>
      </c>
      <c r="B130" s="42" t="s">
        <v>46</v>
      </c>
      <c r="C130" s="42" t="s">
        <v>19</v>
      </c>
      <c r="D130" s="43">
        <v>12079</v>
      </c>
      <c r="E130" s="44">
        <f t="shared" ref="E130:E154" ca="1" si="17">INT((TODAY()-D130)/365.25)</f>
        <v>81</v>
      </c>
      <c r="F130" s="45">
        <v>16</v>
      </c>
      <c r="G130" s="1" t="s">
        <v>224</v>
      </c>
      <c r="H130" s="46">
        <v>3</v>
      </c>
      <c r="I130" s="46">
        <v>2</v>
      </c>
      <c r="J130" s="46" t="s">
        <v>237</v>
      </c>
      <c r="K130" s="43">
        <v>40197</v>
      </c>
      <c r="L130" s="42" t="s">
        <v>195</v>
      </c>
      <c r="M130" s="42" t="s">
        <v>213</v>
      </c>
      <c r="N130" s="42" t="s">
        <v>187</v>
      </c>
      <c r="O130" s="46" t="s">
        <v>11</v>
      </c>
      <c r="P130" s="46">
        <v>2</v>
      </c>
      <c r="Q130" s="45" t="s">
        <v>13</v>
      </c>
      <c r="R130" s="34"/>
      <c r="S130" s="45">
        <v>3</v>
      </c>
      <c r="T130" s="45">
        <v>6</v>
      </c>
      <c r="U130" s="45">
        <f t="shared" ref="U130:U154" si="18">IF(S130=T130,1,0)</f>
        <v>0</v>
      </c>
      <c r="V130" s="45">
        <v>5</v>
      </c>
      <c r="W130" s="45">
        <f t="shared" si="16"/>
        <v>0</v>
      </c>
      <c r="X130" s="45">
        <v>4</v>
      </c>
      <c r="Y130" s="45">
        <f t="shared" si="10"/>
        <v>0</v>
      </c>
      <c r="Z130" s="45">
        <v>5</v>
      </c>
      <c r="AA130" s="45">
        <f t="shared" si="11"/>
        <v>0</v>
      </c>
      <c r="AB130" s="45"/>
      <c r="AC130" s="45"/>
      <c r="AD130" s="45"/>
      <c r="AE130" s="45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  <c r="BA130" s="29"/>
      <c r="BB130" s="29"/>
      <c r="BC130" s="29"/>
      <c r="BD130" s="29"/>
      <c r="BE130" s="29"/>
      <c r="BF130" s="29"/>
      <c r="BG130" s="29"/>
      <c r="BH130" s="29"/>
      <c r="BI130" s="29"/>
      <c r="BJ130" s="29"/>
      <c r="BK130" s="29"/>
      <c r="BL130" s="29"/>
      <c r="BM130" s="29"/>
      <c r="BN130" s="29"/>
      <c r="BO130" s="29"/>
      <c r="BP130" s="29"/>
      <c r="BQ130" s="29"/>
      <c r="BR130" s="29"/>
      <c r="BS130" s="29"/>
      <c r="BT130" s="29"/>
      <c r="BU130" s="29"/>
      <c r="BV130" s="29"/>
      <c r="BW130" s="29"/>
      <c r="BX130" s="29"/>
      <c r="BY130" s="29"/>
      <c r="BZ130" s="29"/>
      <c r="CA130" s="29"/>
      <c r="CB130" s="29"/>
      <c r="CC130" s="29"/>
      <c r="CD130" s="29"/>
      <c r="CE130" s="29"/>
      <c r="CF130" s="29"/>
      <c r="CG130" s="29"/>
      <c r="CH130" s="29"/>
      <c r="CI130" s="29"/>
      <c r="CJ130" s="29"/>
      <c r="CK130" s="29"/>
      <c r="CL130" s="29"/>
      <c r="CM130" s="29"/>
      <c r="CN130" s="29"/>
      <c r="CO130" s="29"/>
      <c r="CP130" s="29"/>
      <c r="CQ130" s="29"/>
      <c r="CR130" s="29"/>
      <c r="CS130" s="29"/>
      <c r="CT130" s="29"/>
      <c r="CU130" s="29"/>
      <c r="CV130" s="29"/>
      <c r="CW130" s="29"/>
      <c r="CX130" s="29"/>
      <c r="CY130" s="29"/>
      <c r="CZ130" s="29"/>
      <c r="DA130" s="29"/>
      <c r="DB130" s="29"/>
      <c r="DC130" s="29"/>
      <c r="DD130" s="29"/>
      <c r="DE130" s="29"/>
      <c r="DF130" s="29"/>
      <c r="DG130" s="29"/>
      <c r="XEO130" s="42"/>
      <c r="XEP130" s="42"/>
      <c r="XEQ130" s="42"/>
      <c r="XER130" s="42"/>
      <c r="XES130" s="42"/>
      <c r="XET130" s="42"/>
      <c r="XEU130" s="42"/>
      <c r="XEV130" s="42"/>
      <c r="XEW130" s="42"/>
      <c r="XEX130" s="42"/>
      <c r="XEY130" s="42"/>
      <c r="XEZ130" s="42"/>
      <c r="XFA130" s="42"/>
      <c r="XFB130" s="42"/>
      <c r="XFC130" s="42"/>
    </row>
    <row r="131" spans="1:111 16369:16383" s="56" customFormat="1" x14ac:dyDescent="0.25">
      <c r="A131" s="49">
        <v>32</v>
      </c>
      <c r="B131" s="42" t="s">
        <v>46</v>
      </c>
      <c r="C131" s="42" t="s">
        <v>6</v>
      </c>
      <c r="D131" s="43">
        <v>12079</v>
      </c>
      <c r="E131" s="44">
        <f t="shared" ca="1" si="17"/>
        <v>81</v>
      </c>
      <c r="F131" s="45">
        <v>25</v>
      </c>
      <c r="G131" s="1" t="s">
        <v>228</v>
      </c>
      <c r="H131" s="46">
        <v>3</v>
      </c>
      <c r="I131" s="46">
        <v>2</v>
      </c>
      <c r="J131" s="46" t="s">
        <v>237</v>
      </c>
      <c r="K131" s="43">
        <v>41143</v>
      </c>
      <c r="L131" s="42" t="s">
        <v>197</v>
      </c>
      <c r="M131" s="42" t="s">
        <v>196</v>
      </c>
      <c r="N131" s="42" t="s">
        <v>192</v>
      </c>
      <c r="O131" s="46" t="s">
        <v>11</v>
      </c>
      <c r="P131" s="46">
        <v>1</v>
      </c>
      <c r="Q131" s="45" t="s">
        <v>13</v>
      </c>
      <c r="R131" s="34"/>
      <c r="S131" s="45">
        <v>6</v>
      </c>
      <c r="T131" s="45">
        <v>2</v>
      </c>
      <c r="U131" s="45">
        <f t="shared" si="18"/>
        <v>0</v>
      </c>
      <c r="V131" s="45">
        <v>3</v>
      </c>
      <c r="W131" s="45">
        <f t="shared" si="16"/>
        <v>0</v>
      </c>
      <c r="X131" s="45">
        <v>3</v>
      </c>
      <c r="Y131" s="45">
        <f t="shared" ref="Y131:Y154" si="19">IF(X131=S131,1,0)</f>
        <v>0</v>
      </c>
      <c r="Z131" s="45">
        <v>3</v>
      </c>
      <c r="AA131" s="45">
        <f t="shared" ref="AA131:AA154" si="20">IF(Z131=S131,1,0)</f>
        <v>0</v>
      </c>
      <c r="AB131" s="45"/>
      <c r="AC131" s="45"/>
      <c r="AD131" s="45"/>
      <c r="AE131" s="45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37"/>
      <c r="BA131" s="37"/>
      <c r="BB131" s="37"/>
      <c r="BC131" s="37"/>
      <c r="BD131" s="37"/>
      <c r="BE131" s="37"/>
      <c r="BF131" s="37"/>
      <c r="BG131" s="37"/>
      <c r="BH131" s="37"/>
      <c r="BI131" s="37"/>
      <c r="BJ131" s="37"/>
      <c r="BK131" s="37"/>
      <c r="BL131" s="37"/>
      <c r="BM131" s="37"/>
      <c r="BN131" s="37"/>
      <c r="BO131" s="37"/>
      <c r="BP131" s="37"/>
      <c r="BQ131" s="37"/>
      <c r="BR131" s="37"/>
      <c r="BS131" s="37"/>
      <c r="BT131" s="37"/>
      <c r="BU131" s="37"/>
      <c r="BV131" s="37"/>
      <c r="BW131" s="37"/>
      <c r="BX131" s="37"/>
      <c r="BY131" s="37"/>
      <c r="BZ131" s="37"/>
      <c r="CA131" s="37"/>
      <c r="CB131" s="37"/>
      <c r="CC131" s="37"/>
      <c r="CD131" s="37"/>
      <c r="CE131" s="37"/>
      <c r="CF131" s="37"/>
      <c r="CG131" s="37"/>
      <c r="CH131" s="37"/>
      <c r="CI131" s="37"/>
      <c r="CJ131" s="37"/>
      <c r="CK131" s="37"/>
      <c r="CL131" s="37"/>
      <c r="CM131" s="37"/>
      <c r="CN131" s="37"/>
      <c r="CO131" s="37"/>
      <c r="CP131" s="37"/>
      <c r="CQ131" s="37"/>
      <c r="CR131" s="37"/>
      <c r="CS131" s="37"/>
      <c r="CT131" s="37"/>
      <c r="CU131" s="37"/>
      <c r="CV131" s="37"/>
      <c r="CW131" s="37"/>
      <c r="CX131" s="37"/>
      <c r="CY131" s="37"/>
      <c r="CZ131" s="37"/>
      <c r="DA131" s="37"/>
      <c r="DB131" s="37"/>
      <c r="DC131" s="37"/>
      <c r="DD131" s="37"/>
      <c r="DE131" s="37"/>
      <c r="DF131" s="37"/>
      <c r="DG131" s="37"/>
      <c r="XEO131" s="42"/>
      <c r="XEP131" s="42"/>
      <c r="XEQ131" s="42"/>
      <c r="XER131" s="42"/>
      <c r="XES131" s="42"/>
      <c r="XET131" s="42"/>
      <c r="XEU131" s="42"/>
      <c r="XEV131" s="42"/>
      <c r="XEW131" s="42"/>
      <c r="XEX131" s="42"/>
      <c r="XEY131" s="42"/>
      <c r="XEZ131" s="42"/>
      <c r="XFA131" s="42"/>
      <c r="XFB131" s="42"/>
      <c r="XFC131" s="42"/>
    </row>
    <row r="132" spans="1:111 16369:16383" s="56" customFormat="1" x14ac:dyDescent="0.25">
      <c r="A132" s="49">
        <v>32</v>
      </c>
      <c r="B132" s="42" t="s">
        <v>46</v>
      </c>
      <c r="C132" s="42" t="s">
        <v>23</v>
      </c>
      <c r="D132" s="43">
        <v>12079</v>
      </c>
      <c r="E132" s="44">
        <f t="shared" ca="1" si="17"/>
        <v>81</v>
      </c>
      <c r="F132" s="45">
        <v>20</v>
      </c>
      <c r="G132" s="1" t="s">
        <v>228</v>
      </c>
      <c r="H132" s="46">
        <v>3</v>
      </c>
      <c r="I132" s="46">
        <v>3</v>
      </c>
      <c r="J132" s="46" t="s">
        <v>237</v>
      </c>
      <c r="K132" s="43">
        <v>39406</v>
      </c>
      <c r="L132" s="42" t="s">
        <v>179</v>
      </c>
      <c r="M132" s="42" t="s">
        <v>215</v>
      </c>
      <c r="N132" s="42" t="s">
        <v>181</v>
      </c>
      <c r="O132" s="46" t="s">
        <v>11</v>
      </c>
      <c r="P132" s="46">
        <v>1</v>
      </c>
      <c r="Q132" s="45" t="s">
        <v>14</v>
      </c>
      <c r="R132" s="34"/>
      <c r="S132" s="45">
        <v>1</v>
      </c>
      <c r="T132" s="45">
        <v>3</v>
      </c>
      <c r="U132" s="45">
        <f t="shared" si="18"/>
        <v>0</v>
      </c>
      <c r="V132" s="45">
        <v>2</v>
      </c>
      <c r="W132" s="45">
        <f t="shared" si="16"/>
        <v>0</v>
      </c>
      <c r="X132" s="45">
        <v>2</v>
      </c>
      <c r="Y132" s="45">
        <f t="shared" si="19"/>
        <v>0</v>
      </c>
      <c r="Z132" s="45">
        <v>1</v>
      </c>
      <c r="AA132" s="45">
        <f t="shared" si="20"/>
        <v>1</v>
      </c>
      <c r="AB132" s="45"/>
      <c r="AC132" s="45"/>
      <c r="AD132" s="45"/>
      <c r="AE132" s="45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  <c r="AV132" s="29"/>
      <c r="AW132" s="29"/>
      <c r="AX132" s="29"/>
      <c r="AY132" s="29"/>
      <c r="AZ132" s="29"/>
      <c r="BA132" s="29"/>
      <c r="BB132" s="29"/>
      <c r="BC132" s="29"/>
      <c r="BD132" s="29"/>
      <c r="BE132" s="29"/>
      <c r="BF132" s="29"/>
      <c r="BG132" s="29"/>
      <c r="BH132" s="29"/>
      <c r="BI132" s="29"/>
      <c r="BJ132" s="29"/>
      <c r="BK132" s="29"/>
      <c r="BL132" s="29"/>
      <c r="BM132" s="29"/>
      <c r="BN132" s="29"/>
      <c r="BO132" s="29"/>
      <c r="BP132" s="29"/>
      <c r="BQ132" s="29"/>
      <c r="BR132" s="29"/>
      <c r="BS132" s="29"/>
      <c r="BT132" s="29"/>
      <c r="BU132" s="29"/>
      <c r="BV132" s="29"/>
      <c r="BW132" s="29"/>
      <c r="BX132" s="29"/>
      <c r="BY132" s="29"/>
      <c r="BZ132" s="29"/>
      <c r="CA132" s="29"/>
      <c r="CB132" s="29"/>
      <c r="CC132" s="29"/>
      <c r="CD132" s="29"/>
      <c r="CE132" s="29"/>
      <c r="CF132" s="29"/>
      <c r="CG132" s="29"/>
      <c r="CH132" s="29"/>
      <c r="CI132" s="29"/>
      <c r="CJ132" s="29"/>
      <c r="CK132" s="29"/>
      <c r="CL132" s="29"/>
      <c r="CM132" s="29"/>
      <c r="CN132" s="29"/>
      <c r="CO132" s="29"/>
      <c r="CP132" s="29"/>
      <c r="CQ132" s="29"/>
      <c r="CR132" s="29"/>
      <c r="CS132" s="29"/>
      <c r="CT132" s="29"/>
      <c r="CU132" s="29"/>
      <c r="CV132" s="29"/>
      <c r="CW132" s="29"/>
      <c r="CX132" s="29"/>
      <c r="CY132" s="29"/>
      <c r="CZ132" s="29"/>
      <c r="DA132" s="29"/>
      <c r="DB132" s="29"/>
      <c r="DC132" s="29"/>
      <c r="DD132" s="29"/>
      <c r="DE132" s="29"/>
      <c r="DF132" s="29"/>
      <c r="DG132" s="29"/>
      <c r="XEO132" s="42"/>
      <c r="XEP132" s="42"/>
      <c r="XEQ132" s="42"/>
      <c r="XER132" s="42"/>
      <c r="XES132" s="42"/>
      <c r="XET132" s="42"/>
      <c r="XEU132" s="42"/>
      <c r="XEV132" s="42"/>
      <c r="XEW132" s="42"/>
      <c r="XEX132" s="42"/>
      <c r="XEY132" s="42"/>
      <c r="XEZ132" s="42"/>
      <c r="XFA132" s="42"/>
      <c r="XFB132" s="42"/>
      <c r="XFC132" s="42"/>
    </row>
    <row r="133" spans="1:111 16369:16383" s="22" customFormat="1" x14ac:dyDescent="0.25">
      <c r="A133" s="49">
        <v>32</v>
      </c>
      <c r="B133" s="42" t="s">
        <v>46</v>
      </c>
      <c r="C133" s="42" t="s">
        <v>15</v>
      </c>
      <c r="D133" s="43">
        <v>12079</v>
      </c>
      <c r="E133" s="44">
        <f t="shared" ca="1" si="17"/>
        <v>81</v>
      </c>
      <c r="F133" s="45">
        <v>20</v>
      </c>
      <c r="G133" s="1" t="s">
        <v>228</v>
      </c>
      <c r="H133" s="46">
        <v>3</v>
      </c>
      <c r="I133" s="46">
        <v>3</v>
      </c>
      <c r="J133" s="46" t="s">
        <v>237</v>
      </c>
      <c r="K133" s="43">
        <v>40890</v>
      </c>
      <c r="L133" s="42" t="s">
        <v>182</v>
      </c>
      <c r="M133" s="42" t="s">
        <v>214</v>
      </c>
      <c r="N133" s="42" t="s">
        <v>189</v>
      </c>
      <c r="O133" s="46" t="s">
        <v>11</v>
      </c>
      <c r="P133" s="46">
        <v>1</v>
      </c>
      <c r="Q133" s="45" t="s">
        <v>13</v>
      </c>
      <c r="R133" s="34"/>
      <c r="S133" s="45">
        <v>5</v>
      </c>
      <c r="T133" s="45">
        <v>5</v>
      </c>
      <c r="U133" s="45">
        <f t="shared" si="18"/>
        <v>1</v>
      </c>
      <c r="V133" s="45">
        <v>1</v>
      </c>
      <c r="W133" s="45">
        <f>IF(V133=S133,1,0)</f>
        <v>0</v>
      </c>
      <c r="X133" s="45">
        <v>1</v>
      </c>
      <c r="Y133" s="45">
        <f t="shared" si="19"/>
        <v>0</v>
      </c>
      <c r="Z133" s="45">
        <v>2</v>
      </c>
      <c r="AA133" s="45">
        <f t="shared" si="20"/>
        <v>0</v>
      </c>
      <c r="AB133" s="45"/>
      <c r="AC133" s="45"/>
      <c r="AD133" s="45"/>
      <c r="AE133" s="45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  <c r="AV133" s="29"/>
      <c r="AW133" s="29"/>
      <c r="AX133" s="29"/>
      <c r="AY133" s="29"/>
      <c r="AZ133" s="29"/>
      <c r="BA133" s="29"/>
      <c r="BB133" s="29"/>
      <c r="BC133" s="29"/>
      <c r="BD133" s="29"/>
      <c r="BE133" s="29"/>
      <c r="BF133" s="29"/>
      <c r="BG133" s="29"/>
      <c r="BH133" s="29"/>
      <c r="BI133" s="29"/>
      <c r="BJ133" s="29"/>
      <c r="BK133" s="29"/>
      <c r="BL133" s="29"/>
      <c r="BM133" s="29"/>
      <c r="BN133" s="29"/>
      <c r="BO133" s="29"/>
      <c r="BP133" s="29"/>
      <c r="BQ133" s="29"/>
      <c r="BR133" s="29"/>
      <c r="BS133" s="29"/>
      <c r="BT133" s="29"/>
      <c r="BU133" s="29"/>
      <c r="BV133" s="29"/>
      <c r="BW133" s="29"/>
      <c r="BX133" s="29"/>
      <c r="BY133" s="29"/>
      <c r="BZ133" s="29"/>
      <c r="CA133" s="29"/>
      <c r="CB133" s="29"/>
      <c r="CC133" s="29"/>
      <c r="CD133" s="29"/>
      <c r="CE133" s="29"/>
      <c r="CF133" s="29"/>
      <c r="CG133" s="29"/>
      <c r="CH133" s="29"/>
      <c r="CI133" s="29"/>
      <c r="CJ133" s="29"/>
      <c r="CK133" s="29"/>
      <c r="CL133" s="29"/>
      <c r="CM133" s="29"/>
      <c r="CN133" s="29"/>
      <c r="CO133" s="29"/>
      <c r="CP133" s="29"/>
      <c r="CQ133" s="29"/>
      <c r="CR133" s="29"/>
      <c r="CS133" s="29"/>
      <c r="CT133" s="29"/>
      <c r="CU133" s="29"/>
      <c r="CV133" s="29"/>
      <c r="CW133" s="29"/>
      <c r="CX133" s="29"/>
      <c r="CY133" s="29"/>
      <c r="CZ133" s="29"/>
      <c r="DA133" s="29"/>
      <c r="DB133" s="29"/>
      <c r="DC133" s="29"/>
      <c r="DD133" s="29"/>
      <c r="DE133" s="29"/>
      <c r="DF133" s="29"/>
      <c r="DG133" s="29"/>
      <c r="XEO133" s="42"/>
      <c r="XEP133" s="42"/>
      <c r="XEQ133" s="42"/>
      <c r="XER133" s="42"/>
      <c r="XES133" s="42"/>
      <c r="XET133" s="42"/>
      <c r="XEU133" s="42"/>
      <c r="XEV133" s="42"/>
      <c r="XEW133" s="42"/>
      <c r="XEX133" s="42"/>
      <c r="XEY133" s="42"/>
      <c r="XEZ133" s="42"/>
      <c r="XFA133" s="42"/>
      <c r="XFB133" s="42"/>
      <c r="XFC133" s="42"/>
    </row>
    <row r="134" spans="1:111 16369:16383" s="22" customFormat="1" x14ac:dyDescent="0.25">
      <c r="A134" s="49">
        <v>33</v>
      </c>
      <c r="B134" s="42" t="s">
        <v>46</v>
      </c>
      <c r="C134" s="42" t="s">
        <v>18</v>
      </c>
      <c r="D134" s="43">
        <v>12079</v>
      </c>
      <c r="E134" s="44">
        <f t="shared" ca="1" si="17"/>
        <v>81</v>
      </c>
      <c r="F134" s="45">
        <v>16</v>
      </c>
      <c r="G134" s="1" t="s">
        <v>227</v>
      </c>
      <c r="H134" s="46">
        <v>3</v>
      </c>
      <c r="I134" s="46">
        <v>2</v>
      </c>
      <c r="J134" s="46" t="s">
        <v>237</v>
      </c>
      <c r="K134" s="43">
        <v>40555</v>
      </c>
      <c r="L134" s="42" t="s">
        <v>195</v>
      </c>
      <c r="M134" s="42" t="s">
        <v>182</v>
      </c>
      <c r="N134" s="42" t="s">
        <v>189</v>
      </c>
      <c r="O134" s="46" t="s">
        <v>7</v>
      </c>
      <c r="P134" s="46">
        <v>1</v>
      </c>
      <c r="Q134" s="45" t="s">
        <v>13</v>
      </c>
      <c r="R134" s="34"/>
      <c r="S134" s="45">
        <v>4</v>
      </c>
      <c r="T134" s="45">
        <v>3</v>
      </c>
      <c r="U134" s="45">
        <f t="shared" si="18"/>
        <v>0</v>
      </c>
      <c r="V134" s="45">
        <v>6</v>
      </c>
      <c r="W134" s="45">
        <f t="shared" si="16"/>
        <v>0</v>
      </c>
      <c r="X134" s="45">
        <v>3</v>
      </c>
      <c r="Y134" s="45">
        <f t="shared" si="19"/>
        <v>0</v>
      </c>
      <c r="Z134" s="45">
        <v>1</v>
      </c>
      <c r="AA134" s="45">
        <f t="shared" si="20"/>
        <v>0</v>
      </c>
      <c r="AB134" s="45"/>
      <c r="AC134" s="45"/>
      <c r="AD134" s="45"/>
      <c r="AE134" s="45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  <c r="AV134" s="29"/>
      <c r="AW134" s="29"/>
      <c r="AX134" s="29"/>
      <c r="AY134" s="29"/>
      <c r="AZ134" s="29"/>
      <c r="BA134" s="29"/>
      <c r="BB134" s="29"/>
      <c r="BC134" s="29"/>
      <c r="BD134" s="29"/>
      <c r="BE134" s="29"/>
      <c r="BF134" s="29"/>
      <c r="BG134" s="29"/>
      <c r="BH134" s="29"/>
      <c r="BI134" s="29"/>
      <c r="BJ134" s="29"/>
      <c r="BK134" s="29"/>
      <c r="BL134" s="29"/>
      <c r="BM134" s="29"/>
      <c r="BN134" s="29"/>
      <c r="BO134" s="29"/>
      <c r="BP134" s="29"/>
      <c r="BQ134" s="29"/>
      <c r="BR134" s="29"/>
      <c r="BS134" s="29"/>
      <c r="BT134" s="29"/>
      <c r="BU134" s="29"/>
      <c r="BV134" s="29"/>
      <c r="BW134" s="29"/>
      <c r="BX134" s="29"/>
      <c r="BY134" s="29"/>
      <c r="BZ134" s="29"/>
      <c r="CA134" s="29"/>
      <c r="CB134" s="29"/>
      <c r="CC134" s="29"/>
      <c r="CD134" s="29"/>
      <c r="CE134" s="29"/>
      <c r="CF134" s="29"/>
      <c r="CG134" s="29"/>
      <c r="CH134" s="29"/>
      <c r="CI134" s="29"/>
      <c r="CJ134" s="29"/>
      <c r="CK134" s="29"/>
      <c r="CL134" s="29"/>
      <c r="CM134" s="29"/>
      <c r="CN134" s="29"/>
      <c r="CO134" s="29"/>
      <c r="CP134" s="29"/>
      <c r="CQ134" s="29"/>
      <c r="CR134" s="29"/>
      <c r="CS134" s="29"/>
      <c r="CT134" s="29"/>
      <c r="CU134" s="29"/>
      <c r="CV134" s="29"/>
      <c r="CW134" s="29"/>
      <c r="CX134" s="29"/>
      <c r="CY134" s="29"/>
      <c r="CZ134" s="29"/>
      <c r="DA134" s="29"/>
      <c r="DB134" s="29"/>
      <c r="DC134" s="29"/>
      <c r="DD134" s="29"/>
      <c r="DE134" s="29"/>
      <c r="DF134" s="29"/>
      <c r="DG134" s="29"/>
      <c r="XEO134" s="42"/>
      <c r="XEP134" s="42"/>
      <c r="XEQ134" s="42"/>
      <c r="XER134" s="42"/>
      <c r="XES134" s="42"/>
      <c r="XET134" s="42"/>
      <c r="XEU134" s="42"/>
      <c r="XEV134" s="42"/>
      <c r="XEW134" s="42"/>
      <c r="XEX134" s="42"/>
      <c r="XEY134" s="42"/>
      <c r="XEZ134" s="42"/>
      <c r="XFA134" s="42"/>
      <c r="XFB134" s="42"/>
      <c r="XFC134" s="42"/>
    </row>
    <row r="135" spans="1:111 16369:16383" s="22" customFormat="1" x14ac:dyDescent="0.25">
      <c r="A135" s="49">
        <v>33</v>
      </c>
      <c r="B135" s="42" t="s">
        <v>46</v>
      </c>
      <c r="C135" s="42" t="s">
        <v>22</v>
      </c>
      <c r="D135" s="43">
        <v>12079</v>
      </c>
      <c r="E135" s="44">
        <f t="shared" ca="1" si="17"/>
        <v>81</v>
      </c>
      <c r="F135" s="45">
        <v>50</v>
      </c>
      <c r="G135" s="1" t="s">
        <v>226</v>
      </c>
      <c r="H135" s="46">
        <v>3</v>
      </c>
      <c r="I135" s="46">
        <v>2</v>
      </c>
      <c r="J135" s="46" t="s">
        <v>237</v>
      </c>
      <c r="K135" s="43">
        <v>39827</v>
      </c>
      <c r="L135" s="42" t="s">
        <v>195</v>
      </c>
      <c r="M135" s="42" t="s">
        <v>185</v>
      </c>
      <c r="N135" s="42" t="s">
        <v>186</v>
      </c>
      <c r="O135" s="46" t="s">
        <v>7</v>
      </c>
      <c r="P135" s="46">
        <v>2</v>
      </c>
      <c r="Q135" s="45" t="s">
        <v>13</v>
      </c>
      <c r="R135" s="34"/>
      <c r="S135" s="45">
        <v>2</v>
      </c>
      <c r="T135" s="45">
        <v>1</v>
      </c>
      <c r="U135" s="45">
        <f t="shared" si="18"/>
        <v>0</v>
      </c>
      <c r="V135" s="45">
        <v>1</v>
      </c>
      <c r="W135" s="45">
        <f t="shared" si="16"/>
        <v>0</v>
      </c>
      <c r="X135" s="45">
        <v>2</v>
      </c>
      <c r="Y135" s="45">
        <f t="shared" si="19"/>
        <v>1</v>
      </c>
      <c r="Z135" s="45">
        <v>3</v>
      </c>
      <c r="AA135" s="45">
        <f t="shared" si="20"/>
        <v>0</v>
      </c>
      <c r="AB135" s="45"/>
      <c r="AC135" s="45"/>
      <c r="AD135" s="45"/>
      <c r="AE135" s="45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  <c r="AV135" s="29"/>
      <c r="AW135" s="29"/>
      <c r="AX135" s="29"/>
      <c r="AY135" s="29"/>
      <c r="AZ135" s="29"/>
      <c r="BA135" s="29"/>
      <c r="BB135" s="29"/>
      <c r="BC135" s="29"/>
      <c r="BD135" s="29"/>
      <c r="BE135" s="29"/>
      <c r="BF135" s="29"/>
      <c r="BG135" s="29"/>
      <c r="BH135" s="29"/>
      <c r="BI135" s="29"/>
      <c r="BJ135" s="29"/>
      <c r="BK135" s="29"/>
      <c r="BL135" s="29"/>
      <c r="BM135" s="29"/>
      <c r="BN135" s="29"/>
      <c r="BO135" s="29"/>
      <c r="BP135" s="29"/>
      <c r="BQ135" s="29"/>
      <c r="BR135" s="29"/>
      <c r="BS135" s="29"/>
      <c r="BT135" s="29"/>
      <c r="BU135" s="29"/>
      <c r="BV135" s="29"/>
      <c r="BW135" s="29"/>
      <c r="BX135" s="29"/>
      <c r="BY135" s="29"/>
      <c r="BZ135" s="29"/>
      <c r="CA135" s="29"/>
      <c r="CB135" s="29"/>
      <c r="CC135" s="29"/>
      <c r="CD135" s="29"/>
      <c r="CE135" s="29"/>
      <c r="CF135" s="29"/>
      <c r="CG135" s="29"/>
      <c r="CH135" s="29"/>
      <c r="CI135" s="29"/>
      <c r="CJ135" s="29"/>
      <c r="CK135" s="29"/>
      <c r="CL135" s="29"/>
      <c r="CM135" s="29"/>
      <c r="CN135" s="29"/>
      <c r="CO135" s="29"/>
      <c r="CP135" s="29"/>
      <c r="CQ135" s="29"/>
      <c r="CR135" s="29"/>
      <c r="CS135" s="29"/>
      <c r="CT135" s="29"/>
      <c r="CU135" s="29"/>
      <c r="CV135" s="29"/>
      <c r="CW135" s="29"/>
      <c r="CX135" s="29"/>
      <c r="CY135" s="29"/>
      <c r="CZ135" s="29"/>
      <c r="DA135" s="29"/>
      <c r="DB135" s="29"/>
      <c r="DC135" s="29"/>
      <c r="DD135" s="29"/>
      <c r="DE135" s="29"/>
      <c r="DF135" s="29"/>
      <c r="DG135" s="29"/>
      <c r="XEO135" s="42"/>
      <c r="XEP135" s="42"/>
      <c r="XEQ135" s="42"/>
      <c r="XER135" s="42"/>
      <c r="XES135" s="42"/>
      <c r="XET135" s="42"/>
      <c r="XEU135" s="42"/>
      <c r="XEV135" s="42"/>
      <c r="XEW135" s="42"/>
      <c r="XEX135" s="42"/>
      <c r="XEY135" s="42"/>
      <c r="XEZ135" s="42"/>
      <c r="XFA135" s="42"/>
      <c r="XFB135" s="42"/>
      <c r="XFC135" s="42"/>
    </row>
    <row r="136" spans="1:111 16369:16383" s="22" customFormat="1" x14ac:dyDescent="0.25">
      <c r="A136" s="49">
        <v>33</v>
      </c>
      <c r="B136" s="42" t="s">
        <v>46</v>
      </c>
      <c r="C136" s="42" t="s">
        <v>20</v>
      </c>
      <c r="D136" s="43">
        <v>12079</v>
      </c>
      <c r="E136" s="44">
        <f t="shared" ca="1" si="17"/>
        <v>81</v>
      </c>
      <c r="F136" s="45">
        <v>16</v>
      </c>
      <c r="G136" s="1" t="s">
        <v>227</v>
      </c>
      <c r="H136" s="46">
        <v>3</v>
      </c>
      <c r="I136" s="46">
        <v>2</v>
      </c>
      <c r="J136" s="46" t="s">
        <v>237</v>
      </c>
      <c r="K136" s="43">
        <v>40197</v>
      </c>
      <c r="L136" s="42" t="s">
        <v>195</v>
      </c>
      <c r="M136" s="42" t="s">
        <v>213</v>
      </c>
      <c r="N136" s="42" t="s">
        <v>187</v>
      </c>
      <c r="O136" s="46" t="s">
        <v>7</v>
      </c>
      <c r="P136" s="46">
        <v>1</v>
      </c>
      <c r="Q136" s="45" t="s">
        <v>13</v>
      </c>
      <c r="R136" s="34"/>
      <c r="S136" s="45">
        <v>3</v>
      </c>
      <c r="T136" s="45">
        <v>2</v>
      </c>
      <c r="U136" s="45">
        <f t="shared" si="18"/>
        <v>0</v>
      </c>
      <c r="V136" s="45">
        <v>4</v>
      </c>
      <c r="W136" s="45">
        <f t="shared" si="16"/>
        <v>0</v>
      </c>
      <c r="X136" s="45">
        <v>1</v>
      </c>
      <c r="Y136" s="45">
        <f t="shared" si="19"/>
        <v>0</v>
      </c>
      <c r="Z136" s="45">
        <v>2</v>
      </c>
      <c r="AA136" s="45">
        <f t="shared" si="20"/>
        <v>0</v>
      </c>
      <c r="AB136" s="45"/>
      <c r="AC136" s="45"/>
      <c r="AD136" s="45"/>
      <c r="AE136" s="45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  <c r="AV136" s="29"/>
      <c r="AW136" s="29"/>
      <c r="AX136" s="29"/>
      <c r="AY136" s="29"/>
      <c r="AZ136" s="29"/>
      <c r="BA136" s="29"/>
      <c r="BB136" s="29"/>
      <c r="BC136" s="29"/>
      <c r="BD136" s="29"/>
      <c r="BE136" s="29"/>
      <c r="BF136" s="29"/>
      <c r="BG136" s="29"/>
      <c r="BH136" s="29"/>
      <c r="BI136" s="29"/>
      <c r="BJ136" s="29"/>
      <c r="BK136" s="29"/>
      <c r="BL136" s="29"/>
      <c r="BM136" s="29"/>
      <c r="BN136" s="29"/>
      <c r="BO136" s="29"/>
      <c r="BP136" s="29"/>
      <c r="BQ136" s="29"/>
      <c r="BR136" s="29"/>
      <c r="BS136" s="29"/>
      <c r="BT136" s="29"/>
      <c r="BU136" s="29"/>
      <c r="BV136" s="29"/>
      <c r="BW136" s="29"/>
      <c r="BX136" s="29"/>
      <c r="BY136" s="29"/>
      <c r="BZ136" s="29"/>
      <c r="CA136" s="29"/>
      <c r="CB136" s="29"/>
      <c r="CC136" s="29"/>
      <c r="CD136" s="29"/>
      <c r="CE136" s="29"/>
      <c r="CF136" s="29"/>
      <c r="CG136" s="29"/>
      <c r="CH136" s="29"/>
      <c r="CI136" s="29"/>
      <c r="CJ136" s="29"/>
      <c r="CK136" s="29"/>
      <c r="CL136" s="29"/>
      <c r="CM136" s="29"/>
      <c r="CN136" s="29"/>
      <c r="CO136" s="29"/>
      <c r="CP136" s="29"/>
      <c r="CQ136" s="29"/>
      <c r="CR136" s="29"/>
      <c r="CS136" s="29"/>
      <c r="CT136" s="29"/>
      <c r="CU136" s="29"/>
      <c r="CV136" s="29"/>
      <c r="CW136" s="29"/>
      <c r="CX136" s="29"/>
      <c r="CY136" s="29"/>
      <c r="CZ136" s="29"/>
      <c r="DA136" s="29"/>
      <c r="DB136" s="29"/>
      <c r="DC136" s="29"/>
      <c r="DD136" s="29"/>
      <c r="DE136" s="29"/>
      <c r="DF136" s="29"/>
      <c r="DG136" s="29"/>
      <c r="XEO136" s="42"/>
      <c r="XEP136" s="42"/>
      <c r="XEQ136" s="42"/>
      <c r="XER136" s="42"/>
      <c r="XES136" s="42"/>
      <c r="XET136" s="42"/>
      <c r="XEU136" s="42"/>
      <c r="XEV136" s="42"/>
      <c r="XEW136" s="42"/>
      <c r="XEX136" s="42"/>
      <c r="XEY136" s="42"/>
      <c r="XEZ136" s="42"/>
      <c r="XFA136" s="42"/>
      <c r="XFB136" s="42"/>
      <c r="XFC136" s="42"/>
    </row>
    <row r="137" spans="1:111 16369:16383" s="22" customFormat="1" x14ac:dyDescent="0.25">
      <c r="A137" s="49">
        <v>33</v>
      </c>
      <c r="B137" s="42" t="s">
        <v>46</v>
      </c>
      <c r="C137" s="42" t="s">
        <v>9</v>
      </c>
      <c r="D137" s="43">
        <v>12079</v>
      </c>
      <c r="E137" s="44">
        <f t="shared" ca="1" si="17"/>
        <v>81</v>
      </c>
      <c r="F137" s="45">
        <v>16</v>
      </c>
      <c r="G137" s="1" t="s">
        <v>227</v>
      </c>
      <c r="H137" s="46">
        <v>3</v>
      </c>
      <c r="I137" s="46">
        <v>2</v>
      </c>
      <c r="J137" s="46" t="s">
        <v>237</v>
      </c>
      <c r="K137" s="43">
        <v>41143</v>
      </c>
      <c r="L137" s="42" t="s">
        <v>197</v>
      </c>
      <c r="M137" s="42" t="s">
        <v>196</v>
      </c>
      <c r="N137" s="42" t="s">
        <v>192</v>
      </c>
      <c r="O137" s="46" t="s">
        <v>7</v>
      </c>
      <c r="P137" s="46">
        <v>1</v>
      </c>
      <c r="Q137" s="45" t="s">
        <v>13</v>
      </c>
      <c r="R137" s="34"/>
      <c r="S137" s="45">
        <v>6</v>
      </c>
      <c r="T137" s="45">
        <v>6</v>
      </c>
      <c r="U137" s="45">
        <f t="shared" si="18"/>
        <v>1</v>
      </c>
      <c r="V137" s="45">
        <v>2</v>
      </c>
      <c r="W137" s="45">
        <f t="shared" si="16"/>
        <v>0</v>
      </c>
      <c r="X137" s="45">
        <v>5</v>
      </c>
      <c r="Y137" s="45">
        <f t="shared" si="19"/>
        <v>0</v>
      </c>
      <c r="Z137" s="45">
        <v>4</v>
      </c>
      <c r="AA137" s="45">
        <f t="shared" si="20"/>
        <v>0</v>
      </c>
      <c r="AB137" s="45"/>
      <c r="AC137" s="45"/>
      <c r="AD137" s="45"/>
      <c r="AE137" s="45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  <c r="AV137" s="29"/>
      <c r="AW137" s="29"/>
      <c r="AX137" s="29"/>
      <c r="AY137" s="29"/>
      <c r="AZ137" s="29"/>
      <c r="BA137" s="29"/>
      <c r="BB137" s="29"/>
      <c r="BC137" s="29"/>
      <c r="BD137" s="29"/>
      <c r="BE137" s="29"/>
      <c r="BF137" s="29"/>
      <c r="BG137" s="29"/>
      <c r="BH137" s="29"/>
      <c r="BI137" s="29"/>
      <c r="BJ137" s="29"/>
      <c r="BK137" s="29"/>
      <c r="BL137" s="29"/>
      <c r="BM137" s="29"/>
      <c r="BN137" s="29"/>
      <c r="BO137" s="29"/>
      <c r="BP137" s="29"/>
      <c r="BQ137" s="29"/>
      <c r="BR137" s="29"/>
      <c r="BS137" s="29"/>
      <c r="BT137" s="29"/>
      <c r="BU137" s="29"/>
      <c r="BV137" s="29"/>
      <c r="BW137" s="29"/>
      <c r="BX137" s="29"/>
      <c r="BY137" s="29"/>
      <c r="BZ137" s="29"/>
      <c r="CA137" s="29"/>
      <c r="CB137" s="29"/>
      <c r="CC137" s="29"/>
      <c r="CD137" s="29"/>
      <c r="CE137" s="29"/>
      <c r="CF137" s="29"/>
      <c r="CG137" s="29"/>
      <c r="CH137" s="29"/>
      <c r="CI137" s="29"/>
      <c r="CJ137" s="29"/>
      <c r="CK137" s="29"/>
      <c r="CL137" s="29"/>
      <c r="CM137" s="29"/>
      <c r="CN137" s="29"/>
      <c r="CO137" s="29"/>
      <c r="CP137" s="29"/>
      <c r="CQ137" s="29"/>
      <c r="CR137" s="29"/>
      <c r="CS137" s="29"/>
      <c r="CT137" s="29"/>
      <c r="CU137" s="29"/>
      <c r="CV137" s="29"/>
      <c r="CW137" s="29"/>
      <c r="CX137" s="29"/>
      <c r="CY137" s="29"/>
      <c r="CZ137" s="29"/>
      <c r="DA137" s="29"/>
      <c r="DB137" s="29"/>
      <c r="DC137" s="29"/>
      <c r="DD137" s="29"/>
      <c r="DE137" s="29"/>
      <c r="DF137" s="29"/>
      <c r="DG137" s="29"/>
      <c r="XEO137" s="42"/>
      <c r="XEP137" s="42"/>
      <c r="XEQ137" s="42"/>
      <c r="XER137" s="42"/>
      <c r="XES137" s="42"/>
      <c r="XET137" s="42"/>
      <c r="XEU137" s="42"/>
      <c r="XEV137" s="42"/>
      <c r="XEW137" s="42"/>
      <c r="XEX137" s="42"/>
      <c r="XEY137" s="42"/>
      <c r="XEZ137" s="42"/>
      <c r="XFA137" s="42"/>
      <c r="XFB137" s="42"/>
      <c r="XFC137" s="42"/>
    </row>
    <row r="138" spans="1:111 16369:16383" s="56" customFormat="1" x14ac:dyDescent="0.25">
      <c r="A138" s="49">
        <v>33</v>
      </c>
      <c r="B138" s="42" t="s">
        <v>46</v>
      </c>
      <c r="C138" s="42" t="s">
        <v>24</v>
      </c>
      <c r="D138" s="43">
        <v>12079</v>
      </c>
      <c r="E138" s="44">
        <f t="shared" ca="1" si="17"/>
        <v>81</v>
      </c>
      <c r="F138" s="45">
        <v>60</v>
      </c>
      <c r="G138" s="1" t="s">
        <v>226</v>
      </c>
      <c r="H138" s="46">
        <v>3</v>
      </c>
      <c r="I138" s="46">
        <v>3</v>
      </c>
      <c r="J138" s="46" t="s">
        <v>237</v>
      </c>
      <c r="K138" s="43">
        <v>39406</v>
      </c>
      <c r="L138" s="42" t="s">
        <v>179</v>
      </c>
      <c r="M138" s="42" t="s">
        <v>215</v>
      </c>
      <c r="N138" s="42" t="s">
        <v>181</v>
      </c>
      <c r="O138" s="46" t="s">
        <v>7</v>
      </c>
      <c r="P138" s="46">
        <v>1</v>
      </c>
      <c r="Q138" s="45" t="s">
        <v>14</v>
      </c>
      <c r="R138" s="34"/>
      <c r="S138" s="45">
        <v>1</v>
      </c>
      <c r="T138" s="45">
        <v>4</v>
      </c>
      <c r="U138" s="45">
        <f t="shared" si="18"/>
        <v>0</v>
      </c>
      <c r="V138" s="45">
        <v>3</v>
      </c>
      <c r="W138" s="45">
        <f t="shared" si="16"/>
        <v>0</v>
      </c>
      <c r="X138" s="45">
        <v>4</v>
      </c>
      <c r="Y138" s="45">
        <f t="shared" si="19"/>
        <v>0</v>
      </c>
      <c r="Z138" s="45">
        <v>5</v>
      </c>
      <c r="AA138" s="45">
        <f t="shared" si="20"/>
        <v>0</v>
      </c>
      <c r="AB138" s="45"/>
      <c r="AC138" s="45"/>
      <c r="AD138" s="45"/>
      <c r="AE138" s="45"/>
      <c r="XEO138" s="42"/>
      <c r="XEP138" s="42"/>
      <c r="XEQ138" s="42"/>
      <c r="XER138" s="42"/>
      <c r="XES138" s="42"/>
      <c r="XET138" s="42"/>
      <c r="XEU138" s="42"/>
      <c r="XEV138" s="42"/>
      <c r="XEW138" s="42"/>
      <c r="XEX138" s="42"/>
      <c r="XEY138" s="42"/>
      <c r="XEZ138" s="42"/>
      <c r="XFA138" s="42"/>
      <c r="XFB138" s="42"/>
      <c r="XFC138" s="42"/>
    </row>
    <row r="139" spans="1:111 16369:16383" s="56" customFormat="1" x14ac:dyDescent="0.25">
      <c r="A139" s="49">
        <v>33</v>
      </c>
      <c r="B139" s="42" t="s">
        <v>46</v>
      </c>
      <c r="C139" s="42" t="s">
        <v>16</v>
      </c>
      <c r="D139" s="43">
        <v>12079</v>
      </c>
      <c r="E139" s="44">
        <f t="shared" ca="1" si="17"/>
        <v>81</v>
      </c>
      <c r="F139" s="45">
        <v>16</v>
      </c>
      <c r="G139" s="1" t="s">
        <v>227</v>
      </c>
      <c r="H139" s="46">
        <v>3</v>
      </c>
      <c r="I139" s="46">
        <v>3</v>
      </c>
      <c r="J139" s="46" t="s">
        <v>237</v>
      </c>
      <c r="K139" s="43">
        <v>40890</v>
      </c>
      <c r="L139" s="42" t="s">
        <v>182</v>
      </c>
      <c r="M139" s="42" t="s">
        <v>214</v>
      </c>
      <c r="N139" s="42" t="s">
        <v>189</v>
      </c>
      <c r="O139" s="46" t="s">
        <v>7</v>
      </c>
      <c r="P139" s="46">
        <v>1</v>
      </c>
      <c r="Q139" s="45" t="s">
        <v>13</v>
      </c>
      <c r="R139" s="34"/>
      <c r="S139" s="45">
        <v>5</v>
      </c>
      <c r="T139" s="45">
        <v>5</v>
      </c>
      <c r="U139" s="45">
        <f t="shared" si="18"/>
        <v>1</v>
      </c>
      <c r="V139" s="45">
        <v>5</v>
      </c>
      <c r="W139" s="45">
        <f t="shared" si="16"/>
        <v>1</v>
      </c>
      <c r="X139" s="45">
        <v>6</v>
      </c>
      <c r="Y139" s="45">
        <f t="shared" si="19"/>
        <v>0</v>
      </c>
      <c r="Z139" s="45">
        <v>6</v>
      </c>
      <c r="AA139" s="45">
        <f t="shared" si="20"/>
        <v>0</v>
      </c>
      <c r="AB139" s="45"/>
      <c r="AC139" s="45"/>
      <c r="AD139" s="45"/>
      <c r="AE139" s="45"/>
      <c r="XEO139" s="42"/>
      <c r="XEP139" s="42"/>
      <c r="XEQ139" s="42"/>
      <c r="XER139" s="42"/>
      <c r="XES139" s="42"/>
      <c r="XET139" s="42"/>
      <c r="XEU139" s="42"/>
      <c r="XEV139" s="42"/>
      <c r="XEW139" s="42"/>
      <c r="XEX139" s="42"/>
      <c r="XEY139" s="42"/>
      <c r="XEZ139" s="42"/>
      <c r="XFA139" s="42"/>
      <c r="XFB139" s="42"/>
      <c r="XFC139" s="42"/>
    </row>
    <row r="140" spans="1:111 16369:16383" s="56" customFormat="1" x14ac:dyDescent="0.25">
      <c r="A140" s="49">
        <v>34</v>
      </c>
      <c r="B140" s="50" t="s">
        <v>47</v>
      </c>
      <c r="C140" s="50" t="s">
        <v>15</v>
      </c>
      <c r="D140" s="51">
        <v>12254</v>
      </c>
      <c r="E140" s="52">
        <f t="shared" ca="1" si="17"/>
        <v>80</v>
      </c>
      <c r="F140" s="17">
        <v>25</v>
      </c>
      <c r="G140" s="1" t="s">
        <v>224</v>
      </c>
      <c r="H140" s="53">
        <v>3</v>
      </c>
      <c r="I140" s="53">
        <v>2</v>
      </c>
      <c r="J140" s="53" t="s">
        <v>237</v>
      </c>
      <c r="K140" s="51">
        <v>40562</v>
      </c>
      <c r="L140" s="50" t="s">
        <v>195</v>
      </c>
      <c r="M140" s="50" t="s">
        <v>213</v>
      </c>
      <c r="N140" s="50" t="s">
        <v>189</v>
      </c>
      <c r="O140" s="53" t="s">
        <v>11</v>
      </c>
      <c r="P140" s="53">
        <v>1</v>
      </c>
      <c r="Q140" s="17" t="s">
        <v>13</v>
      </c>
      <c r="R140" s="54"/>
      <c r="S140" s="17">
        <v>4</v>
      </c>
      <c r="T140" s="17">
        <v>3</v>
      </c>
      <c r="U140" s="17">
        <f t="shared" si="18"/>
        <v>0</v>
      </c>
      <c r="V140" s="17">
        <v>5</v>
      </c>
      <c r="W140" s="17">
        <f t="shared" si="16"/>
        <v>0</v>
      </c>
      <c r="X140" s="17">
        <v>1</v>
      </c>
      <c r="Y140" s="45">
        <f t="shared" si="19"/>
        <v>0</v>
      </c>
      <c r="Z140" s="17">
        <v>6</v>
      </c>
      <c r="AA140" s="45">
        <f t="shared" si="20"/>
        <v>0</v>
      </c>
      <c r="AB140" s="17"/>
      <c r="AC140" s="17"/>
      <c r="AD140" s="17"/>
      <c r="AE140" s="17"/>
      <c r="XEO140" s="50"/>
      <c r="XEP140" s="50"/>
      <c r="XEQ140" s="50"/>
      <c r="XER140" s="50"/>
      <c r="XES140" s="50"/>
      <c r="XET140" s="50"/>
      <c r="XEU140" s="50"/>
      <c r="XEV140" s="50"/>
      <c r="XEW140" s="50"/>
      <c r="XEX140" s="50"/>
      <c r="XEY140" s="50"/>
      <c r="XEZ140" s="50"/>
      <c r="XFA140" s="50"/>
      <c r="XFB140" s="50"/>
      <c r="XFC140" s="50"/>
    </row>
    <row r="141" spans="1:111 16369:16383" s="56" customFormat="1" x14ac:dyDescent="0.25">
      <c r="A141" s="49">
        <v>34</v>
      </c>
      <c r="B141" s="50" t="s">
        <v>47</v>
      </c>
      <c r="C141" s="50" t="s">
        <v>9</v>
      </c>
      <c r="D141" s="51">
        <v>12254</v>
      </c>
      <c r="E141" s="52">
        <f t="shared" ca="1" si="17"/>
        <v>80</v>
      </c>
      <c r="F141" s="17">
        <v>32</v>
      </c>
      <c r="G141" s="1" t="s">
        <v>230</v>
      </c>
      <c r="H141" s="53">
        <v>3</v>
      </c>
      <c r="I141" s="53">
        <v>2</v>
      </c>
      <c r="J141" s="53" t="s">
        <v>237</v>
      </c>
      <c r="K141" s="51">
        <v>40934</v>
      </c>
      <c r="L141" s="50" t="s">
        <v>195</v>
      </c>
      <c r="M141" s="50" t="s">
        <v>200</v>
      </c>
      <c r="N141" s="50" t="s">
        <v>192</v>
      </c>
      <c r="O141" s="53" t="s">
        <v>11</v>
      </c>
      <c r="P141" s="53">
        <v>1</v>
      </c>
      <c r="Q141" s="17" t="s">
        <v>13</v>
      </c>
      <c r="R141" s="54"/>
      <c r="S141" s="17">
        <v>5</v>
      </c>
      <c r="T141" s="17">
        <v>6</v>
      </c>
      <c r="U141" s="17">
        <f t="shared" si="18"/>
        <v>0</v>
      </c>
      <c r="V141" s="17">
        <v>4</v>
      </c>
      <c r="W141" s="17">
        <f t="shared" si="16"/>
        <v>0</v>
      </c>
      <c r="X141" s="17">
        <v>2</v>
      </c>
      <c r="Y141" s="45">
        <f t="shared" si="19"/>
        <v>0</v>
      </c>
      <c r="Z141" s="17">
        <v>2</v>
      </c>
      <c r="AA141" s="45">
        <f t="shared" si="20"/>
        <v>0</v>
      </c>
      <c r="AB141" s="17"/>
      <c r="AC141" s="17"/>
      <c r="AD141" s="17"/>
      <c r="AE141" s="17"/>
      <c r="XEO141" s="50"/>
      <c r="XEP141" s="50"/>
      <c r="XEQ141" s="50"/>
      <c r="XER141" s="50"/>
      <c r="XES141" s="50"/>
      <c r="XET141" s="50"/>
      <c r="XEU141" s="50"/>
      <c r="XEV141" s="50"/>
      <c r="XEW141" s="50"/>
      <c r="XEX141" s="50"/>
      <c r="XEY141" s="50"/>
      <c r="XEZ141" s="50"/>
      <c r="XFA141" s="50"/>
      <c r="XFB141" s="50"/>
      <c r="XFC141" s="50"/>
    </row>
    <row r="142" spans="1:111 16369:16383" s="56" customFormat="1" x14ac:dyDescent="0.25">
      <c r="A142" s="49">
        <v>34</v>
      </c>
      <c r="B142" s="50" t="s">
        <v>47</v>
      </c>
      <c r="C142" s="50" t="s">
        <v>17</v>
      </c>
      <c r="D142" s="51">
        <v>12254</v>
      </c>
      <c r="E142" s="52">
        <f t="shared" ca="1" si="17"/>
        <v>80</v>
      </c>
      <c r="F142" s="17">
        <v>25</v>
      </c>
      <c r="G142" s="1" t="s">
        <v>228</v>
      </c>
      <c r="H142" s="53">
        <v>3</v>
      </c>
      <c r="I142" s="53">
        <v>2</v>
      </c>
      <c r="J142" s="53" t="s">
        <v>237</v>
      </c>
      <c r="K142" s="51">
        <v>39842</v>
      </c>
      <c r="L142" s="50" t="s">
        <v>195</v>
      </c>
      <c r="M142" s="50" t="s">
        <v>207</v>
      </c>
      <c r="N142" s="50" t="s">
        <v>186</v>
      </c>
      <c r="O142" s="53" t="s">
        <v>11</v>
      </c>
      <c r="P142" s="53">
        <v>2</v>
      </c>
      <c r="Q142" s="17" t="s">
        <v>13</v>
      </c>
      <c r="R142" s="54"/>
      <c r="S142" s="17">
        <v>2</v>
      </c>
      <c r="T142" s="17">
        <v>5</v>
      </c>
      <c r="U142" s="17">
        <f t="shared" si="18"/>
        <v>0</v>
      </c>
      <c r="V142" s="17">
        <v>6</v>
      </c>
      <c r="W142" s="17">
        <f t="shared" si="16"/>
        <v>0</v>
      </c>
      <c r="X142" s="17">
        <v>3</v>
      </c>
      <c r="Y142" s="45">
        <f t="shared" si="19"/>
        <v>0</v>
      </c>
      <c r="Z142" s="17">
        <v>4</v>
      </c>
      <c r="AA142" s="45">
        <f t="shared" si="20"/>
        <v>0</v>
      </c>
      <c r="AB142" s="17"/>
      <c r="AC142" s="17"/>
      <c r="AD142" s="17"/>
      <c r="AE142" s="17"/>
      <c r="XEO142" s="50"/>
      <c r="XEP142" s="50"/>
      <c r="XEQ142" s="50"/>
      <c r="XER142" s="50"/>
      <c r="XES142" s="50"/>
      <c r="XET142" s="50"/>
      <c r="XEU142" s="50"/>
      <c r="XEV142" s="50"/>
      <c r="XEW142" s="50"/>
      <c r="XEX142" s="50"/>
      <c r="XEY142" s="50"/>
      <c r="XEZ142" s="50"/>
      <c r="XFA142" s="50"/>
      <c r="XFB142" s="50"/>
      <c r="XFC142" s="50"/>
    </row>
    <row r="143" spans="1:111 16369:16383" s="56" customFormat="1" x14ac:dyDescent="0.25">
      <c r="A143" s="49">
        <v>34</v>
      </c>
      <c r="B143" s="50" t="s">
        <v>47</v>
      </c>
      <c r="C143" s="50" t="s">
        <v>16</v>
      </c>
      <c r="D143" s="51">
        <v>12254</v>
      </c>
      <c r="E143" s="52">
        <f t="shared" ca="1" si="17"/>
        <v>80</v>
      </c>
      <c r="F143" s="17">
        <v>25</v>
      </c>
      <c r="G143" s="1" t="s">
        <v>230</v>
      </c>
      <c r="H143" s="53">
        <v>3</v>
      </c>
      <c r="I143" s="53">
        <v>2</v>
      </c>
      <c r="J143" s="53" t="s">
        <v>237</v>
      </c>
      <c r="K143" s="51">
        <v>40214</v>
      </c>
      <c r="L143" s="50" t="s">
        <v>205</v>
      </c>
      <c r="M143" s="50" t="s">
        <v>206</v>
      </c>
      <c r="N143" s="50" t="s">
        <v>187</v>
      </c>
      <c r="O143" s="53" t="s">
        <v>11</v>
      </c>
      <c r="P143" s="53">
        <v>2</v>
      </c>
      <c r="Q143" s="17" t="s">
        <v>13</v>
      </c>
      <c r="R143" s="54"/>
      <c r="S143" s="17">
        <v>3</v>
      </c>
      <c r="T143" s="17">
        <v>2</v>
      </c>
      <c r="U143" s="17">
        <f t="shared" si="18"/>
        <v>0</v>
      </c>
      <c r="V143" s="17">
        <v>1</v>
      </c>
      <c r="W143" s="17">
        <f t="shared" si="16"/>
        <v>0</v>
      </c>
      <c r="X143" s="17">
        <v>4</v>
      </c>
      <c r="Y143" s="45">
        <f t="shared" si="19"/>
        <v>0</v>
      </c>
      <c r="Z143" s="17">
        <v>5</v>
      </c>
      <c r="AA143" s="45">
        <f t="shared" si="20"/>
        <v>0</v>
      </c>
      <c r="AB143" s="17"/>
      <c r="AC143" s="17"/>
      <c r="AD143" s="17"/>
      <c r="AE143" s="17"/>
      <c r="XEO143" s="50"/>
      <c r="XEP143" s="50"/>
      <c r="XEQ143" s="50"/>
      <c r="XER143" s="50"/>
      <c r="XES143" s="50"/>
      <c r="XET143" s="50"/>
      <c r="XEU143" s="50"/>
      <c r="XEV143" s="50"/>
      <c r="XEW143" s="50"/>
      <c r="XEX143" s="50"/>
      <c r="XEY143" s="50"/>
      <c r="XEZ143" s="50"/>
      <c r="XFA143" s="50"/>
      <c r="XFB143" s="50"/>
      <c r="XFC143" s="50"/>
    </row>
    <row r="144" spans="1:111 16369:16383" s="56" customFormat="1" x14ac:dyDescent="0.25">
      <c r="A144" s="49">
        <v>34</v>
      </c>
      <c r="B144" s="50" t="s">
        <v>47</v>
      </c>
      <c r="C144" s="50" t="s">
        <v>6</v>
      </c>
      <c r="D144" s="51">
        <v>12254</v>
      </c>
      <c r="E144" s="52">
        <f t="shared" ca="1" si="17"/>
        <v>80</v>
      </c>
      <c r="F144" s="17">
        <v>25</v>
      </c>
      <c r="G144" s="1" t="s">
        <v>226</v>
      </c>
      <c r="H144" s="53">
        <v>3</v>
      </c>
      <c r="I144" s="53">
        <v>2</v>
      </c>
      <c r="J144" s="53" t="s">
        <v>237</v>
      </c>
      <c r="K144" s="51">
        <v>41123</v>
      </c>
      <c r="L144" s="50" t="s">
        <v>197</v>
      </c>
      <c r="M144" s="50" t="s">
        <v>205</v>
      </c>
      <c r="N144" s="50" t="s">
        <v>192</v>
      </c>
      <c r="O144" s="53" t="s">
        <v>11</v>
      </c>
      <c r="P144" s="53">
        <v>2</v>
      </c>
      <c r="Q144" s="17" t="s">
        <v>13</v>
      </c>
      <c r="R144" s="54"/>
      <c r="S144" s="17">
        <v>6</v>
      </c>
      <c r="T144" s="17">
        <v>1</v>
      </c>
      <c r="U144" s="17">
        <f t="shared" si="18"/>
        <v>0</v>
      </c>
      <c r="V144" s="17">
        <v>2</v>
      </c>
      <c r="W144" s="17">
        <f>IF(V144=S144,1,0)</f>
        <v>0</v>
      </c>
      <c r="X144" s="17">
        <v>5</v>
      </c>
      <c r="Y144" s="45">
        <f t="shared" si="19"/>
        <v>0</v>
      </c>
      <c r="Z144" s="17">
        <v>3</v>
      </c>
      <c r="AA144" s="45">
        <f t="shared" si="20"/>
        <v>0</v>
      </c>
      <c r="AB144" s="17"/>
      <c r="AC144" s="17"/>
      <c r="AD144" s="17"/>
      <c r="AE144" s="17"/>
      <c r="XEO144" s="50"/>
      <c r="XEP144" s="50"/>
      <c r="XEQ144" s="50"/>
      <c r="XER144" s="50"/>
      <c r="XES144" s="50"/>
      <c r="XET144" s="50"/>
      <c r="XEU144" s="50"/>
      <c r="XEV144" s="50"/>
      <c r="XEW144" s="50"/>
      <c r="XEX144" s="50"/>
      <c r="XEY144" s="50"/>
      <c r="XEZ144" s="50"/>
      <c r="XFA144" s="50"/>
      <c r="XFB144" s="50"/>
      <c r="XFC144" s="50"/>
    </row>
    <row r="145" spans="1:112 16369:16383" s="56" customFormat="1" x14ac:dyDescent="0.25">
      <c r="A145" s="49">
        <v>34</v>
      </c>
      <c r="B145" s="50" t="s">
        <v>47</v>
      </c>
      <c r="C145" s="50" t="s">
        <v>18</v>
      </c>
      <c r="D145" s="51">
        <v>12254</v>
      </c>
      <c r="E145" s="52">
        <f t="shared" ca="1" si="17"/>
        <v>80</v>
      </c>
      <c r="F145" s="17">
        <v>40</v>
      </c>
      <c r="G145" s="1" t="s">
        <v>228</v>
      </c>
      <c r="H145" s="53">
        <v>3</v>
      </c>
      <c r="I145" s="53">
        <v>2</v>
      </c>
      <c r="J145" s="53" t="s">
        <v>237</v>
      </c>
      <c r="K145" s="51">
        <v>39387</v>
      </c>
      <c r="L145" s="50" t="s">
        <v>179</v>
      </c>
      <c r="M145" s="50" t="s">
        <v>195</v>
      </c>
      <c r="N145" s="50" t="s">
        <v>181</v>
      </c>
      <c r="O145" s="53" t="s">
        <v>11</v>
      </c>
      <c r="P145" s="53">
        <v>1</v>
      </c>
      <c r="Q145" s="17" t="s">
        <v>14</v>
      </c>
      <c r="R145" s="54"/>
      <c r="S145" s="17">
        <v>1</v>
      </c>
      <c r="T145" s="17">
        <v>4</v>
      </c>
      <c r="U145" s="17">
        <f t="shared" si="18"/>
        <v>0</v>
      </c>
      <c r="V145" s="17">
        <v>3</v>
      </c>
      <c r="W145" s="17">
        <f t="shared" si="16"/>
        <v>0</v>
      </c>
      <c r="X145" s="17">
        <v>6</v>
      </c>
      <c r="Y145" s="45">
        <f t="shared" si="19"/>
        <v>0</v>
      </c>
      <c r="Z145" s="17">
        <v>1</v>
      </c>
      <c r="AA145" s="45">
        <f t="shared" si="20"/>
        <v>1</v>
      </c>
      <c r="AB145" s="17"/>
      <c r="AC145" s="17"/>
      <c r="AD145" s="17"/>
      <c r="AE145" s="17"/>
      <c r="XEO145" s="50"/>
      <c r="XEP145" s="50"/>
      <c r="XEQ145" s="50"/>
      <c r="XER145" s="50"/>
      <c r="XES145" s="50"/>
      <c r="XET145" s="50"/>
      <c r="XEU145" s="50"/>
      <c r="XEV145" s="50"/>
      <c r="XEW145" s="50"/>
      <c r="XEX145" s="50"/>
      <c r="XEY145" s="50"/>
      <c r="XEZ145" s="50"/>
      <c r="XFA145" s="50"/>
      <c r="XFB145" s="50"/>
      <c r="XFC145" s="50"/>
    </row>
    <row r="146" spans="1:112 16369:16383" s="56" customFormat="1" x14ac:dyDescent="0.25">
      <c r="A146" s="49">
        <v>35</v>
      </c>
      <c r="B146" s="42" t="s">
        <v>48</v>
      </c>
      <c r="C146" s="42" t="s">
        <v>6</v>
      </c>
      <c r="D146" s="43">
        <v>9095</v>
      </c>
      <c r="E146" s="44">
        <f t="shared" ca="1" si="17"/>
        <v>89</v>
      </c>
      <c r="F146" s="45">
        <v>40</v>
      </c>
      <c r="G146" s="1" t="s">
        <v>227</v>
      </c>
      <c r="H146" s="46" t="s">
        <v>221</v>
      </c>
      <c r="I146" s="46" t="s">
        <v>221</v>
      </c>
      <c r="J146" s="46" t="s">
        <v>239</v>
      </c>
      <c r="K146" s="43">
        <v>41002</v>
      </c>
      <c r="L146" s="42" t="s">
        <v>203</v>
      </c>
      <c r="M146" s="42" t="s">
        <v>209</v>
      </c>
      <c r="N146" s="42" t="s">
        <v>192</v>
      </c>
      <c r="O146" s="46" t="s">
        <v>7</v>
      </c>
      <c r="P146" s="46">
        <v>1</v>
      </c>
      <c r="Q146" s="45" t="s">
        <v>13</v>
      </c>
      <c r="R146" s="35"/>
      <c r="S146" s="45">
        <v>3</v>
      </c>
      <c r="T146" s="45">
        <v>3</v>
      </c>
      <c r="U146" s="45">
        <f t="shared" si="18"/>
        <v>1</v>
      </c>
      <c r="V146" s="45">
        <v>3</v>
      </c>
      <c r="W146" s="45">
        <f>IF(V146=S146,1,0)</f>
        <v>1</v>
      </c>
      <c r="X146" s="45">
        <v>3</v>
      </c>
      <c r="Y146" s="45">
        <f t="shared" si="19"/>
        <v>1</v>
      </c>
      <c r="Z146" s="45">
        <v>3</v>
      </c>
      <c r="AA146" s="45">
        <f t="shared" si="20"/>
        <v>1</v>
      </c>
      <c r="AB146" s="45"/>
      <c r="AC146" s="45"/>
      <c r="AD146" s="45"/>
      <c r="AE146" s="45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37"/>
      <c r="BA146" s="37"/>
      <c r="BB146" s="37"/>
      <c r="BC146" s="37"/>
      <c r="BD146" s="37"/>
      <c r="BE146" s="37"/>
      <c r="BF146" s="37"/>
      <c r="BG146" s="37"/>
      <c r="BH146" s="37"/>
      <c r="BI146" s="37"/>
      <c r="BJ146" s="37"/>
      <c r="BK146" s="37"/>
      <c r="BL146" s="37"/>
      <c r="BM146" s="37"/>
      <c r="BN146" s="37"/>
      <c r="BO146" s="37"/>
      <c r="BP146" s="37"/>
      <c r="BQ146" s="37"/>
      <c r="BR146" s="37"/>
      <c r="BS146" s="37"/>
      <c r="BT146" s="37"/>
      <c r="BU146" s="37"/>
      <c r="BV146" s="37"/>
      <c r="BW146" s="37"/>
      <c r="BX146" s="37"/>
      <c r="BY146" s="37"/>
      <c r="BZ146" s="37"/>
      <c r="CA146" s="37"/>
      <c r="CB146" s="37"/>
      <c r="CC146" s="37"/>
      <c r="CD146" s="37"/>
      <c r="CE146" s="37"/>
      <c r="CF146" s="37"/>
      <c r="CG146" s="37"/>
      <c r="CH146" s="37"/>
      <c r="CI146" s="37"/>
      <c r="CJ146" s="37"/>
      <c r="CK146" s="37"/>
      <c r="CL146" s="37"/>
      <c r="CM146" s="37"/>
      <c r="CN146" s="37"/>
      <c r="CO146" s="37"/>
      <c r="CP146" s="37"/>
      <c r="CQ146" s="37"/>
      <c r="CR146" s="37"/>
      <c r="CS146" s="37"/>
      <c r="CT146" s="37"/>
      <c r="CU146" s="37"/>
      <c r="CV146" s="37"/>
      <c r="CW146" s="37"/>
      <c r="CX146" s="37"/>
      <c r="CY146" s="37"/>
      <c r="CZ146" s="37"/>
      <c r="DA146" s="37"/>
      <c r="DB146" s="37"/>
      <c r="DC146" s="37"/>
      <c r="DD146" s="37"/>
      <c r="DE146" s="37"/>
      <c r="DF146" s="37"/>
      <c r="DG146" s="37"/>
      <c r="XEO146" s="42"/>
      <c r="XEP146" s="42"/>
      <c r="XEQ146" s="42"/>
      <c r="XER146" s="42"/>
      <c r="XES146" s="42"/>
      <c r="XET146" s="42"/>
      <c r="XEU146" s="42"/>
      <c r="XEV146" s="42"/>
      <c r="XEW146" s="42"/>
      <c r="XEX146" s="42"/>
      <c r="XEY146" s="42"/>
      <c r="XEZ146" s="42"/>
      <c r="XFA146" s="42"/>
      <c r="XFB146" s="42"/>
      <c r="XFC146" s="42"/>
    </row>
    <row r="147" spans="1:112 16369:16383" s="7" customFormat="1" x14ac:dyDescent="0.25">
      <c r="A147" s="49">
        <v>35</v>
      </c>
      <c r="B147" s="42" t="s">
        <v>48</v>
      </c>
      <c r="C147" s="42" t="s">
        <v>15</v>
      </c>
      <c r="D147" s="43">
        <v>9095</v>
      </c>
      <c r="E147" s="44">
        <f t="shared" ca="1" si="17"/>
        <v>89</v>
      </c>
      <c r="F147" s="45">
        <v>30</v>
      </c>
      <c r="G147" s="1" t="s">
        <v>227</v>
      </c>
      <c r="H147" s="46" t="s">
        <v>221</v>
      </c>
      <c r="I147" s="46" t="s">
        <v>221</v>
      </c>
      <c r="J147" s="46" t="s">
        <v>236</v>
      </c>
      <c r="K147" s="43">
        <v>40450</v>
      </c>
      <c r="L147" s="42" t="s">
        <v>199</v>
      </c>
      <c r="M147" s="42" t="s">
        <v>207</v>
      </c>
      <c r="N147" s="42" t="s">
        <v>187</v>
      </c>
      <c r="O147" s="46" t="s">
        <v>7</v>
      </c>
      <c r="P147" s="46">
        <v>1</v>
      </c>
      <c r="Q147" s="45" t="s">
        <v>13</v>
      </c>
      <c r="R147" s="35"/>
      <c r="S147" s="45">
        <v>1</v>
      </c>
      <c r="T147" s="45">
        <v>2</v>
      </c>
      <c r="U147" s="45">
        <f t="shared" si="18"/>
        <v>0</v>
      </c>
      <c r="V147" s="45">
        <v>2</v>
      </c>
      <c r="W147" s="45">
        <f t="shared" si="16"/>
        <v>0</v>
      </c>
      <c r="X147" s="45">
        <v>1</v>
      </c>
      <c r="Y147" s="45">
        <f t="shared" si="19"/>
        <v>1</v>
      </c>
      <c r="Z147" s="45">
        <v>1</v>
      </c>
      <c r="AA147" s="45">
        <f t="shared" si="20"/>
        <v>1</v>
      </c>
      <c r="AB147" s="45"/>
      <c r="AC147" s="45"/>
      <c r="AD147" s="45"/>
      <c r="AE147" s="45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  <c r="AU147" s="29"/>
      <c r="AV147" s="29"/>
      <c r="AW147" s="29"/>
      <c r="AX147" s="29"/>
      <c r="AY147" s="29"/>
      <c r="AZ147" s="29"/>
      <c r="BA147" s="29"/>
      <c r="BB147" s="29"/>
      <c r="BC147" s="29"/>
      <c r="BD147" s="29"/>
      <c r="BE147" s="29"/>
      <c r="BF147" s="29"/>
      <c r="BG147" s="29"/>
      <c r="BH147" s="29"/>
      <c r="BI147" s="29"/>
      <c r="BJ147" s="29"/>
      <c r="BK147" s="29"/>
      <c r="BL147" s="29"/>
      <c r="BM147" s="29"/>
      <c r="BN147" s="29"/>
      <c r="BO147" s="29"/>
      <c r="BP147" s="29"/>
      <c r="BQ147" s="29"/>
      <c r="BR147" s="29"/>
      <c r="BS147" s="29"/>
      <c r="BT147" s="29"/>
      <c r="BU147" s="29"/>
      <c r="BV147" s="29"/>
      <c r="BW147" s="29"/>
      <c r="BX147" s="29"/>
      <c r="BY147" s="29"/>
      <c r="BZ147" s="29"/>
      <c r="CA147" s="29"/>
      <c r="CB147" s="29"/>
      <c r="CC147" s="29"/>
      <c r="CD147" s="29"/>
      <c r="CE147" s="29"/>
      <c r="CF147" s="29"/>
      <c r="CG147" s="29"/>
      <c r="CH147" s="29"/>
      <c r="CI147" s="29"/>
      <c r="CJ147" s="29"/>
      <c r="CK147" s="29"/>
      <c r="CL147" s="29"/>
      <c r="CM147" s="29"/>
      <c r="CN147" s="29"/>
      <c r="CO147" s="29"/>
      <c r="CP147" s="29"/>
      <c r="CQ147" s="29"/>
      <c r="CR147" s="29"/>
      <c r="CS147" s="29"/>
      <c r="CT147" s="29"/>
      <c r="CU147" s="29"/>
      <c r="CV147" s="29"/>
      <c r="CW147" s="29"/>
      <c r="CX147" s="29"/>
      <c r="CY147" s="29"/>
      <c r="CZ147" s="29"/>
      <c r="DA147" s="29"/>
      <c r="DB147" s="29"/>
      <c r="DC147" s="29"/>
      <c r="DD147" s="29"/>
      <c r="DE147" s="29"/>
      <c r="DF147" s="29"/>
      <c r="DG147" s="29"/>
      <c r="XEO147" s="42"/>
      <c r="XEP147" s="42"/>
      <c r="XEQ147" s="42"/>
      <c r="XER147" s="42"/>
      <c r="XES147" s="42"/>
      <c r="XET147" s="42"/>
      <c r="XEU147" s="42"/>
      <c r="XEV147" s="42"/>
      <c r="XEW147" s="42"/>
      <c r="XEX147" s="42"/>
      <c r="XEY147" s="42"/>
      <c r="XEZ147" s="42"/>
      <c r="XFA147" s="42"/>
      <c r="XFB147" s="42"/>
      <c r="XFC147" s="42"/>
    </row>
    <row r="148" spans="1:112 16369:16383" s="7" customFormat="1" x14ac:dyDescent="0.25">
      <c r="A148" s="49">
        <v>35</v>
      </c>
      <c r="B148" s="42" t="s">
        <v>48</v>
      </c>
      <c r="C148" s="42" t="s">
        <v>9</v>
      </c>
      <c r="D148" s="43">
        <v>9095</v>
      </c>
      <c r="E148" s="44">
        <f t="shared" ca="1" si="17"/>
        <v>89</v>
      </c>
      <c r="F148" s="45">
        <v>50</v>
      </c>
      <c r="G148" s="1" t="s">
        <v>227</v>
      </c>
      <c r="H148" s="46" t="s">
        <v>221</v>
      </c>
      <c r="I148" s="46" t="s">
        <v>221</v>
      </c>
      <c r="J148" s="46" t="s">
        <v>239</v>
      </c>
      <c r="K148" s="43">
        <v>40519</v>
      </c>
      <c r="L148" s="42" t="s">
        <v>182</v>
      </c>
      <c r="M148" s="42" t="s">
        <v>190</v>
      </c>
      <c r="N148" s="42" t="s">
        <v>187</v>
      </c>
      <c r="O148" s="46" t="s">
        <v>7</v>
      </c>
      <c r="P148" s="46">
        <v>1</v>
      </c>
      <c r="Q148" s="45" t="s">
        <v>13</v>
      </c>
      <c r="R148" s="35"/>
      <c r="S148" s="45">
        <v>2</v>
      </c>
      <c r="T148" s="45">
        <v>1</v>
      </c>
      <c r="U148" s="45">
        <f t="shared" si="18"/>
        <v>0</v>
      </c>
      <c r="V148" s="45">
        <v>1</v>
      </c>
      <c r="W148" s="45">
        <f t="shared" si="16"/>
        <v>0</v>
      </c>
      <c r="X148" s="45">
        <v>2</v>
      </c>
      <c r="Y148" s="45">
        <f t="shared" si="19"/>
        <v>1</v>
      </c>
      <c r="Z148" s="45">
        <v>2</v>
      </c>
      <c r="AA148" s="45">
        <f t="shared" si="20"/>
        <v>1</v>
      </c>
      <c r="AB148" s="45"/>
      <c r="AC148" s="45"/>
      <c r="AD148" s="45"/>
      <c r="AE148" s="45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  <c r="AW148" s="37"/>
      <c r="AX148" s="37"/>
      <c r="AY148" s="37"/>
      <c r="AZ148" s="37"/>
      <c r="BA148" s="37"/>
      <c r="BB148" s="37"/>
      <c r="BC148" s="37"/>
      <c r="BD148" s="37"/>
      <c r="BE148" s="37"/>
      <c r="BF148" s="37"/>
      <c r="BG148" s="37"/>
      <c r="BH148" s="37"/>
      <c r="BI148" s="37"/>
      <c r="BJ148" s="37"/>
      <c r="BK148" s="37"/>
      <c r="BL148" s="37"/>
      <c r="BM148" s="37"/>
      <c r="BN148" s="37"/>
      <c r="BO148" s="37"/>
      <c r="BP148" s="37"/>
      <c r="BQ148" s="37"/>
      <c r="BR148" s="37"/>
      <c r="BS148" s="37"/>
      <c r="BT148" s="37"/>
      <c r="BU148" s="37"/>
      <c r="BV148" s="37"/>
      <c r="BW148" s="37"/>
      <c r="BX148" s="37"/>
      <c r="BY148" s="37"/>
      <c r="BZ148" s="37"/>
      <c r="CA148" s="37"/>
      <c r="CB148" s="37"/>
      <c r="CC148" s="37"/>
      <c r="CD148" s="37"/>
      <c r="CE148" s="37"/>
      <c r="CF148" s="37"/>
      <c r="CG148" s="37"/>
      <c r="CH148" s="37"/>
      <c r="CI148" s="37"/>
      <c r="CJ148" s="37"/>
      <c r="CK148" s="37"/>
      <c r="CL148" s="37"/>
      <c r="CM148" s="37"/>
      <c r="CN148" s="37"/>
      <c r="CO148" s="37"/>
      <c r="CP148" s="37"/>
      <c r="CQ148" s="37"/>
      <c r="CR148" s="37"/>
      <c r="CS148" s="37"/>
      <c r="CT148" s="37"/>
      <c r="CU148" s="37"/>
      <c r="CV148" s="37"/>
      <c r="CW148" s="37"/>
      <c r="CX148" s="37"/>
      <c r="CY148" s="37"/>
      <c r="CZ148" s="37"/>
      <c r="DA148" s="37"/>
      <c r="DB148" s="37"/>
      <c r="DC148" s="37"/>
      <c r="DD148" s="37"/>
      <c r="DE148" s="37"/>
      <c r="DF148" s="37"/>
      <c r="DG148" s="37"/>
      <c r="XEO148" s="42"/>
      <c r="XEP148" s="42"/>
      <c r="XEQ148" s="42"/>
      <c r="XER148" s="42"/>
      <c r="XES148" s="42"/>
      <c r="XET148" s="42"/>
      <c r="XEU148" s="42"/>
      <c r="XEV148" s="42"/>
      <c r="XEW148" s="42"/>
      <c r="XEX148" s="42"/>
      <c r="XEY148" s="42"/>
      <c r="XEZ148" s="42"/>
      <c r="XFA148" s="42"/>
      <c r="XFB148" s="42"/>
      <c r="XFC148" s="42"/>
    </row>
    <row r="149" spans="1:112 16369:16383" s="7" customFormat="1" x14ac:dyDescent="0.25">
      <c r="A149" s="49">
        <v>36</v>
      </c>
      <c r="B149" s="50" t="s">
        <v>49</v>
      </c>
      <c r="C149" s="50" t="s">
        <v>9</v>
      </c>
      <c r="D149" s="51">
        <v>9079</v>
      </c>
      <c r="E149" s="52">
        <f t="shared" ca="1" si="17"/>
        <v>89</v>
      </c>
      <c r="F149" s="17">
        <v>63</v>
      </c>
      <c r="G149" s="1" t="s">
        <v>227</v>
      </c>
      <c r="H149" s="53">
        <v>7</v>
      </c>
      <c r="I149" s="53">
        <v>3</v>
      </c>
      <c r="J149" s="53" t="s">
        <v>238</v>
      </c>
      <c r="K149" s="51">
        <v>40912</v>
      </c>
      <c r="L149" s="50" t="s">
        <v>195</v>
      </c>
      <c r="M149" s="50" t="s">
        <v>203</v>
      </c>
      <c r="N149" s="50" t="s">
        <v>192</v>
      </c>
      <c r="O149" s="53" t="s">
        <v>7</v>
      </c>
      <c r="P149" s="53">
        <v>1</v>
      </c>
      <c r="Q149" s="17" t="s">
        <v>14</v>
      </c>
      <c r="R149" s="54"/>
      <c r="S149" s="17">
        <v>5</v>
      </c>
      <c r="T149" s="17">
        <v>5</v>
      </c>
      <c r="U149" s="17">
        <f t="shared" si="18"/>
        <v>1</v>
      </c>
      <c r="V149" s="17">
        <v>4</v>
      </c>
      <c r="W149" s="17">
        <f t="shared" si="16"/>
        <v>0</v>
      </c>
      <c r="X149" s="17">
        <v>6</v>
      </c>
      <c r="Y149" s="45">
        <f t="shared" si="19"/>
        <v>0</v>
      </c>
      <c r="Z149" s="17">
        <v>5</v>
      </c>
      <c r="AA149" s="45">
        <f t="shared" si="20"/>
        <v>1</v>
      </c>
      <c r="AB149" s="17"/>
      <c r="AC149" s="17"/>
      <c r="AD149" s="17"/>
      <c r="AE149" s="17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  <c r="AV149" s="29"/>
      <c r="AW149" s="29"/>
      <c r="AX149" s="29"/>
      <c r="AY149" s="29"/>
      <c r="AZ149" s="29"/>
      <c r="BA149" s="29"/>
      <c r="BB149" s="29"/>
      <c r="BC149" s="29"/>
      <c r="BD149" s="29"/>
      <c r="BE149" s="29"/>
      <c r="BF149" s="29"/>
      <c r="BG149" s="29"/>
      <c r="BH149" s="29"/>
      <c r="BI149" s="29"/>
      <c r="BJ149" s="29"/>
      <c r="BK149" s="29"/>
      <c r="BL149" s="29"/>
      <c r="BM149" s="29"/>
      <c r="BN149" s="29"/>
      <c r="BO149" s="29"/>
      <c r="BP149" s="29"/>
      <c r="BQ149" s="29"/>
      <c r="BR149" s="29"/>
      <c r="BS149" s="29"/>
      <c r="BT149" s="29"/>
      <c r="BU149" s="29"/>
      <c r="BV149" s="29"/>
      <c r="BW149" s="29"/>
      <c r="BX149" s="29"/>
      <c r="BY149" s="29"/>
      <c r="BZ149" s="29"/>
      <c r="CA149" s="29"/>
      <c r="CB149" s="29"/>
      <c r="CC149" s="29"/>
      <c r="CD149" s="29"/>
      <c r="CE149" s="29"/>
      <c r="CF149" s="29"/>
      <c r="CG149" s="29"/>
      <c r="CH149" s="29"/>
      <c r="CI149" s="29"/>
      <c r="CJ149" s="29"/>
      <c r="CK149" s="29"/>
      <c r="CL149" s="29"/>
      <c r="CM149" s="29"/>
      <c r="CN149" s="29"/>
      <c r="CO149" s="29"/>
      <c r="CP149" s="29"/>
      <c r="CQ149" s="29"/>
      <c r="CR149" s="29"/>
      <c r="CS149" s="29"/>
      <c r="CT149" s="29"/>
      <c r="CU149" s="29"/>
      <c r="CV149" s="29"/>
      <c r="CW149" s="29"/>
      <c r="CX149" s="29"/>
      <c r="CY149" s="29"/>
      <c r="CZ149" s="29"/>
      <c r="DA149" s="29"/>
      <c r="DB149" s="29"/>
      <c r="DC149" s="29"/>
      <c r="DD149" s="29"/>
      <c r="DE149" s="29"/>
      <c r="DF149" s="29"/>
      <c r="DG149" s="29"/>
      <c r="XEO149" s="50"/>
      <c r="XEP149" s="50"/>
      <c r="XEQ149" s="50"/>
      <c r="XER149" s="50"/>
      <c r="XES149" s="50"/>
      <c r="XET149" s="50"/>
      <c r="XEU149" s="50"/>
      <c r="XEV149" s="50"/>
      <c r="XEW149" s="50"/>
      <c r="XEX149" s="50"/>
      <c r="XEY149" s="50"/>
      <c r="XEZ149" s="50"/>
      <c r="XFA149" s="50"/>
      <c r="XFB149" s="50"/>
      <c r="XFC149" s="50"/>
    </row>
    <row r="150" spans="1:112 16369:16383" s="7" customFormat="1" x14ac:dyDescent="0.25">
      <c r="A150" s="49">
        <v>36</v>
      </c>
      <c r="B150" s="50" t="s">
        <v>49</v>
      </c>
      <c r="C150" s="50" t="s">
        <v>18</v>
      </c>
      <c r="D150" s="51">
        <v>9079</v>
      </c>
      <c r="E150" s="52">
        <f t="shared" ca="1" si="17"/>
        <v>89</v>
      </c>
      <c r="F150" s="17">
        <v>50</v>
      </c>
      <c r="G150" s="1" t="s">
        <v>227</v>
      </c>
      <c r="H150" s="53">
        <v>7</v>
      </c>
      <c r="I150" s="53">
        <v>3</v>
      </c>
      <c r="J150" s="53" t="s">
        <v>238</v>
      </c>
      <c r="K150" s="51">
        <v>39455</v>
      </c>
      <c r="L150" s="50" t="s">
        <v>195</v>
      </c>
      <c r="M150" s="50" t="s">
        <v>197</v>
      </c>
      <c r="N150" s="50" t="s">
        <v>184</v>
      </c>
      <c r="O150" s="53" t="s">
        <v>7</v>
      </c>
      <c r="P150" s="53">
        <v>1</v>
      </c>
      <c r="Q150" s="17" t="s">
        <v>14</v>
      </c>
      <c r="R150" s="54"/>
      <c r="S150" s="17">
        <v>1</v>
      </c>
      <c r="T150" s="17">
        <v>1</v>
      </c>
      <c r="U150" s="17">
        <f t="shared" si="18"/>
        <v>1</v>
      </c>
      <c r="V150" s="17">
        <v>1</v>
      </c>
      <c r="W150" s="17">
        <f t="shared" si="16"/>
        <v>1</v>
      </c>
      <c r="X150" s="17">
        <v>5</v>
      </c>
      <c r="Y150" s="45">
        <f t="shared" si="19"/>
        <v>0</v>
      </c>
      <c r="Z150" s="17">
        <v>2</v>
      </c>
      <c r="AA150" s="45">
        <f t="shared" si="20"/>
        <v>0</v>
      </c>
      <c r="AB150" s="17"/>
      <c r="AC150" s="17"/>
      <c r="AD150" s="17"/>
      <c r="AE150" s="1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37"/>
      <c r="AT150" s="37"/>
      <c r="AU150" s="37"/>
      <c r="AV150" s="37"/>
      <c r="AW150" s="37"/>
      <c r="AX150" s="37"/>
      <c r="AY150" s="37"/>
      <c r="AZ150" s="37"/>
      <c r="BA150" s="37"/>
      <c r="BB150" s="37"/>
      <c r="BC150" s="37"/>
      <c r="BD150" s="37"/>
      <c r="BE150" s="37"/>
      <c r="BF150" s="37"/>
      <c r="BG150" s="37"/>
      <c r="BH150" s="37"/>
      <c r="BI150" s="37"/>
      <c r="BJ150" s="37"/>
      <c r="BK150" s="37"/>
      <c r="BL150" s="37"/>
      <c r="BM150" s="37"/>
      <c r="BN150" s="37"/>
      <c r="BO150" s="37"/>
      <c r="BP150" s="37"/>
      <c r="BQ150" s="37"/>
      <c r="BR150" s="37"/>
      <c r="BS150" s="37"/>
      <c r="BT150" s="37"/>
      <c r="BU150" s="37"/>
      <c r="BV150" s="37"/>
      <c r="BW150" s="37"/>
      <c r="BX150" s="37"/>
      <c r="BY150" s="37"/>
      <c r="BZ150" s="37"/>
      <c r="CA150" s="37"/>
      <c r="CB150" s="37"/>
      <c r="CC150" s="37"/>
      <c r="CD150" s="37"/>
      <c r="CE150" s="37"/>
      <c r="CF150" s="37"/>
      <c r="CG150" s="37"/>
      <c r="CH150" s="37"/>
      <c r="CI150" s="37"/>
      <c r="CJ150" s="37"/>
      <c r="CK150" s="37"/>
      <c r="CL150" s="37"/>
      <c r="CM150" s="37"/>
      <c r="CN150" s="37"/>
      <c r="CO150" s="37"/>
      <c r="CP150" s="37"/>
      <c r="CQ150" s="37"/>
      <c r="CR150" s="37"/>
      <c r="CS150" s="37"/>
      <c r="CT150" s="37"/>
      <c r="CU150" s="37"/>
      <c r="CV150" s="37"/>
      <c r="CW150" s="37"/>
      <c r="CX150" s="37"/>
      <c r="CY150" s="37"/>
      <c r="CZ150" s="37"/>
      <c r="DA150" s="37"/>
      <c r="DB150" s="37"/>
      <c r="DC150" s="37"/>
      <c r="DD150" s="37"/>
      <c r="DE150" s="37"/>
      <c r="DF150" s="37"/>
      <c r="DG150" s="37"/>
      <c r="XEO150" s="50"/>
      <c r="XEP150" s="50"/>
      <c r="XEQ150" s="50"/>
      <c r="XER150" s="50"/>
      <c r="XES150" s="50"/>
      <c r="XET150" s="50"/>
      <c r="XEU150" s="50"/>
      <c r="XEV150" s="50"/>
      <c r="XEW150" s="50"/>
      <c r="XEX150" s="50"/>
      <c r="XEY150" s="50"/>
      <c r="XEZ150" s="50"/>
      <c r="XFA150" s="50"/>
      <c r="XFB150" s="50"/>
      <c r="XFC150" s="50"/>
    </row>
    <row r="151" spans="1:112 16369:16383" s="7" customFormat="1" x14ac:dyDescent="0.25">
      <c r="A151" s="49">
        <v>36</v>
      </c>
      <c r="B151" s="50" t="s">
        <v>49</v>
      </c>
      <c r="C151" s="50" t="s">
        <v>17</v>
      </c>
      <c r="D151" s="51">
        <v>9079</v>
      </c>
      <c r="E151" s="52">
        <f t="shared" ca="1" si="17"/>
        <v>89</v>
      </c>
      <c r="F151" s="17">
        <v>100</v>
      </c>
      <c r="G151" s="1" t="s">
        <v>227</v>
      </c>
      <c r="H151" s="53">
        <v>7</v>
      </c>
      <c r="I151" s="53">
        <v>3</v>
      </c>
      <c r="J151" s="53" t="s">
        <v>238</v>
      </c>
      <c r="K151" s="51">
        <v>39840</v>
      </c>
      <c r="L151" s="50" t="s">
        <v>195</v>
      </c>
      <c r="M151" s="50" t="s">
        <v>217</v>
      </c>
      <c r="N151" s="50" t="s">
        <v>186</v>
      </c>
      <c r="O151" s="53" t="s">
        <v>7</v>
      </c>
      <c r="P151" s="53">
        <v>1</v>
      </c>
      <c r="Q151" s="17" t="s">
        <v>13</v>
      </c>
      <c r="R151" s="54"/>
      <c r="S151" s="17">
        <v>2</v>
      </c>
      <c r="T151" s="17">
        <v>2</v>
      </c>
      <c r="U151" s="17">
        <f t="shared" si="18"/>
        <v>1</v>
      </c>
      <c r="V151" s="17">
        <v>3</v>
      </c>
      <c r="W151" s="17">
        <f t="shared" si="16"/>
        <v>0</v>
      </c>
      <c r="X151" s="17">
        <v>4</v>
      </c>
      <c r="Y151" s="45">
        <f t="shared" si="19"/>
        <v>0</v>
      </c>
      <c r="Z151" s="17">
        <v>4</v>
      </c>
      <c r="AA151" s="45">
        <f t="shared" si="20"/>
        <v>0</v>
      </c>
      <c r="AB151" s="17"/>
      <c r="AC151" s="17"/>
      <c r="AD151" s="17"/>
      <c r="AE151" s="17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  <c r="AV151" s="29"/>
      <c r="AW151" s="29"/>
      <c r="AX151" s="29"/>
      <c r="AY151" s="29"/>
      <c r="AZ151" s="29"/>
      <c r="BA151" s="29"/>
      <c r="BB151" s="29"/>
      <c r="BC151" s="29"/>
      <c r="BD151" s="29"/>
      <c r="BE151" s="29"/>
      <c r="BF151" s="29"/>
      <c r="BG151" s="29"/>
      <c r="BH151" s="29"/>
      <c r="BI151" s="29"/>
      <c r="BJ151" s="29"/>
      <c r="BK151" s="29"/>
      <c r="BL151" s="29"/>
      <c r="BM151" s="29"/>
      <c r="BN151" s="29"/>
      <c r="BO151" s="29"/>
      <c r="BP151" s="29"/>
      <c r="BQ151" s="29"/>
      <c r="BR151" s="29"/>
      <c r="BS151" s="29"/>
      <c r="BT151" s="29"/>
      <c r="BU151" s="29"/>
      <c r="BV151" s="29"/>
      <c r="BW151" s="29"/>
      <c r="BX151" s="29"/>
      <c r="BY151" s="29"/>
      <c r="BZ151" s="29"/>
      <c r="CA151" s="29"/>
      <c r="CB151" s="29"/>
      <c r="CC151" s="29"/>
      <c r="CD151" s="29"/>
      <c r="CE151" s="29"/>
      <c r="CF151" s="29"/>
      <c r="CG151" s="29"/>
      <c r="CH151" s="29"/>
      <c r="CI151" s="29"/>
      <c r="CJ151" s="29"/>
      <c r="CK151" s="29"/>
      <c r="CL151" s="29"/>
      <c r="CM151" s="29"/>
      <c r="CN151" s="29"/>
      <c r="CO151" s="29"/>
      <c r="CP151" s="29"/>
      <c r="CQ151" s="29"/>
      <c r="CR151" s="29"/>
      <c r="CS151" s="29"/>
      <c r="CT151" s="29"/>
      <c r="CU151" s="29"/>
      <c r="CV151" s="29"/>
      <c r="CW151" s="29"/>
      <c r="CX151" s="29"/>
      <c r="CY151" s="29"/>
      <c r="CZ151" s="29"/>
      <c r="DA151" s="29"/>
      <c r="DB151" s="29"/>
      <c r="DC151" s="29"/>
      <c r="DD151" s="29"/>
      <c r="DE151" s="29"/>
      <c r="DF151" s="29"/>
      <c r="DG151" s="29"/>
      <c r="XEO151" s="50"/>
      <c r="XEP151" s="50"/>
      <c r="XEQ151" s="50"/>
      <c r="XER151" s="50"/>
      <c r="XES151" s="50"/>
      <c r="XET151" s="50"/>
      <c r="XEU151" s="50"/>
      <c r="XEV151" s="50"/>
      <c r="XEW151" s="50"/>
      <c r="XEX151" s="50"/>
      <c r="XEY151" s="50"/>
      <c r="XEZ151" s="50"/>
      <c r="XFA151" s="50"/>
      <c r="XFB151" s="50"/>
      <c r="XFC151" s="50"/>
    </row>
    <row r="152" spans="1:112 16369:16383" s="7" customFormat="1" x14ac:dyDescent="0.25">
      <c r="A152" s="49">
        <v>36</v>
      </c>
      <c r="B152" s="50" t="s">
        <v>49</v>
      </c>
      <c r="C152" s="50" t="s">
        <v>15</v>
      </c>
      <c r="D152" s="51">
        <v>9079</v>
      </c>
      <c r="E152" s="52">
        <f t="shared" ca="1" si="17"/>
        <v>89</v>
      </c>
      <c r="F152" s="17">
        <v>80</v>
      </c>
      <c r="G152" s="1" t="s">
        <v>227</v>
      </c>
      <c r="H152" s="53">
        <v>7</v>
      </c>
      <c r="I152" s="53">
        <v>3</v>
      </c>
      <c r="J152" s="53" t="s">
        <v>238</v>
      </c>
      <c r="K152" s="51">
        <v>40582</v>
      </c>
      <c r="L152" s="50" t="s">
        <v>205</v>
      </c>
      <c r="M152" s="50" t="s">
        <v>197</v>
      </c>
      <c r="N152" s="50" t="s">
        <v>189</v>
      </c>
      <c r="O152" s="53" t="s">
        <v>7</v>
      </c>
      <c r="P152" s="53">
        <v>1</v>
      </c>
      <c r="Q152" s="17" t="s">
        <v>13</v>
      </c>
      <c r="R152" s="54"/>
      <c r="S152" s="17">
        <v>4</v>
      </c>
      <c r="T152" s="17">
        <v>3</v>
      </c>
      <c r="U152" s="17">
        <f t="shared" si="18"/>
        <v>0</v>
      </c>
      <c r="V152" s="17">
        <v>2</v>
      </c>
      <c r="W152" s="17">
        <f t="shared" si="16"/>
        <v>0</v>
      </c>
      <c r="X152" s="17">
        <v>2</v>
      </c>
      <c r="Y152" s="45">
        <f t="shared" si="19"/>
        <v>0</v>
      </c>
      <c r="Z152" s="17">
        <v>3</v>
      </c>
      <c r="AA152" s="45">
        <f t="shared" si="20"/>
        <v>0</v>
      </c>
      <c r="AB152" s="17"/>
      <c r="AC152" s="17"/>
      <c r="AD152" s="17"/>
      <c r="AE152" s="17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  <c r="BQ152" s="30"/>
      <c r="BR152" s="30"/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  <c r="CC152" s="30"/>
      <c r="CD152" s="30"/>
      <c r="CE152" s="30"/>
      <c r="CF152" s="30"/>
      <c r="CG152" s="30"/>
      <c r="CH152" s="30"/>
      <c r="CI152" s="30"/>
      <c r="CJ152" s="30"/>
      <c r="CK152" s="30"/>
      <c r="CL152" s="30"/>
      <c r="CM152" s="30"/>
      <c r="CN152" s="30"/>
      <c r="CO152" s="30"/>
      <c r="CP152" s="30"/>
      <c r="CQ152" s="30"/>
      <c r="CR152" s="30"/>
      <c r="CS152" s="30"/>
      <c r="CT152" s="30"/>
      <c r="CU152" s="30"/>
      <c r="CV152" s="30"/>
      <c r="CW152" s="30"/>
      <c r="CX152" s="30"/>
      <c r="CY152" s="30"/>
      <c r="CZ152" s="30"/>
      <c r="DA152" s="30"/>
      <c r="DB152" s="30"/>
      <c r="DC152" s="30"/>
      <c r="DD152" s="30"/>
      <c r="DE152" s="30"/>
      <c r="DF152" s="30"/>
      <c r="DG152" s="30"/>
      <c r="XEO152" s="50"/>
      <c r="XEP152" s="50"/>
      <c r="XEQ152" s="50"/>
      <c r="XER152" s="50"/>
      <c r="XES152" s="50"/>
      <c r="XET152" s="50"/>
      <c r="XEU152" s="50"/>
      <c r="XEV152" s="50"/>
      <c r="XEW152" s="50"/>
      <c r="XEX152" s="50"/>
      <c r="XEY152" s="50"/>
      <c r="XEZ152" s="50"/>
      <c r="XFA152" s="50"/>
      <c r="XFB152" s="50"/>
      <c r="XFC152" s="50"/>
    </row>
    <row r="153" spans="1:112 16369:16383" s="7" customFormat="1" x14ac:dyDescent="0.25">
      <c r="A153" s="49">
        <v>36</v>
      </c>
      <c r="B153" s="50" t="s">
        <v>49</v>
      </c>
      <c r="C153" s="50" t="s">
        <v>16</v>
      </c>
      <c r="D153" s="51">
        <v>9079</v>
      </c>
      <c r="E153" s="52">
        <f t="shared" ca="1" si="17"/>
        <v>89</v>
      </c>
      <c r="F153" s="17">
        <v>63</v>
      </c>
      <c r="G153" s="1" t="s">
        <v>227</v>
      </c>
      <c r="H153" s="53">
        <v>7</v>
      </c>
      <c r="I153" s="53">
        <v>3</v>
      </c>
      <c r="J153" s="53" t="s">
        <v>238</v>
      </c>
      <c r="K153" s="51">
        <v>40261</v>
      </c>
      <c r="L153" s="50" t="s">
        <v>209</v>
      </c>
      <c r="M153" s="50" t="s">
        <v>201</v>
      </c>
      <c r="N153" s="50" t="s">
        <v>187</v>
      </c>
      <c r="O153" s="53" t="s">
        <v>7</v>
      </c>
      <c r="P153" s="53">
        <v>2</v>
      </c>
      <c r="Q153" s="17" t="s">
        <v>13</v>
      </c>
      <c r="R153" s="54"/>
      <c r="S153" s="17">
        <v>3</v>
      </c>
      <c r="T153" s="17">
        <v>4</v>
      </c>
      <c r="U153" s="17">
        <f t="shared" si="18"/>
        <v>0</v>
      </c>
      <c r="V153" s="17">
        <v>6</v>
      </c>
      <c r="W153" s="17">
        <f t="shared" si="16"/>
        <v>0</v>
      </c>
      <c r="X153" s="17">
        <v>1</v>
      </c>
      <c r="Y153" s="45">
        <f t="shared" si="19"/>
        <v>0</v>
      </c>
      <c r="Z153" s="17">
        <v>1</v>
      </c>
      <c r="AA153" s="45">
        <f t="shared" si="20"/>
        <v>0</v>
      </c>
      <c r="AB153" s="17"/>
      <c r="AC153" s="17"/>
      <c r="AD153" s="17"/>
      <c r="AE153" s="17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  <c r="AT153" s="29"/>
      <c r="AU153" s="29"/>
      <c r="AV153" s="29"/>
      <c r="AW153" s="29"/>
      <c r="AX153" s="29"/>
      <c r="AY153" s="29"/>
      <c r="AZ153" s="29"/>
      <c r="BA153" s="29"/>
      <c r="BB153" s="29"/>
      <c r="BC153" s="29"/>
      <c r="BD153" s="29"/>
      <c r="BE153" s="29"/>
      <c r="BF153" s="29"/>
      <c r="BG153" s="29"/>
      <c r="BH153" s="29"/>
      <c r="BI153" s="29"/>
      <c r="BJ153" s="29"/>
      <c r="BK153" s="29"/>
      <c r="BL153" s="29"/>
      <c r="BM153" s="29"/>
      <c r="BN153" s="29"/>
      <c r="BO153" s="29"/>
      <c r="BP153" s="29"/>
      <c r="BQ153" s="29"/>
      <c r="BR153" s="29"/>
      <c r="BS153" s="29"/>
      <c r="BT153" s="29"/>
      <c r="BU153" s="29"/>
      <c r="BV153" s="29"/>
      <c r="BW153" s="29"/>
      <c r="BX153" s="29"/>
      <c r="BY153" s="29"/>
      <c r="BZ153" s="29"/>
      <c r="CA153" s="29"/>
      <c r="CB153" s="29"/>
      <c r="CC153" s="29"/>
      <c r="CD153" s="29"/>
      <c r="CE153" s="29"/>
      <c r="CF153" s="29"/>
      <c r="CG153" s="29"/>
      <c r="CH153" s="29"/>
      <c r="CI153" s="29"/>
      <c r="CJ153" s="29"/>
      <c r="CK153" s="29"/>
      <c r="CL153" s="29"/>
      <c r="CM153" s="29"/>
      <c r="CN153" s="29"/>
      <c r="CO153" s="29"/>
      <c r="CP153" s="29"/>
      <c r="CQ153" s="29"/>
      <c r="CR153" s="29"/>
      <c r="CS153" s="29"/>
      <c r="CT153" s="29"/>
      <c r="CU153" s="29"/>
      <c r="CV153" s="29"/>
      <c r="CW153" s="29"/>
      <c r="CX153" s="29"/>
      <c r="CY153" s="29"/>
      <c r="CZ153" s="29"/>
      <c r="DA153" s="29"/>
      <c r="DB153" s="29"/>
      <c r="DC153" s="29"/>
      <c r="DD153" s="29"/>
      <c r="DE153" s="29"/>
      <c r="DF153" s="29"/>
      <c r="DG153" s="29"/>
      <c r="XEO153" s="50"/>
      <c r="XEP153" s="50"/>
      <c r="XEQ153" s="50"/>
      <c r="XER153" s="50"/>
      <c r="XES153" s="50"/>
      <c r="XET153" s="50"/>
      <c r="XEU153" s="50"/>
      <c r="XEV153" s="50"/>
      <c r="XEW153" s="50"/>
      <c r="XEX153" s="50"/>
      <c r="XEY153" s="50"/>
      <c r="XEZ153" s="50"/>
      <c r="XFA153" s="50"/>
      <c r="XFB153" s="50"/>
      <c r="XFC153" s="50"/>
    </row>
    <row r="154" spans="1:112 16369:16383" s="7" customFormat="1" x14ac:dyDescent="0.25">
      <c r="A154" s="49">
        <v>36</v>
      </c>
      <c r="B154" s="50" t="s">
        <v>49</v>
      </c>
      <c r="C154" s="50" t="s">
        <v>6</v>
      </c>
      <c r="D154" s="51">
        <v>9079</v>
      </c>
      <c r="E154" s="52">
        <f t="shared" ca="1" si="17"/>
        <v>89</v>
      </c>
      <c r="F154" s="17">
        <v>50</v>
      </c>
      <c r="G154" s="1" t="s">
        <v>227</v>
      </c>
      <c r="H154" s="53">
        <v>7</v>
      </c>
      <c r="I154" s="53">
        <v>3</v>
      </c>
      <c r="J154" s="53" t="s">
        <v>238</v>
      </c>
      <c r="K154" s="51">
        <v>41129</v>
      </c>
      <c r="L154" s="50" t="s">
        <v>197</v>
      </c>
      <c r="M154" s="50" t="s">
        <v>197</v>
      </c>
      <c r="N154" s="50" t="s">
        <v>192</v>
      </c>
      <c r="O154" s="53" t="s">
        <v>7</v>
      </c>
      <c r="P154" s="53">
        <v>2</v>
      </c>
      <c r="Q154" s="17" t="s">
        <v>14</v>
      </c>
      <c r="R154" s="54"/>
      <c r="S154" s="17">
        <v>6</v>
      </c>
      <c r="T154" s="17">
        <v>6</v>
      </c>
      <c r="U154" s="17">
        <f t="shared" si="18"/>
        <v>1</v>
      </c>
      <c r="V154" s="17">
        <v>5</v>
      </c>
      <c r="W154" s="17">
        <f t="shared" si="16"/>
        <v>0</v>
      </c>
      <c r="X154" s="17">
        <v>3</v>
      </c>
      <c r="Y154" s="45">
        <f t="shared" si="19"/>
        <v>0</v>
      </c>
      <c r="Z154" s="17">
        <v>6</v>
      </c>
      <c r="AA154" s="45">
        <f>IF(Z154=S154,1,0)</f>
        <v>1</v>
      </c>
      <c r="AB154" s="17"/>
      <c r="AC154" s="17"/>
      <c r="AD154" s="17"/>
      <c r="AE154" s="17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  <c r="CC154" s="30"/>
      <c r="CD154" s="30"/>
      <c r="CE154" s="30"/>
      <c r="CF154" s="30"/>
      <c r="CG154" s="30"/>
      <c r="CH154" s="30"/>
      <c r="CI154" s="30"/>
      <c r="CJ154" s="30"/>
      <c r="CK154" s="30"/>
      <c r="CL154" s="30"/>
      <c r="CM154" s="30"/>
      <c r="CN154" s="30"/>
      <c r="CO154" s="30"/>
      <c r="CP154" s="30"/>
      <c r="CQ154" s="30"/>
      <c r="CR154" s="30"/>
      <c r="CS154" s="30"/>
      <c r="CT154" s="30"/>
      <c r="CU154" s="30"/>
      <c r="CV154" s="30"/>
      <c r="CW154" s="30"/>
      <c r="CX154" s="30"/>
      <c r="CY154" s="30"/>
      <c r="CZ154" s="30"/>
      <c r="DA154" s="30"/>
      <c r="DB154" s="30"/>
      <c r="DC154" s="30"/>
      <c r="DD154" s="30"/>
      <c r="DE154" s="30"/>
      <c r="DF154" s="30"/>
      <c r="DG154" s="30"/>
      <c r="XEO154" s="50"/>
      <c r="XEP154" s="50"/>
      <c r="XEQ154" s="50"/>
      <c r="XER154" s="50"/>
      <c r="XES154" s="50"/>
      <c r="XET154" s="50"/>
      <c r="XEU154" s="50"/>
      <c r="XEV154" s="50"/>
      <c r="XEW154" s="50"/>
      <c r="XEX154" s="50"/>
      <c r="XEY154" s="50"/>
      <c r="XEZ154" s="50"/>
      <c r="XFA154" s="50"/>
      <c r="XFB154" s="50"/>
      <c r="XFC154" s="50"/>
    </row>
    <row r="155" spans="1:112 16369:16383" s="7" customFormat="1" x14ac:dyDescent="0.25">
      <c r="A155" s="31"/>
      <c r="B155" s="31"/>
      <c r="C155" s="32"/>
      <c r="D155" s="32"/>
      <c r="E155" s="33"/>
      <c r="F155" s="33"/>
      <c r="G155" s="29"/>
      <c r="H155" s="58"/>
      <c r="I155" s="34"/>
      <c r="J155" s="34"/>
      <c r="K155" s="34"/>
      <c r="L155" s="33"/>
      <c r="M155" s="33"/>
      <c r="N155" s="33"/>
      <c r="O155" s="33"/>
      <c r="P155" s="34"/>
      <c r="Q155" s="34"/>
      <c r="R155" s="29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37"/>
      <c r="AT155" s="37"/>
      <c r="AU155" s="37"/>
      <c r="AV155" s="37"/>
      <c r="AW155" s="37"/>
      <c r="AX155" s="37"/>
      <c r="AY155" s="37"/>
      <c r="AZ155" s="37"/>
      <c r="BA155" s="37"/>
      <c r="BB155" s="37"/>
      <c r="BC155" s="37"/>
      <c r="BD155" s="37"/>
      <c r="BE155" s="37"/>
      <c r="BF155" s="37"/>
      <c r="BG155" s="37"/>
      <c r="BH155" s="37"/>
      <c r="BI155" s="37"/>
      <c r="BJ155" s="37"/>
      <c r="BK155" s="37"/>
      <c r="BL155" s="37"/>
      <c r="BM155" s="37"/>
      <c r="BN155" s="37"/>
      <c r="BO155" s="37"/>
      <c r="BP155" s="37"/>
      <c r="BQ155" s="37"/>
      <c r="BR155" s="37"/>
      <c r="BS155" s="37"/>
      <c r="BT155" s="37"/>
      <c r="BU155" s="37"/>
      <c r="BV155" s="37"/>
      <c r="BW155" s="37"/>
      <c r="BX155" s="37"/>
      <c r="BY155" s="37"/>
      <c r="BZ155" s="37"/>
      <c r="CA155" s="37"/>
      <c r="CB155" s="37"/>
      <c r="CC155" s="37"/>
      <c r="CD155" s="37"/>
      <c r="CE155" s="37"/>
      <c r="CF155" s="37"/>
      <c r="CG155" s="37"/>
      <c r="CH155" s="37"/>
      <c r="CI155" s="37"/>
      <c r="CJ155" s="37"/>
      <c r="CK155" s="37"/>
      <c r="CL155" s="37"/>
      <c r="CM155" s="37"/>
      <c r="CN155" s="37"/>
      <c r="CO155" s="37"/>
      <c r="CP155" s="37"/>
      <c r="CQ155" s="37"/>
      <c r="CR155" s="37"/>
      <c r="CS155" s="37"/>
      <c r="CT155" s="37"/>
      <c r="CU155" s="37"/>
      <c r="CV155" s="37"/>
      <c r="CW155" s="37"/>
      <c r="CX155" s="37"/>
      <c r="CY155" s="37"/>
      <c r="CZ155" s="37"/>
      <c r="DA155" s="37"/>
      <c r="DB155" s="37"/>
      <c r="DC155" s="37"/>
      <c r="DD155" s="37"/>
      <c r="DE155" s="37"/>
      <c r="DF155" s="37"/>
      <c r="DG155" s="37"/>
      <c r="DH155" s="37"/>
      <c r="XEO155" s="32"/>
      <c r="XEP155" s="32"/>
      <c r="XEQ155" s="32"/>
      <c r="XER155" s="32"/>
      <c r="XES155" s="32"/>
      <c r="XET155" s="32"/>
      <c r="XEU155" s="32"/>
      <c r="XEV155" s="32"/>
      <c r="XEW155" s="32"/>
      <c r="XEX155" s="32"/>
      <c r="XEY155" s="32"/>
      <c r="XEZ155" s="32"/>
      <c r="XFA155" s="32"/>
      <c r="XFB155" s="32"/>
      <c r="XFC155" s="32"/>
    </row>
    <row r="156" spans="1:112 16369:16383" s="7" customFormat="1" x14ac:dyDescent="0.25">
      <c r="A156" s="31"/>
      <c r="B156" s="31"/>
      <c r="C156" s="32"/>
      <c r="D156" s="32"/>
      <c r="E156" s="33"/>
      <c r="F156" s="33"/>
      <c r="G156" s="29"/>
      <c r="H156" s="58"/>
      <c r="I156" s="34"/>
      <c r="J156" s="34"/>
      <c r="K156" s="34"/>
      <c r="L156" s="33"/>
      <c r="M156" s="33"/>
      <c r="N156" s="33"/>
      <c r="O156" s="33"/>
      <c r="P156" s="34"/>
      <c r="Q156" s="34"/>
      <c r="R156" s="29"/>
      <c r="S156" s="34"/>
      <c r="T156" s="34"/>
      <c r="U156" s="34">
        <v>86</v>
      </c>
      <c r="V156" s="34"/>
      <c r="W156" s="34">
        <f>SUM(W2:W154)</f>
        <v>82</v>
      </c>
      <c r="X156" s="34"/>
      <c r="Y156" s="34">
        <f>SUM(Y2:Y154)</f>
        <v>64</v>
      </c>
      <c r="Z156" s="34"/>
      <c r="AA156" s="34">
        <f>SUM(AA2:AA154)</f>
        <v>78</v>
      </c>
      <c r="AB156" s="34"/>
      <c r="AC156" s="34"/>
      <c r="AD156" s="34"/>
      <c r="AE156" s="34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  <c r="AV156" s="29"/>
      <c r="AW156" s="29"/>
      <c r="AX156" s="29"/>
      <c r="AY156" s="29"/>
      <c r="AZ156" s="29"/>
      <c r="BA156" s="29"/>
      <c r="BB156" s="29"/>
      <c r="BC156" s="29"/>
      <c r="BD156" s="29"/>
      <c r="BE156" s="29"/>
      <c r="BF156" s="29"/>
      <c r="BG156" s="29"/>
      <c r="BH156" s="29"/>
      <c r="BI156" s="29"/>
      <c r="BJ156" s="29"/>
      <c r="BK156" s="29"/>
      <c r="BL156" s="29"/>
      <c r="BM156" s="29"/>
      <c r="BN156" s="29"/>
      <c r="BO156" s="29"/>
      <c r="BP156" s="29"/>
      <c r="BQ156" s="29"/>
      <c r="BR156" s="29"/>
      <c r="BS156" s="29"/>
      <c r="BT156" s="29"/>
      <c r="BU156" s="29"/>
      <c r="BV156" s="29"/>
      <c r="BW156" s="29"/>
      <c r="BX156" s="29"/>
      <c r="BY156" s="29"/>
      <c r="BZ156" s="29"/>
      <c r="CA156" s="29"/>
      <c r="CB156" s="29"/>
      <c r="CC156" s="29"/>
      <c r="CD156" s="29"/>
      <c r="CE156" s="29"/>
      <c r="CF156" s="29"/>
      <c r="CG156" s="29"/>
      <c r="CH156" s="29"/>
      <c r="CI156" s="29"/>
      <c r="CJ156" s="29"/>
      <c r="CK156" s="29"/>
      <c r="CL156" s="29"/>
      <c r="CM156" s="29"/>
      <c r="CN156" s="29"/>
      <c r="CO156" s="29"/>
      <c r="CP156" s="29"/>
      <c r="CQ156" s="29"/>
      <c r="CR156" s="29"/>
      <c r="CS156" s="29"/>
      <c r="CT156" s="29"/>
      <c r="CU156" s="29"/>
      <c r="CV156" s="29"/>
      <c r="CW156" s="29"/>
      <c r="CX156" s="29"/>
      <c r="CY156" s="29"/>
      <c r="CZ156" s="29"/>
      <c r="DA156" s="29"/>
      <c r="DB156" s="29"/>
      <c r="DC156" s="29"/>
      <c r="DD156" s="29"/>
      <c r="DE156" s="29"/>
      <c r="DF156" s="29"/>
      <c r="DG156" s="29"/>
      <c r="XEO156" s="32"/>
      <c r="XEP156" s="32"/>
      <c r="XEQ156" s="32"/>
      <c r="XER156" s="32"/>
      <c r="XES156" s="32"/>
      <c r="XET156" s="32"/>
      <c r="XEU156" s="32"/>
      <c r="XEV156" s="32"/>
      <c r="XEW156" s="32"/>
      <c r="XEX156" s="32"/>
      <c r="XEY156" s="32"/>
      <c r="XEZ156" s="32"/>
      <c r="XFA156" s="32"/>
      <c r="XFB156" s="32"/>
      <c r="XFC156" s="32"/>
    </row>
    <row r="157" spans="1:112 16369:16383" s="7" customFormat="1" x14ac:dyDescent="0.25">
      <c r="A157" s="31"/>
      <c r="B157" s="31"/>
      <c r="C157" s="32"/>
      <c r="D157" s="32"/>
      <c r="E157" s="33"/>
      <c r="F157" s="33"/>
      <c r="G157" s="29"/>
      <c r="H157" s="58"/>
      <c r="I157" s="34"/>
      <c r="J157" s="34"/>
      <c r="K157" s="34"/>
      <c r="L157" s="33"/>
      <c r="M157" s="33"/>
      <c r="N157" s="33"/>
      <c r="O157" s="33"/>
      <c r="P157" s="34"/>
      <c r="Q157" s="34"/>
      <c r="R157" s="29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37"/>
      <c r="BK157" s="37"/>
      <c r="BL157" s="37"/>
      <c r="BM157" s="37"/>
      <c r="BN157" s="37"/>
      <c r="BO157" s="37"/>
      <c r="BP157" s="37"/>
      <c r="BQ157" s="37"/>
      <c r="BR157" s="37"/>
      <c r="BS157" s="37"/>
      <c r="BT157" s="37"/>
      <c r="BU157" s="37"/>
      <c r="BV157" s="37"/>
      <c r="BW157" s="37"/>
      <c r="BX157" s="37"/>
      <c r="BY157" s="37"/>
      <c r="BZ157" s="37"/>
      <c r="CA157" s="37"/>
      <c r="CB157" s="37"/>
      <c r="CC157" s="37"/>
      <c r="CD157" s="37"/>
      <c r="CE157" s="37"/>
      <c r="CF157" s="37"/>
      <c r="CG157" s="37"/>
      <c r="CH157" s="37"/>
      <c r="CI157" s="37"/>
      <c r="CJ157" s="37"/>
      <c r="CK157" s="37"/>
      <c r="CL157" s="37"/>
      <c r="CM157" s="37"/>
      <c r="CN157" s="37"/>
      <c r="CO157" s="37"/>
      <c r="CP157" s="37"/>
      <c r="CQ157" s="37"/>
      <c r="CR157" s="37"/>
      <c r="CS157" s="37"/>
      <c r="CT157" s="37"/>
      <c r="CU157" s="37"/>
      <c r="CV157" s="37"/>
      <c r="CW157" s="37"/>
      <c r="CX157" s="37"/>
      <c r="CY157" s="37"/>
      <c r="CZ157" s="37"/>
      <c r="DA157" s="37"/>
      <c r="DB157" s="37"/>
      <c r="DC157" s="37"/>
      <c r="DD157" s="37"/>
      <c r="DE157" s="37"/>
      <c r="DF157" s="37"/>
      <c r="DG157" s="37"/>
      <c r="XEO157" s="32"/>
      <c r="XEP157" s="32"/>
      <c r="XEQ157" s="32"/>
      <c r="XER157" s="32"/>
      <c r="XES157" s="32"/>
      <c r="XET157" s="32"/>
      <c r="XEU157" s="32"/>
      <c r="XEV157" s="32"/>
      <c r="XEW157" s="32"/>
      <c r="XEX157" s="32"/>
      <c r="XEY157" s="32"/>
      <c r="XEZ157" s="32"/>
      <c r="XFA157" s="32"/>
      <c r="XFB157" s="32"/>
      <c r="XFC157" s="32"/>
    </row>
    <row r="158" spans="1:112 16369:16383" s="37" customFormat="1" x14ac:dyDescent="0.25">
      <c r="A158" s="31"/>
      <c r="B158" s="31"/>
      <c r="C158" s="32"/>
      <c r="D158" s="32"/>
      <c r="E158" s="33"/>
      <c r="F158" s="33"/>
      <c r="G158" s="29"/>
      <c r="H158" s="58"/>
      <c r="I158" s="34"/>
      <c r="J158" s="34"/>
      <c r="K158" s="34"/>
      <c r="L158" s="33"/>
      <c r="M158" s="33"/>
      <c r="N158" s="33"/>
      <c r="O158" s="33"/>
      <c r="P158" s="34"/>
      <c r="Q158" s="34"/>
      <c r="R158" s="29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  <c r="BA158" s="56"/>
      <c r="BB158" s="56"/>
      <c r="BC158" s="56"/>
      <c r="BD158" s="56"/>
      <c r="BE158" s="56"/>
      <c r="BF158" s="56"/>
      <c r="BG158" s="56"/>
      <c r="BH158" s="56"/>
      <c r="BI158" s="56"/>
      <c r="BJ158" s="56"/>
      <c r="BK158" s="56"/>
      <c r="BL158" s="56"/>
      <c r="BM158" s="56"/>
      <c r="BN158" s="56"/>
      <c r="BO158" s="56"/>
      <c r="BP158" s="56"/>
      <c r="BQ158" s="56"/>
      <c r="BR158" s="56"/>
      <c r="BS158" s="56"/>
      <c r="BT158" s="56"/>
      <c r="BU158" s="56"/>
      <c r="BV158" s="56"/>
      <c r="BW158" s="56"/>
      <c r="BX158" s="56"/>
      <c r="BY158" s="56"/>
      <c r="BZ158" s="56"/>
      <c r="CA158" s="56"/>
      <c r="CB158" s="56"/>
      <c r="CC158" s="56"/>
      <c r="CD158" s="56"/>
      <c r="CE158" s="56"/>
      <c r="CF158" s="56"/>
      <c r="CG158" s="56"/>
      <c r="CH158" s="56"/>
      <c r="CI158" s="56"/>
      <c r="CJ158" s="56"/>
      <c r="CK158" s="56"/>
      <c r="CL158" s="56"/>
      <c r="CM158" s="56"/>
      <c r="CN158" s="56"/>
      <c r="CO158" s="56"/>
      <c r="CP158" s="56"/>
      <c r="CQ158" s="56"/>
      <c r="CR158" s="56"/>
      <c r="CS158" s="56"/>
      <c r="CT158" s="56"/>
      <c r="CU158" s="56"/>
      <c r="CV158" s="56"/>
      <c r="CW158" s="56"/>
      <c r="CX158" s="56"/>
      <c r="CY158" s="56"/>
      <c r="CZ158" s="56"/>
      <c r="DA158" s="56"/>
      <c r="DB158" s="56"/>
      <c r="DC158" s="56"/>
      <c r="DD158" s="56"/>
      <c r="DE158" s="56"/>
      <c r="DF158" s="56"/>
      <c r="DG158" s="56"/>
      <c r="XEO158" s="32"/>
      <c r="XEP158" s="32"/>
      <c r="XEQ158" s="32"/>
      <c r="XER158" s="32"/>
      <c r="XES158" s="32"/>
      <c r="XET158" s="32"/>
      <c r="XEU158" s="32"/>
      <c r="XEV158" s="32"/>
      <c r="XEW158" s="32"/>
      <c r="XEX158" s="32"/>
      <c r="XEY158" s="32"/>
      <c r="XEZ158" s="32"/>
      <c r="XFA158" s="32"/>
      <c r="XFB158" s="32"/>
      <c r="XFC158" s="32"/>
    </row>
    <row r="159" spans="1:112 16369:16383" s="37" customFormat="1" x14ac:dyDescent="0.25">
      <c r="A159" s="31"/>
      <c r="B159" s="31"/>
      <c r="C159" s="32"/>
      <c r="D159" s="32"/>
      <c r="E159" s="33"/>
      <c r="F159" s="33"/>
      <c r="G159" s="29"/>
      <c r="H159" s="58"/>
      <c r="I159" s="34"/>
      <c r="J159" s="34"/>
      <c r="K159" s="34"/>
      <c r="L159" s="33"/>
      <c r="M159" s="33"/>
      <c r="N159" s="33"/>
      <c r="O159" s="33"/>
      <c r="P159" s="34"/>
      <c r="Q159" s="34"/>
      <c r="R159" s="29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  <c r="BA159" s="56"/>
      <c r="BB159" s="56"/>
      <c r="BC159" s="56"/>
      <c r="BD159" s="56"/>
      <c r="BE159" s="56"/>
      <c r="BF159" s="56"/>
      <c r="BG159" s="56"/>
      <c r="BH159" s="56"/>
      <c r="BI159" s="56"/>
      <c r="BJ159" s="56"/>
      <c r="BK159" s="56"/>
      <c r="BL159" s="56"/>
      <c r="BM159" s="56"/>
      <c r="BN159" s="56"/>
      <c r="BO159" s="56"/>
      <c r="BP159" s="56"/>
      <c r="BQ159" s="56"/>
      <c r="BR159" s="56"/>
      <c r="BS159" s="56"/>
      <c r="BT159" s="56"/>
      <c r="BU159" s="56"/>
      <c r="BV159" s="56"/>
      <c r="BW159" s="56"/>
      <c r="BX159" s="56"/>
      <c r="BY159" s="56"/>
      <c r="BZ159" s="56"/>
      <c r="CA159" s="56"/>
      <c r="CB159" s="56"/>
      <c r="CC159" s="56"/>
      <c r="CD159" s="56"/>
      <c r="CE159" s="56"/>
      <c r="CF159" s="56"/>
      <c r="CG159" s="56"/>
      <c r="CH159" s="56"/>
      <c r="CI159" s="56"/>
      <c r="CJ159" s="56"/>
      <c r="CK159" s="56"/>
      <c r="CL159" s="56"/>
      <c r="CM159" s="56"/>
      <c r="CN159" s="56"/>
      <c r="CO159" s="56"/>
      <c r="CP159" s="56"/>
      <c r="CQ159" s="56"/>
      <c r="CR159" s="56"/>
      <c r="CS159" s="56"/>
      <c r="CT159" s="56"/>
      <c r="CU159" s="56"/>
      <c r="CV159" s="56"/>
      <c r="CW159" s="56"/>
      <c r="CX159" s="56"/>
      <c r="CY159" s="56"/>
      <c r="CZ159" s="56"/>
      <c r="DA159" s="56"/>
      <c r="DB159" s="56"/>
      <c r="DC159" s="56"/>
      <c r="DD159" s="56"/>
      <c r="DE159" s="56"/>
      <c r="DF159" s="56"/>
      <c r="DG159" s="56"/>
      <c r="XEO159" s="32"/>
      <c r="XEP159" s="32"/>
      <c r="XEQ159" s="32"/>
      <c r="XER159" s="32"/>
      <c r="XES159" s="32"/>
      <c r="XET159" s="32"/>
      <c r="XEU159" s="32"/>
      <c r="XEV159" s="32"/>
      <c r="XEW159" s="32"/>
      <c r="XEX159" s="32"/>
      <c r="XEY159" s="32"/>
      <c r="XEZ159" s="32"/>
      <c r="XFA159" s="32"/>
      <c r="XFB159" s="32"/>
      <c r="XFC159" s="32"/>
    </row>
    <row r="160" spans="1:112 16369:16383" s="37" customFormat="1" x14ac:dyDescent="0.25">
      <c r="A160" s="31"/>
      <c r="B160" s="31"/>
      <c r="C160" s="32"/>
      <c r="D160" s="32"/>
      <c r="E160" s="33"/>
      <c r="F160" s="33"/>
      <c r="G160" s="29"/>
      <c r="H160" s="58"/>
      <c r="I160" s="34"/>
      <c r="J160" s="34"/>
      <c r="K160" s="34"/>
      <c r="L160" s="33"/>
      <c r="M160" s="33"/>
      <c r="N160" s="33"/>
      <c r="O160" s="33"/>
      <c r="P160" s="34"/>
      <c r="Q160" s="34"/>
      <c r="R160" s="29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  <c r="BA160" s="56"/>
      <c r="BB160" s="56"/>
      <c r="BC160" s="56"/>
      <c r="BD160" s="56"/>
      <c r="BE160" s="56"/>
      <c r="BF160" s="56"/>
      <c r="BG160" s="56"/>
      <c r="BH160" s="56"/>
      <c r="BI160" s="56"/>
      <c r="BJ160" s="56"/>
      <c r="BK160" s="56"/>
      <c r="BL160" s="56"/>
      <c r="BM160" s="56"/>
      <c r="BN160" s="56"/>
      <c r="BO160" s="56"/>
      <c r="BP160" s="56"/>
      <c r="BQ160" s="56"/>
      <c r="BR160" s="56"/>
      <c r="BS160" s="56"/>
      <c r="BT160" s="56"/>
      <c r="BU160" s="56"/>
      <c r="BV160" s="56"/>
      <c r="BW160" s="56"/>
      <c r="BX160" s="56"/>
      <c r="BY160" s="56"/>
      <c r="BZ160" s="56"/>
      <c r="CA160" s="56"/>
      <c r="CB160" s="56"/>
      <c r="CC160" s="56"/>
      <c r="CD160" s="56"/>
      <c r="CE160" s="56"/>
      <c r="CF160" s="56"/>
      <c r="CG160" s="56"/>
      <c r="CH160" s="56"/>
      <c r="CI160" s="56"/>
      <c r="CJ160" s="56"/>
      <c r="CK160" s="56"/>
      <c r="CL160" s="56"/>
      <c r="CM160" s="56"/>
      <c r="CN160" s="56"/>
      <c r="CO160" s="56"/>
      <c r="CP160" s="56"/>
      <c r="CQ160" s="56"/>
      <c r="CR160" s="56"/>
      <c r="CS160" s="56"/>
      <c r="CT160" s="56"/>
      <c r="CU160" s="56"/>
      <c r="CV160" s="56"/>
      <c r="CW160" s="56"/>
      <c r="CX160" s="56"/>
      <c r="CY160" s="56"/>
      <c r="CZ160" s="56"/>
      <c r="DA160" s="56"/>
      <c r="DB160" s="56"/>
      <c r="DC160" s="56"/>
      <c r="DD160" s="56"/>
      <c r="DE160" s="56"/>
      <c r="DF160" s="56"/>
      <c r="DG160" s="56"/>
      <c r="XEO160" s="32"/>
      <c r="XEP160" s="32"/>
      <c r="XEQ160" s="32"/>
      <c r="XER160" s="32"/>
      <c r="XES160" s="32"/>
      <c r="XET160" s="32"/>
      <c r="XEU160" s="32"/>
      <c r="XEV160" s="32"/>
      <c r="XEW160" s="32"/>
      <c r="XEX160" s="32"/>
      <c r="XEY160" s="32"/>
      <c r="XEZ160" s="32"/>
      <c r="XFA160" s="32"/>
      <c r="XFB160" s="32"/>
      <c r="XFC160" s="32"/>
    </row>
    <row r="161" spans="1:112 16369:16383" s="37" customFormat="1" x14ac:dyDescent="0.25">
      <c r="A161" s="31"/>
      <c r="B161" s="31"/>
      <c r="C161" s="32"/>
      <c r="D161" s="32"/>
      <c r="E161" s="33"/>
      <c r="F161" s="33"/>
      <c r="G161" s="29"/>
      <c r="H161" s="58"/>
      <c r="I161" s="34"/>
      <c r="J161" s="34"/>
      <c r="K161" s="34"/>
      <c r="L161" s="33"/>
      <c r="M161" s="33"/>
      <c r="N161" s="33"/>
      <c r="O161" s="33"/>
      <c r="P161" s="34"/>
      <c r="Q161" s="34"/>
      <c r="R161" s="29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  <c r="BA161" s="56"/>
      <c r="BB161" s="56"/>
      <c r="BC161" s="56"/>
      <c r="BD161" s="56"/>
      <c r="BE161" s="56"/>
      <c r="BF161" s="56"/>
      <c r="BG161" s="56"/>
      <c r="BH161" s="56"/>
      <c r="BI161" s="56"/>
      <c r="BJ161" s="56"/>
      <c r="BK161" s="56"/>
      <c r="BL161" s="56"/>
      <c r="BM161" s="56"/>
      <c r="BN161" s="56"/>
      <c r="BO161" s="56"/>
      <c r="BP161" s="56"/>
      <c r="BQ161" s="56"/>
      <c r="BR161" s="56"/>
      <c r="BS161" s="56"/>
      <c r="BT161" s="56"/>
      <c r="BU161" s="56"/>
      <c r="BV161" s="56"/>
      <c r="BW161" s="56"/>
      <c r="BX161" s="56"/>
      <c r="BY161" s="56"/>
      <c r="BZ161" s="56"/>
      <c r="CA161" s="56"/>
      <c r="CB161" s="56"/>
      <c r="CC161" s="56"/>
      <c r="CD161" s="56"/>
      <c r="CE161" s="56"/>
      <c r="CF161" s="56"/>
      <c r="CG161" s="56"/>
      <c r="CH161" s="56"/>
      <c r="CI161" s="56"/>
      <c r="CJ161" s="56"/>
      <c r="CK161" s="56"/>
      <c r="CL161" s="56"/>
      <c r="CM161" s="56"/>
      <c r="CN161" s="56"/>
      <c r="CO161" s="56"/>
      <c r="CP161" s="56"/>
      <c r="CQ161" s="56"/>
      <c r="CR161" s="56"/>
      <c r="CS161" s="56"/>
      <c r="CT161" s="56"/>
      <c r="CU161" s="56"/>
      <c r="CV161" s="56"/>
      <c r="CW161" s="56"/>
      <c r="CX161" s="56"/>
      <c r="CY161" s="56"/>
      <c r="CZ161" s="56"/>
      <c r="DA161" s="56"/>
      <c r="DB161" s="56"/>
      <c r="DC161" s="56"/>
      <c r="DD161" s="56"/>
      <c r="DE161" s="56"/>
      <c r="DF161" s="56"/>
      <c r="DG161" s="56"/>
      <c r="XEO161" s="32"/>
      <c r="XEP161" s="32"/>
      <c r="XEQ161" s="32"/>
      <c r="XER161" s="32"/>
      <c r="XES161" s="32"/>
      <c r="XET161" s="32"/>
      <c r="XEU161" s="32"/>
      <c r="XEV161" s="32"/>
      <c r="XEW161" s="32"/>
      <c r="XEX161" s="32"/>
      <c r="XEY161" s="32"/>
      <c r="XEZ161" s="32"/>
      <c r="XFA161" s="32"/>
      <c r="XFB161" s="32"/>
      <c r="XFC161" s="32"/>
    </row>
    <row r="162" spans="1:112 16369:16383" s="37" customFormat="1" x14ac:dyDescent="0.25">
      <c r="A162" s="31"/>
      <c r="B162" s="31"/>
      <c r="C162" s="32"/>
      <c r="D162" s="32"/>
      <c r="E162" s="33"/>
      <c r="F162" s="33"/>
      <c r="G162" s="29"/>
      <c r="H162" s="58"/>
      <c r="I162" s="34"/>
      <c r="J162" s="34"/>
      <c r="K162" s="34"/>
      <c r="L162" s="33"/>
      <c r="M162" s="33"/>
      <c r="N162" s="33"/>
      <c r="O162" s="33"/>
      <c r="P162" s="34"/>
      <c r="Q162" s="34"/>
      <c r="R162" s="29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  <c r="BA162" s="56"/>
      <c r="BB162" s="56"/>
      <c r="BC162" s="56"/>
      <c r="BD162" s="56"/>
      <c r="BE162" s="56"/>
      <c r="BF162" s="56"/>
      <c r="BG162" s="56"/>
      <c r="BH162" s="56"/>
      <c r="BI162" s="56"/>
      <c r="BJ162" s="56"/>
      <c r="BK162" s="56"/>
      <c r="BL162" s="56"/>
      <c r="BM162" s="56"/>
      <c r="BN162" s="56"/>
      <c r="BO162" s="56"/>
      <c r="BP162" s="56"/>
      <c r="BQ162" s="56"/>
      <c r="BR162" s="56"/>
      <c r="BS162" s="56"/>
      <c r="BT162" s="56"/>
      <c r="BU162" s="56"/>
      <c r="BV162" s="56"/>
      <c r="BW162" s="56"/>
      <c r="BX162" s="56"/>
      <c r="BY162" s="56"/>
      <c r="BZ162" s="56"/>
      <c r="CA162" s="56"/>
      <c r="CB162" s="56"/>
      <c r="CC162" s="56"/>
      <c r="CD162" s="56"/>
      <c r="CE162" s="56"/>
      <c r="CF162" s="56"/>
      <c r="CG162" s="56"/>
      <c r="CH162" s="56"/>
      <c r="CI162" s="56"/>
      <c r="CJ162" s="56"/>
      <c r="CK162" s="56"/>
      <c r="CL162" s="56"/>
      <c r="CM162" s="56"/>
      <c r="CN162" s="56"/>
      <c r="CO162" s="56"/>
      <c r="CP162" s="56"/>
      <c r="CQ162" s="56"/>
      <c r="CR162" s="56"/>
      <c r="CS162" s="56"/>
      <c r="CT162" s="56"/>
      <c r="CU162" s="56"/>
      <c r="CV162" s="56"/>
      <c r="CW162" s="56"/>
      <c r="CX162" s="56"/>
      <c r="CY162" s="56"/>
      <c r="CZ162" s="56"/>
      <c r="DA162" s="56"/>
      <c r="DB162" s="56"/>
      <c r="DC162" s="56"/>
      <c r="DD162" s="56"/>
      <c r="DE162" s="56"/>
      <c r="DF162" s="56"/>
      <c r="DG162" s="56"/>
      <c r="XEO162" s="32"/>
      <c r="XEP162" s="32"/>
      <c r="XEQ162" s="32"/>
      <c r="XER162" s="32"/>
      <c r="XES162" s="32"/>
      <c r="XET162" s="32"/>
      <c r="XEU162" s="32"/>
      <c r="XEV162" s="32"/>
      <c r="XEW162" s="32"/>
      <c r="XEX162" s="32"/>
      <c r="XEY162" s="32"/>
      <c r="XEZ162" s="32"/>
      <c r="XFA162" s="32"/>
      <c r="XFB162" s="32"/>
      <c r="XFC162" s="32"/>
    </row>
    <row r="163" spans="1:112 16369:16383" s="37" customFormat="1" x14ac:dyDescent="0.25">
      <c r="A163" s="31"/>
      <c r="B163" s="31"/>
      <c r="C163" s="32"/>
      <c r="D163" s="32"/>
      <c r="E163" s="33"/>
      <c r="F163" s="33"/>
      <c r="G163" s="29"/>
      <c r="H163" s="58"/>
      <c r="I163" s="34"/>
      <c r="J163" s="34"/>
      <c r="K163" s="34"/>
      <c r="L163" s="33"/>
      <c r="M163" s="33"/>
      <c r="N163" s="33"/>
      <c r="O163" s="33"/>
      <c r="P163" s="34"/>
      <c r="Q163" s="34"/>
      <c r="R163" s="29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  <c r="BA163" s="56"/>
      <c r="BB163" s="56"/>
      <c r="BC163" s="56"/>
      <c r="BD163" s="56"/>
      <c r="BE163" s="56"/>
      <c r="BF163" s="56"/>
      <c r="BG163" s="56"/>
      <c r="BH163" s="56"/>
      <c r="BI163" s="56"/>
      <c r="BJ163" s="56"/>
      <c r="BK163" s="56"/>
      <c r="BL163" s="56"/>
      <c r="BM163" s="56"/>
      <c r="BN163" s="56"/>
      <c r="BO163" s="56"/>
      <c r="BP163" s="56"/>
      <c r="BQ163" s="56"/>
      <c r="BR163" s="56"/>
      <c r="BS163" s="56"/>
      <c r="BT163" s="56"/>
      <c r="BU163" s="56"/>
      <c r="BV163" s="56"/>
      <c r="BW163" s="56"/>
      <c r="BX163" s="56"/>
      <c r="BY163" s="56"/>
      <c r="BZ163" s="56"/>
      <c r="CA163" s="56"/>
      <c r="CB163" s="56"/>
      <c r="CC163" s="56"/>
      <c r="CD163" s="56"/>
      <c r="CE163" s="56"/>
      <c r="CF163" s="56"/>
      <c r="CG163" s="56"/>
      <c r="CH163" s="56"/>
      <c r="CI163" s="56"/>
      <c r="CJ163" s="56"/>
      <c r="CK163" s="56"/>
      <c r="CL163" s="56"/>
      <c r="CM163" s="56"/>
      <c r="CN163" s="56"/>
      <c r="CO163" s="56"/>
      <c r="CP163" s="56"/>
      <c r="CQ163" s="56"/>
      <c r="CR163" s="56"/>
      <c r="CS163" s="56"/>
      <c r="CT163" s="56"/>
      <c r="CU163" s="56"/>
      <c r="CV163" s="56"/>
      <c r="CW163" s="56"/>
      <c r="CX163" s="56"/>
      <c r="CY163" s="56"/>
      <c r="CZ163" s="56"/>
      <c r="DA163" s="56"/>
      <c r="DB163" s="56"/>
      <c r="DC163" s="56"/>
      <c r="DD163" s="56"/>
      <c r="DE163" s="56"/>
      <c r="DF163" s="56"/>
      <c r="DG163" s="56"/>
      <c r="XEO163" s="32"/>
      <c r="XEP163" s="32"/>
      <c r="XEQ163" s="32"/>
      <c r="XER163" s="32"/>
      <c r="XES163" s="32"/>
      <c r="XET163" s="32"/>
      <c r="XEU163" s="32"/>
      <c r="XEV163" s="32"/>
      <c r="XEW163" s="32"/>
      <c r="XEX163" s="32"/>
      <c r="XEY163" s="32"/>
      <c r="XEZ163" s="32"/>
      <c r="XFA163" s="32"/>
      <c r="XFB163" s="32"/>
      <c r="XFC163" s="32"/>
    </row>
    <row r="164" spans="1:112 16369:16383" s="8" customFormat="1" x14ac:dyDescent="0.25">
      <c r="A164" s="31"/>
      <c r="B164" s="31"/>
      <c r="C164" s="32"/>
      <c r="D164" s="32"/>
      <c r="E164" s="33"/>
      <c r="F164" s="33"/>
      <c r="G164" s="29"/>
      <c r="H164" s="58"/>
      <c r="I164" s="34"/>
      <c r="J164" s="34"/>
      <c r="K164" s="34"/>
      <c r="L164" s="33"/>
      <c r="M164" s="33"/>
      <c r="N164" s="33"/>
      <c r="O164" s="33"/>
      <c r="P164" s="34"/>
      <c r="Q164" s="34"/>
      <c r="R164" s="29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37"/>
      <c r="BK164" s="37"/>
      <c r="BL164" s="37"/>
      <c r="BM164" s="37"/>
      <c r="BN164" s="37"/>
      <c r="BO164" s="37"/>
      <c r="BP164" s="37"/>
      <c r="BQ164" s="37"/>
      <c r="BR164" s="37"/>
      <c r="BS164" s="37"/>
      <c r="BT164" s="37"/>
      <c r="BU164" s="37"/>
      <c r="BV164" s="37"/>
      <c r="BW164" s="37"/>
      <c r="BX164" s="37"/>
      <c r="BY164" s="37"/>
      <c r="BZ164" s="37"/>
      <c r="CA164" s="37"/>
      <c r="CB164" s="37"/>
      <c r="CC164" s="37"/>
      <c r="CD164" s="37"/>
      <c r="CE164" s="37"/>
      <c r="CF164" s="37"/>
      <c r="CG164" s="37"/>
      <c r="CH164" s="37"/>
      <c r="CI164" s="37"/>
      <c r="CJ164" s="37"/>
      <c r="CK164" s="37"/>
      <c r="CL164" s="37"/>
      <c r="CM164" s="37"/>
      <c r="CN164" s="37"/>
      <c r="CO164" s="37"/>
      <c r="CP164" s="37"/>
      <c r="CQ164" s="37"/>
      <c r="CR164" s="37"/>
      <c r="CS164" s="37"/>
      <c r="CT164" s="37"/>
      <c r="CU164" s="37"/>
      <c r="CV164" s="37"/>
      <c r="CW164" s="37"/>
      <c r="CX164" s="37"/>
      <c r="CY164" s="37"/>
      <c r="CZ164" s="37"/>
      <c r="DA164" s="37"/>
      <c r="DB164" s="37"/>
      <c r="DC164" s="37"/>
      <c r="DD164" s="37"/>
      <c r="DE164" s="37"/>
      <c r="DF164" s="37"/>
      <c r="DG164" s="37"/>
      <c r="XEO164" s="32"/>
      <c r="XEP164" s="32"/>
      <c r="XEQ164" s="32"/>
      <c r="XER164" s="32"/>
      <c r="XES164" s="32"/>
      <c r="XET164" s="32"/>
      <c r="XEU164" s="32"/>
      <c r="XEV164" s="32"/>
      <c r="XEW164" s="32"/>
      <c r="XEX164" s="32"/>
      <c r="XEY164" s="32"/>
      <c r="XEZ164" s="32"/>
      <c r="XFA164" s="32"/>
      <c r="XFB164" s="32"/>
      <c r="XFC164" s="32"/>
    </row>
    <row r="165" spans="1:112 16369:16383" s="8" customFormat="1" x14ac:dyDescent="0.25">
      <c r="A165" s="31"/>
      <c r="B165" s="31"/>
      <c r="C165" s="32"/>
      <c r="D165" s="32"/>
      <c r="E165" s="33"/>
      <c r="F165" s="33"/>
      <c r="G165" s="29"/>
      <c r="H165" s="58"/>
      <c r="I165" s="34"/>
      <c r="J165" s="34"/>
      <c r="K165" s="34"/>
      <c r="L165" s="33"/>
      <c r="M165" s="33"/>
      <c r="N165" s="33"/>
      <c r="O165" s="33"/>
      <c r="P165" s="34"/>
      <c r="Q165" s="34"/>
      <c r="R165" s="29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6"/>
      <c r="CE165" s="36"/>
      <c r="CF165" s="36"/>
      <c r="CG165" s="36"/>
      <c r="CH165" s="36"/>
      <c r="CI165" s="36"/>
      <c r="CJ165" s="36"/>
      <c r="CK165" s="36"/>
      <c r="CL165" s="36"/>
      <c r="CM165" s="36"/>
      <c r="CN165" s="36"/>
      <c r="CO165" s="36"/>
      <c r="CP165" s="36"/>
      <c r="CQ165" s="36"/>
      <c r="CR165" s="36"/>
      <c r="CS165" s="36"/>
      <c r="CT165" s="36"/>
      <c r="CU165" s="36"/>
      <c r="CV165" s="36"/>
      <c r="CW165" s="36"/>
      <c r="CX165" s="36"/>
      <c r="CY165" s="36"/>
      <c r="CZ165" s="36"/>
      <c r="DA165" s="36"/>
      <c r="DB165" s="36"/>
      <c r="DC165" s="36"/>
      <c r="DD165" s="36"/>
      <c r="DE165" s="36"/>
      <c r="DF165" s="36"/>
      <c r="DG165" s="36"/>
      <c r="XEO165" s="32"/>
      <c r="XEP165" s="32"/>
      <c r="XEQ165" s="32"/>
      <c r="XER165" s="32"/>
      <c r="XES165" s="32"/>
      <c r="XET165" s="32"/>
      <c r="XEU165" s="32"/>
      <c r="XEV165" s="32"/>
      <c r="XEW165" s="32"/>
      <c r="XEX165" s="32"/>
      <c r="XEY165" s="32"/>
      <c r="XEZ165" s="32"/>
      <c r="XFA165" s="32"/>
      <c r="XFB165" s="32"/>
      <c r="XFC165" s="32"/>
    </row>
    <row r="166" spans="1:112 16369:16383" s="8" customFormat="1" x14ac:dyDescent="0.25">
      <c r="A166" s="31"/>
      <c r="B166" s="31"/>
      <c r="C166" s="32"/>
      <c r="D166" s="32"/>
      <c r="E166" s="33"/>
      <c r="F166" s="33"/>
      <c r="G166" s="29"/>
      <c r="H166" s="58"/>
      <c r="I166" s="34"/>
      <c r="J166" s="34"/>
      <c r="K166" s="34"/>
      <c r="L166" s="33"/>
      <c r="M166" s="33"/>
      <c r="N166" s="33"/>
      <c r="O166" s="33"/>
      <c r="P166" s="34"/>
      <c r="Q166" s="34"/>
      <c r="R166" s="29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  <c r="CC166" s="36"/>
      <c r="CD166" s="36"/>
      <c r="CE166" s="36"/>
      <c r="CF166" s="36"/>
      <c r="CG166" s="36"/>
      <c r="CH166" s="36"/>
      <c r="CI166" s="36"/>
      <c r="CJ166" s="36"/>
      <c r="CK166" s="36"/>
      <c r="CL166" s="36"/>
      <c r="CM166" s="36"/>
      <c r="CN166" s="36"/>
      <c r="CO166" s="36"/>
      <c r="CP166" s="36"/>
      <c r="CQ166" s="36"/>
      <c r="CR166" s="36"/>
      <c r="CS166" s="36"/>
      <c r="CT166" s="36"/>
      <c r="CU166" s="36"/>
      <c r="CV166" s="36"/>
      <c r="CW166" s="36"/>
      <c r="CX166" s="36"/>
      <c r="CY166" s="36"/>
      <c r="CZ166" s="36"/>
      <c r="DA166" s="36"/>
      <c r="DB166" s="36"/>
      <c r="DC166" s="36"/>
      <c r="DD166" s="36"/>
      <c r="DE166" s="36"/>
      <c r="DF166" s="36"/>
      <c r="DG166" s="36"/>
      <c r="XEO166" s="32"/>
      <c r="XEP166" s="32"/>
      <c r="XEQ166" s="32"/>
      <c r="XER166" s="32"/>
      <c r="XES166" s="32"/>
      <c r="XET166" s="32"/>
      <c r="XEU166" s="32"/>
      <c r="XEV166" s="32"/>
      <c r="XEW166" s="32"/>
      <c r="XEX166" s="32"/>
      <c r="XEY166" s="32"/>
      <c r="XEZ166" s="32"/>
      <c r="XFA166" s="32"/>
      <c r="XFB166" s="32"/>
      <c r="XFC166" s="32"/>
    </row>
    <row r="167" spans="1:112 16369:16383" s="37" customFormat="1" x14ac:dyDescent="0.25">
      <c r="A167" s="31"/>
      <c r="B167" s="31"/>
      <c r="C167" s="32"/>
      <c r="D167" s="32"/>
      <c r="E167" s="33"/>
      <c r="F167" s="33"/>
      <c r="G167" s="29"/>
      <c r="H167" s="58"/>
      <c r="I167" s="34"/>
      <c r="J167" s="34"/>
      <c r="K167" s="34"/>
      <c r="L167" s="33"/>
      <c r="M167" s="33"/>
      <c r="N167" s="33"/>
      <c r="O167" s="33"/>
      <c r="P167" s="34"/>
      <c r="Q167" s="34"/>
      <c r="R167" s="29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  <c r="BL167" s="22"/>
      <c r="BM167" s="22"/>
      <c r="BN167" s="22"/>
      <c r="BO167" s="22"/>
      <c r="BP167" s="22"/>
      <c r="BQ167" s="22"/>
      <c r="BR167" s="22"/>
      <c r="BS167" s="22"/>
      <c r="BT167" s="22"/>
      <c r="BU167" s="22"/>
      <c r="BV167" s="22"/>
      <c r="BW167" s="22"/>
      <c r="BX167" s="22"/>
      <c r="BY167" s="22"/>
      <c r="BZ167" s="22"/>
      <c r="CA167" s="22"/>
      <c r="CB167" s="22"/>
      <c r="CC167" s="22"/>
      <c r="CD167" s="22"/>
      <c r="CE167" s="22"/>
      <c r="CF167" s="22"/>
      <c r="CG167" s="22"/>
      <c r="CH167" s="22"/>
      <c r="CI167" s="22"/>
      <c r="CJ167" s="22"/>
      <c r="CK167" s="22"/>
      <c r="CL167" s="22"/>
      <c r="CM167" s="22"/>
      <c r="CN167" s="22"/>
      <c r="CO167" s="22"/>
      <c r="CP167" s="22"/>
      <c r="CQ167" s="22"/>
      <c r="CR167" s="22"/>
      <c r="CS167" s="22"/>
      <c r="CT167" s="22"/>
      <c r="CU167" s="22"/>
      <c r="CV167" s="22"/>
      <c r="CW167" s="22"/>
      <c r="CX167" s="22"/>
      <c r="CY167" s="22"/>
      <c r="CZ167" s="22"/>
      <c r="DA167" s="22"/>
      <c r="DB167" s="22"/>
      <c r="DC167" s="22"/>
      <c r="DD167" s="22"/>
      <c r="DE167" s="22"/>
      <c r="DF167" s="22"/>
      <c r="DG167" s="22"/>
      <c r="XEO167" s="32"/>
      <c r="XEP167" s="32"/>
      <c r="XEQ167" s="32"/>
      <c r="XER167" s="32"/>
      <c r="XES167" s="32"/>
      <c r="XET167" s="32"/>
      <c r="XEU167" s="32"/>
      <c r="XEV167" s="32"/>
      <c r="XEW167" s="32"/>
      <c r="XEX167" s="32"/>
      <c r="XEY167" s="32"/>
      <c r="XEZ167" s="32"/>
      <c r="XFA167" s="32"/>
      <c r="XFB167" s="32"/>
      <c r="XFC167" s="32"/>
    </row>
    <row r="168" spans="1:112 16369:16383" s="37" customFormat="1" x14ac:dyDescent="0.25">
      <c r="A168" s="31"/>
      <c r="B168" s="31"/>
      <c r="C168" s="32"/>
      <c r="D168" s="32"/>
      <c r="E168" s="33"/>
      <c r="F168" s="33"/>
      <c r="G168" s="29"/>
      <c r="H168" s="58"/>
      <c r="I168" s="34"/>
      <c r="J168" s="34"/>
      <c r="K168" s="34"/>
      <c r="L168" s="33"/>
      <c r="M168" s="33"/>
      <c r="N168" s="33"/>
      <c r="O168" s="33"/>
      <c r="P168" s="34"/>
      <c r="Q168" s="34"/>
      <c r="R168" s="29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  <c r="BG168" s="22"/>
      <c r="BH168" s="22"/>
      <c r="BI168" s="22"/>
      <c r="BJ168" s="22"/>
      <c r="BK168" s="22"/>
      <c r="BL168" s="22"/>
      <c r="BM168" s="22"/>
      <c r="BN168" s="22"/>
      <c r="BO168" s="22"/>
      <c r="BP168" s="22"/>
      <c r="BQ168" s="22"/>
      <c r="BR168" s="22"/>
      <c r="BS168" s="22"/>
      <c r="BT168" s="22"/>
      <c r="BU168" s="22"/>
      <c r="BV168" s="22"/>
      <c r="BW168" s="22"/>
      <c r="BX168" s="22"/>
      <c r="BY168" s="22"/>
      <c r="BZ168" s="22"/>
      <c r="CA168" s="22"/>
      <c r="CB168" s="22"/>
      <c r="CC168" s="22"/>
      <c r="CD168" s="22"/>
      <c r="CE168" s="22"/>
      <c r="CF168" s="22"/>
      <c r="CG168" s="22"/>
      <c r="CH168" s="22"/>
      <c r="CI168" s="22"/>
      <c r="CJ168" s="22"/>
      <c r="CK168" s="22"/>
      <c r="CL168" s="22"/>
      <c r="CM168" s="22"/>
      <c r="CN168" s="22"/>
      <c r="CO168" s="22"/>
      <c r="CP168" s="22"/>
      <c r="CQ168" s="22"/>
      <c r="CR168" s="22"/>
      <c r="CS168" s="22"/>
      <c r="CT168" s="22"/>
      <c r="CU168" s="22"/>
      <c r="CV168" s="22"/>
      <c r="CW168" s="22"/>
      <c r="CX168" s="22"/>
      <c r="CY168" s="22"/>
      <c r="CZ168" s="22"/>
      <c r="DA168" s="22"/>
      <c r="DB168" s="22"/>
      <c r="DC168" s="22"/>
      <c r="DD168" s="22"/>
      <c r="DE168" s="22"/>
      <c r="DF168" s="22"/>
      <c r="DG168" s="22"/>
      <c r="XEO168" s="32"/>
      <c r="XEP168" s="32"/>
      <c r="XEQ168" s="32"/>
      <c r="XER168" s="32"/>
      <c r="XES168" s="32"/>
      <c r="XET168" s="32"/>
      <c r="XEU168" s="32"/>
      <c r="XEV168" s="32"/>
      <c r="XEW168" s="32"/>
      <c r="XEX168" s="32"/>
      <c r="XEY168" s="32"/>
      <c r="XEZ168" s="32"/>
      <c r="XFA168" s="32"/>
      <c r="XFB168" s="32"/>
      <c r="XFC168" s="32"/>
    </row>
    <row r="169" spans="1:112 16369:16383" s="37" customFormat="1" x14ac:dyDescent="0.25">
      <c r="A169" s="31"/>
      <c r="B169" s="31"/>
      <c r="C169" s="32"/>
      <c r="D169" s="32"/>
      <c r="E169" s="33"/>
      <c r="F169" s="33"/>
      <c r="G169" s="29"/>
      <c r="H169" s="58"/>
      <c r="I169" s="34"/>
      <c r="J169" s="34"/>
      <c r="K169" s="34"/>
      <c r="L169" s="33"/>
      <c r="M169" s="33"/>
      <c r="N169" s="33"/>
      <c r="O169" s="33"/>
      <c r="P169" s="34"/>
      <c r="Q169" s="34"/>
      <c r="R169" s="29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  <c r="BL169" s="22"/>
      <c r="BM169" s="22"/>
      <c r="BN169" s="22"/>
      <c r="BO169" s="22"/>
      <c r="BP169" s="22"/>
      <c r="BQ169" s="22"/>
      <c r="BR169" s="22"/>
      <c r="BS169" s="22"/>
      <c r="BT169" s="22"/>
      <c r="BU169" s="22"/>
      <c r="BV169" s="22"/>
      <c r="BW169" s="22"/>
      <c r="BX169" s="22"/>
      <c r="BY169" s="22"/>
      <c r="BZ169" s="22"/>
      <c r="CA169" s="22"/>
      <c r="CB169" s="22"/>
      <c r="CC169" s="22"/>
      <c r="CD169" s="22"/>
      <c r="CE169" s="22"/>
      <c r="CF169" s="22"/>
      <c r="CG169" s="22"/>
      <c r="CH169" s="22"/>
      <c r="CI169" s="22"/>
      <c r="CJ169" s="22"/>
      <c r="CK169" s="22"/>
      <c r="CL169" s="22"/>
      <c r="CM169" s="22"/>
      <c r="CN169" s="22"/>
      <c r="CO169" s="22"/>
      <c r="CP169" s="22"/>
      <c r="CQ169" s="22"/>
      <c r="CR169" s="22"/>
      <c r="CS169" s="22"/>
      <c r="CT169" s="22"/>
      <c r="CU169" s="22"/>
      <c r="CV169" s="22"/>
      <c r="CW169" s="22"/>
      <c r="CX169" s="22"/>
      <c r="CY169" s="22"/>
      <c r="CZ169" s="22"/>
      <c r="DA169" s="22"/>
      <c r="DB169" s="22"/>
      <c r="DC169" s="22"/>
      <c r="DD169" s="22"/>
      <c r="DE169" s="22"/>
      <c r="DF169" s="22"/>
      <c r="DG169" s="22"/>
      <c r="XEO169" s="32"/>
      <c r="XEP169" s="32"/>
      <c r="XEQ169" s="32"/>
      <c r="XER169" s="32"/>
      <c r="XES169" s="32"/>
      <c r="XET169" s="32"/>
      <c r="XEU169" s="32"/>
      <c r="XEV169" s="32"/>
      <c r="XEW169" s="32"/>
      <c r="XEX169" s="32"/>
      <c r="XEY169" s="32"/>
      <c r="XEZ169" s="32"/>
      <c r="XFA169" s="32"/>
      <c r="XFB169" s="32"/>
      <c r="XFC169" s="32"/>
    </row>
    <row r="170" spans="1:112 16369:16383" s="37" customFormat="1" x14ac:dyDescent="0.25">
      <c r="A170" s="31"/>
      <c r="B170" s="31"/>
      <c r="C170" s="32"/>
      <c r="D170" s="32"/>
      <c r="E170" s="33"/>
      <c r="F170" s="33"/>
      <c r="G170" s="29"/>
      <c r="H170" s="58"/>
      <c r="I170" s="34"/>
      <c r="J170" s="34"/>
      <c r="K170" s="34"/>
      <c r="L170" s="33"/>
      <c r="M170" s="33"/>
      <c r="N170" s="33"/>
      <c r="O170" s="33"/>
      <c r="P170" s="34"/>
      <c r="Q170" s="34"/>
      <c r="R170" s="29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  <c r="BK170" s="22"/>
      <c r="BL170" s="22"/>
      <c r="BM170" s="22"/>
      <c r="BN170" s="22"/>
      <c r="BO170" s="22"/>
      <c r="BP170" s="22"/>
      <c r="BQ170" s="22"/>
      <c r="BR170" s="22"/>
      <c r="BS170" s="22"/>
      <c r="BT170" s="22"/>
      <c r="BU170" s="22"/>
      <c r="BV170" s="22"/>
      <c r="BW170" s="22"/>
      <c r="BX170" s="22"/>
      <c r="BY170" s="22"/>
      <c r="BZ170" s="22"/>
      <c r="CA170" s="22"/>
      <c r="CB170" s="22"/>
      <c r="CC170" s="22"/>
      <c r="CD170" s="22"/>
      <c r="CE170" s="22"/>
      <c r="CF170" s="22"/>
      <c r="CG170" s="22"/>
      <c r="CH170" s="22"/>
      <c r="CI170" s="22"/>
      <c r="CJ170" s="22"/>
      <c r="CK170" s="22"/>
      <c r="CL170" s="22"/>
      <c r="CM170" s="22"/>
      <c r="CN170" s="22"/>
      <c r="CO170" s="22"/>
      <c r="CP170" s="22"/>
      <c r="CQ170" s="22"/>
      <c r="CR170" s="22"/>
      <c r="CS170" s="22"/>
      <c r="CT170" s="22"/>
      <c r="CU170" s="22"/>
      <c r="CV170" s="22"/>
      <c r="CW170" s="22"/>
      <c r="CX170" s="22"/>
      <c r="CY170" s="22"/>
      <c r="CZ170" s="22"/>
      <c r="DA170" s="22"/>
      <c r="DB170" s="22"/>
      <c r="DC170" s="22"/>
      <c r="DD170" s="22"/>
      <c r="DE170" s="22"/>
      <c r="DF170" s="22"/>
      <c r="DG170" s="22"/>
      <c r="XEO170" s="32"/>
      <c r="XEP170" s="32"/>
      <c r="XEQ170" s="32"/>
      <c r="XER170" s="32"/>
      <c r="XES170" s="32"/>
      <c r="XET170" s="32"/>
      <c r="XEU170" s="32"/>
      <c r="XEV170" s="32"/>
      <c r="XEW170" s="32"/>
      <c r="XEX170" s="32"/>
      <c r="XEY170" s="32"/>
      <c r="XEZ170" s="32"/>
      <c r="XFA170" s="32"/>
      <c r="XFB170" s="32"/>
      <c r="XFC170" s="32"/>
    </row>
    <row r="171" spans="1:112 16369:16383" s="56" customFormat="1" x14ac:dyDescent="0.25">
      <c r="A171" s="31"/>
      <c r="B171" s="31"/>
      <c r="C171" s="32"/>
      <c r="D171" s="32"/>
      <c r="E171" s="33"/>
      <c r="F171" s="33"/>
      <c r="G171" s="29"/>
      <c r="H171" s="58"/>
      <c r="I171" s="34"/>
      <c r="J171" s="34"/>
      <c r="K171" s="34"/>
      <c r="L171" s="33"/>
      <c r="M171" s="33"/>
      <c r="N171" s="33"/>
      <c r="O171" s="33"/>
      <c r="P171" s="34"/>
      <c r="Q171" s="34"/>
      <c r="R171" s="29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  <c r="BK171" s="22"/>
      <c r="BL171" s="22"/>
      <c r="BM171" s="22"/>
      <c r="BN171" s="22"/>
      <c r="BO171" s="22"/>
      <c r="BP171" s="22"/>
      <c r="BQ171" s="22"/>
      <c r="BR171" s="22"/>
      <c r="BS171" s="22"/>
      <c r="BT171" s="22"/>
      <c r="BU171" s="22"/>
      <c r="BV171" s="22"/>
      <c r="BW171" s="22"/>
      <c r="BX171" s="22"/>
      <c r="BY171" s="22"/>
      <c r="BZ171" s="22"/>
      <c r="CA171" s="22"/>
      <c r="CB171" s="22"/>
      <c r="CC171" s="22"/>
      <c r="CD171" s="22"/>
      <c r="CE171" s="22"/>
      <c r="CF171" s="22"/>
      <c r="CG171" s="22"/>
      <c r="CH171" s="22"/>
      <c r="CI171" s="22"/>
      <c r="CJ171" s="22"/>
      <c r="CK171" s="22"/>
      <c r="CL171" s="22"/>
      <c r="CM171" s="22"/>
      <c r="CN171" s="22"/>
      <c r="CO171" s="22"/>
      <c r="CP171" s="22"/>
      <c r="CQ171" s="22"/>
      <c r="CR171" s="22"/>
      <c r="CS171" s="22"/>
      <c r="CT171" s="22"/>
      <c r="CU171" s="22"/>
      <c r="CV171" s="22"/>
      <c r="CW171" s="22"/>
      <c r="CX171" s="22"/>
      <c r="CY171" s="22"/>
      <c r="CZ171" s="22"/>
      <c r="DA171" s="22"/>
      <c r="DB171" s="22"/>
      <c r="DC171" s="22"/>
      <c r="DD171" s="22"/>
      <c r="DE171" s="22"/>
      <c r="DF171" s="22"/>
      <c r="DG171" s="22"/>
      <c r="DH171" s="22"/>
      <c r="XEO171" s="32"/>
      <c r="XEP171" s="32"/>
      <c r="XEQ171" s="32"/>
      <c r="XER171" s="32"/>
      <c r="XES171" s="32"/>
      <c r="XET171" s="32"/>
      <c r="XEU171" s="32"/>
      <c r="XEV171" s="32"/>
      <c r="XEW171" s="32"/>
      <c r="XEX171" s="32"/>
      <c r="XEY171" s="32"/>
      <c r="XEZ171" s="32"/>
      <c r="XFA171" s="32"/>
      <c r="XFB171" s="32"/>
      <c r="XFC171" s="32"/>
    </row>
    <row r="172" spans="1:112 16369:16383" s="56" customFormat="1" x14ac:dyDescent="0.25">
      <c r="A172" s="31"/>
      <c r="B172" s="31"/>
      <c r="C172" s="32"/>
      <c r="D172" s="32"/>
      <c r="E172" s="33"/>
      <c r="F172" s="33"/>
      <c r="G172" s="29"/>
      <c r="H172" s="58"/>
      <c r="I172" s="34"/>
      <c r="J172" s="34"/>
      <c r="K172" s="34"/>
      <c r="L172" s="33"/>
      <c r="M172" s="33"/>
      <c r="N172" s="33"/>
      <c r="O172" s="33"/>
      <c r="P172" s="34"/>
      <c r="Q172" s="34"/>
      <c r="R172" s="29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XEO172" s="32"/>
      <c r="XEP172" s="32"/>
      <c r="XEQ172" s="32"/>
      <c r="XER172" s="32"/>
      <c r="XES172" s="32"/>
      <c r="XET172" s="32"/>
      <c r="XEU172" s="32"/>
      <c r="XEV172" s="32"/>
      <c r="XEW172" s="32"/>
      <c r="XEX172" s="32"/>
      <c r="XEY172" s="32"/>
      <c r="XEZ172" s="32"/>
      <c r="XFA172" s="32"/>
      <c r="XFB172" s="32"/>
      <c r="XFC172" s="32"/>
    </row>
  </sheetData>
  <sortState ref="A2:U154">
    <sortCondition ref="A2:A154"/>
    <sortCondition ref="O2:O154"/>
    <sortCondition ref="L2:L15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workbookViewId="0">
      <pane ySplit="1" topLeftCell="A2" activePane="bottomLeft" state="frozen"/>
      <selection pane="bottomLeft" activeCell="K12" sqref="K12"/>
    </sheetView>
  </sheetViews>
  <sheetFormatPr defaultRowHeight="15" x14ac:dyDescent="0.25"/>
  <cols>
    <col min="1" max="1" width="4.375" style="3" customWidth="1"/>
    <col min="2" max="2" width="9" style="1"/>
    <col min="3" max="3" width="10.5" style="1" customWidth="1"/>
    <col min="4" max="4" width="9" style="1"/>
    <col min="5" max="5" width="8.625" style="1" customWidth="1"/>
    <col min="6" max="7" width="9" style="1"/>
    <col min="8" max="8" width="11.875" style="2" bestFit="1" customWidth="1"/>
    <col min="9" max="16384" width="9" style="1"/>
  </cols>
  <sheetData>
    <row r="1" spans="1:21" s="3" customFormat="1" x14ac:dyDescent="0.25">
      <c r="B1" s="3" t="s">
        <v>0</v>
      </c>
      <c r="C1" s="3" t="s">
        <v>4</v>
      </c>
      <c r="D1" s="3" t="s">
        <v>57</v>
      </c>
      <c r="E1" s="3" t="s">
        <v>56</v>
      </c>
      <c r="F1" s="3" t="s">
        <v>55</v>
      </c>
      <c r="H1" s="4" t="s">
        <v>54</v>
      </c>
    </row>
    <row r="2" spans="1:21" s="12" customFormat="1" x14ac:dyDescent="0.25">
      <c r="A2" s="9">
        <v>1</v>
      </c>
      <c r="B2" s="10" t="s">
        <v>5</v>
      </c>
      <c r="C2" s="12" t="s">
        <v>11</v>
      </c>
      <c r="D2" s="12">
        <v>0</v>
      </c>
      <c r="E2" s="12">
        <v>0</v>
      </c>
      <c r="F2" s="12">
        <f t="shared" ref="F2:F33" si="0">D2-E2</f>
        <v>0</v>
      </c>
      <c r="H2" s="11" t="e">
        <f>'All images'!#REF!-'All images'!$K$2</f>
        <v>#REF!</v>
      </c>
      <c r="I2" s="12" t="s">
        <v>58</v>
      </c>
    </row>
    <row r="3" spans="1:21" s="12" customFormat="1" x14ac:dyDescent="0.25">
      <c r="A3" s="9">
        <v>1</v>
      </c>
      <c r="B3" s="10" t="s">
        <v>5</v>
      </c>
      <c r="C3" s="12" t="s">
        <v>7</v>
      </c>
      <c r="D3" s="12">
        <v>2</v>
      </c>
      <c r="E3" s="12">
        <v>2</v>
      </c>
      <c r="F3" s="12">
        <f t="shared" si="0"/>
        <v>0</v>
      </c>
      <c r="H3" s="11" t="e">
        <f>H2/30</f>
        <v>#REF!</v>
      </c>
      <c r="I3" s="12" t="s">
        <v>59</v>
      </c>
    </row>
    <row r="4" spans="1:21" s="16" customFormat="1" x14ac:dyDescent="0.25">
      <c r="A4" s="13">
        <v>2</v>
      </c>
      <c r="B4" s="14" t="s">
        <v>10</v>
      </c>
      <c r="C4" s="16" t="s">
        <v>11</v>
      </c>
      <c r="D4" s="16">
        <v>5</v>
      </c>
      <c r="E4" s="16">
        <v>4</v>
      </c>
      <c r="F4" s="16">
        <f t="shared" si="0"/>
        <v>1</v>
      </c>
      <c r="H4" s="15">
        <f>'All images'!$K$4-'All images'!$K$7</f>
        <v>1075</v>
      </c>
      <c r="I4" s="16" t="s">
        <v>58</v>
      </c>
    </row>
    <row r="5" spans="1:21" s="16" customFormat="1" x14ac:dyDescent="0.25">
      <c r="A5" s="13">
        <v>2</v>
      </c>
      <c r="B5" s="14" t="s">
        <v>10</v>
      </c>
      <c r="C5" s="16" t="s">
        <v>7</v>
      </c>
      <c r="D5" s="16">
        <v>5</v>
      </c>
      <c r="E5" s="16">
        <v>4</v>
      </c>
      <c r="F5" s="16">
        <f t="shared" si="0"/>
        <v>1</v>
      </c>
      <c r="H5" s="15">
        <f>H4/30</f>
        <v>35.833333333333336</v>
      </c>
      <c r="I5" s="16" t="s">
        <v>59</v>
      </c>
    </row>
    <row r="6" spans="1:21" s="17" customFormat="1" x14ac:dyDescent="0.25">
      <c r="A6" s="9">
        <v>3</v>
      </c>
      <c r="B6" s="10" t="s">
        <v>25</v>
      </c>
      <c r="C6" s="12" t="s">
        <v>11</v>
      </c>
      <c r="D6" s="12">
        <v>6</v>
      </c>
      <c r="E6" s="12">
        <v>5</v>
      </c>
      <c r="F6" s="12">
        <f t="shared" si="0"/>
        <v>1</v>
      </c>
      <c r="G6" s="12"/>
      <c r="H6" s="11">
        <f>'All images'!$K$8-'All images'!$K$13</f>
        <v>-248</v>
      </c>
      <c r="I6" s="12" t="s">
        <v>58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</row>
    <row r="7" spans="1:21" s="17" customFormat="1" x14ac:dyDescent="0.25">
      <c r="A7" s="9">
        <v>3</v>
      </c>
      <c r="B7" s="10" t="s">
        <v>25</v>
      </c>
      <c r="C7" s="12" t="s">
        <v>7</v>
      </c>
      <c r="D7" s="12">
        <v>0</v>
      </c>
      <c r="E7" s="12">
        <v>0</v>
      </c>
      <c r="F7" s="12">
        <f t="shared" si="0"/>
        <v>0</v>
      </c>
      <c r="G7" s="12"/>
      <c r="H7" s="11">
        <f>H6/30</f>
        <v>-8.2666666666666675</v>
      </c>
      <c r="I7" s="12" t="s">
        <v>59</v>
      </c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</row>
    <row r="8" spans="1:21" s="27" customFormat="1" x14ac:dyDescent="0.25">
      <c r="A8" s="23">
        <v>4</v>
      </c>
      <c r="B8" s="24" t="s">
        <v>26</v>
      </c>
      <c r="C8" s="26" t="s">
        <v>11</v>
      </c>
      <c r="D8" s="26">
        <v>0</v>
      </c>
      <c r="E8" s="26">
        <v>0</v>
      </c>
      <c r="F8" s="26">
        <f t="shared" si="0"/>
        <v>0</v>
      </c>
      <c r="G8" s="26"/>
      <c r="H8" s="25">
        <f>'All images'!$K$14-'All images'!$K$18</f>
        <v>367</v>
      </c>
      <c r="I8" s="16" t="s">
        <v>58</v>
      </c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</row>
    <row r="9" spans="1:21" s="27" customFormat="1" x14ac:dyDescent="0.25">
      <c r="A9" s="23">
        <v>4</v>
      </c>
      <c r="B9" s="24" t="s">
        <v>26</v>
      </c>
      <c r="C9" s="26" t="s">
        <v>7</v>
      </c>
      <c r="D9" s="26">
        <v>5</v>
      </c>
      <c r="E9" s="26">
        <v>5</v>
      </c>
      <c r="F9" s="26">
        <f t="shared" si="0"/>
        <v>0</v>
      </c>
      <c r="G9" s="26"/>
      <c r="H9" s="25">
        <f>H8/30</f>
        <v>12.233333333333333</v>
      </c>
      <c r="I9" s="16" t="s">
        <v>59</v>
      </c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</row>
    <row r="10" spans="1:21" s="22" customFormat="1" x14ac:dyDescent="0.25">
      <c r="A10" s="18">
        <v>5</v>
      </c>
      <c r="B10" s="19" t="s">
        <v>27</v>
      </c>
      <c r="C10" s="21" t="s">
        <v>11</v>
      </c>
      <c r="D10" s="21">
        <v>0</v>
      </c>
      <c r="E10" s="21">
        <v>0</v>
      </c>
      <c r="F10" s="21">
        <f t="shared" si="0"/>
        <v>0</v>
      </c>
      <c r="G10" s="21"/>
      <c r="H10" s="20">
        <f>'All images'!$K$19-'All images'!$K$22</f>
        <v>155</v>
      </c>
      <c r="I10" s="12" t="s">
        <v>58</v>
      </c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s="22" customFormat="1" x14ac:dyDescent="0.25">
      <c r="A11" s="18">
        <v>5</v>
      </c>
      <c r="B11" s="19" t="s">
        <v>27</v>
      </c>
      <c r="C11" s="21" t="s">
        <v>7</v>
      </c>
      <c r="D11" s="21">
        <v>4</v>
      </c>
      <c r="E11" s="21">
        <v>3</v>
      </c>
      <c r="F11" s="21">
        <f t="shared" si="0"/>
        <v>1</v>
      </c>
      <c r="G11" s="21"/>
      <c r="H11" s="20">
        <f>H10/30</f>
        <v>5.166666666666667</v>
      </c>
      <c r="I11" s="12" t="s">
        <v>59</v>
      </c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s="27" customFormat="1" x14ac:dyDescent="0.25">
      <c r="A12" s="23">
        <v>6</v>
      </c>
      <c r="B12" s="24" t="s">
        <v>28</v>
      </c>
      <c r="C12" s="26" t="s">
        <v>11</v>
      </c>
      <c r="D12" s="26">
        <v>5</v>
      </c>
      <c r="E12" s="26">
        <v>4</v>
      </c>
      <c r="F12" s="26">
        <f t="shared" si="0"/>
        <v>1</v>
      </c>
      <c r="G12" s="26"/>
      <c r="H12" s="25">
        <f>'All images'!$K$23-'All images'!$K$27</f>
        <v>2065</v>
      </c>
      <c r="I12" s="16" t="s">
        <v>58</v>
      </c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</row>
    <row r="13" spans="1:21" s="27" customFormat="1" x14ac:dyDescent="0.25">
      <c r="A13" s="23">
        <v>6</v>
      </c>
      <c r="B13" s="24" t="s">
        <v>28</v>
      </c>
      <c r="C13" s="26" t="s">
        <v>7</v>
      </c>
      <c r="D13" s="26">
        <v>0</v>
      </c>
      <c r="E13" s="26">
        <v>0</v>
      </c>
      <c r="F13" s="26">
        <f t="shared" si="0"/>
        <v>0</v>
      </c>
      <c r="G13" s="26"/>
      <c r="H13" s="25">
        <f>H12/30</f>
        <v>68.833333333333329</v>
      </c>
      <c r="I13" s="16" t="s">
        <v>59</v>
      </c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</row>
    <row r="14" spans="1:21" s="17" customFormat="1" x14ac:dyDescent="0.25">
      <c r="A14" s="9">
        <v>7</v>
      </c>
      <c r="B14" s="10" t="s">
        <v>29</v>
      </c>
      <c r="C14" s="12" t="s">
        <v>11</v>
      </c>
      <c r="D14" s="12">
        <v>5</v>
      </c>
      <c r="E14" s="12">
        <v>0</v>
      </c>
      <c r="F14" s="12">
        <f t="shared" si="0"/>
        <v>5</v>
      </c>
      <c r="G14" s="12"/>
      <c r="H14" s="11">
        <f>'All images'!$K$28-'All images'!$K$37</f>
        <v>315</v>
      </c>
      <c r="I14" s="12" t="s">
        <v>58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</row>
    <row r="15" spans="1:21" s="17" customFormat="1" x14ac:dyDescent="0.25">
      <c r="A15" s="9">
        <v>7</v>
      </c>
      <c r="B15" s="10" t="s">
        <v>29</v>
      </c>
      <c r="C15" s="12" t="s">
        <v>7</v>
      </c>
      <c r="D15" s="12">
        <v>5</v>
      </c>
      <c r="E15" s="12">
        <v>0</v>
      </c>
      <c r="F15" s="12">
        <f t="shared" si="0"/>
        <v>5</v>
      </c>
      <c r="G15" s="12"/>
      <c r="H15" s="11">
        <f>H14/30</f>
        <v>10.5</v>
      </c>
      <c r="I15" s="12" t="s">
        <v>59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</row>
    <row r="16" spans="1:21" x14ac:dyDescent="0.25">
      <c r="A16" s="13">
        <v>8</v>
      </c>
      <c r="B16" s="14" t="s">
        <v>30</v>
      </c>
      <c r="C16" s="16" t="s">
        <v>11</v>
      </c>
      <c r="D16" s="16">
        <v>0</v>
      </c>
      <c r="E16" s="16">
        <v>0</v>
      </c>
      <c r="F16" s="16">
        <f t="shared" si="0"/>
        <v>0</v>
      </c>
      <c r="G16" s="16"/>
      <c r="H16" s="15">
        <f>'All images'!$K$38-'All images'!$K$39</f>
        <v>-420</v>
      </c>
      <c r="I16" s="16" t="s">
        <v>58</v>
      </c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</row>
    <row r="17" spans="1:21" x14ac:dyDescent="0.25">
      <c r="A17" s="13">
        <v>8</v>
      </c>
      <c r="B17" s="14" t="s">
        <v>30</v>
      </c>
      <c r="C17" s="16" t="s">
        <v>7</v>
      </c>
      <c r="D17" s="16">
        <v>2</v>
      </c>
      <c r="E17" s="16">
        <v>2</v>
      </c>
      <c r="F17" s="16">
        <f t="shared" si="0"/>
        <v>0</v>
      </c>
      <c r="G17" s="16"/>
      <c r="H17" s="15">
        <f>H16/30</f>
        <v>-14</v>
      </c>
      <c r="I17" s="16" t="s">
        <v>59</v>
      </c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</row>
    <row r="18" spans="1:21" s="17" customFormat="1" x14ac:dyDescent="0.25">
      <c r="A18" s="9">
        <v>9</v>
      </c>
      <c r="B18" s="10" t="s">
        <v>31</v>
      </c>
      <c r="C18" s="12" t="s">
        <v>11</v>
      </c>
      <c r="D18" s="12">
        <v>0</v>
      </c>
      <c r="E18" s="12">
        <v>0</v>
      </c>
      <c r="F18" s="12">
        <f t="shared" si="0"/>
        <v>0</v>
      </c>
      <c r="G18" s="12"/>
      <c r="H18" s="11">
        <f>'All images'!$K$40-'All images'!$K$44</f>
        <v>1352</v>
      </c>
      <c r="I18" s="12" t="s">
        <v>58</v>
      </c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</row>
    <row r="19" spans="1:21" s="17" customFormat="1" x14ac:dyDescent="0.25">
      <c r="A19" s="9">
        <v>9</v>
      </c>
      <c r="B19" s="10" t="s">
        <v>31</v>
      </c>
      <c r="C19" s="12" t="s">
        <v>7</v>
      </c>
      <c r="D19" s="12">
        <v>6</v>
      </c>
      <c r="E19" s="12">
        <v>3</v>
      </c>
      <c r="F19" s="12">
        <f t="shared" si="0"/>
        <v>3</v>
      </c>
      <c r="G19" s="12"/>
      <c r="H19" s="11">
        <f>H18/30</f>
        <v>45.06666666666667</v>
      </c>
      <c r="I19" s="12" t="s">
        <v>59</v>
      </c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</row>
    <row r="20" spans="1:21" x14ac:dyDescent="0.25">
      <c r="A20" s="13">
        <v>10</v>
      </c>
      <c r="B20" s="14" t="s">
        <v>32</v>
      </c>
      <c r="C20" s="16" t="s">
        <v>11</v>
      </c>
      <c r="D20" s="16">
        <v>2</v>
      </c>
      <c r="E20" s="16">
        <v>2</v>
      </c>
      <c r="F20" s="16">
        <f t="shared" si="0"/>
        <v>0</v>
      </c>
      <c r="G20" s="16"/>
      <c r="H20" s="15">
        <f>'All images'!$K$45-'All images'!$K$48</f>
        <v>434</v>
      </c>
      <c r="I20" s="16" t="s">
        <v>58</v>
      </c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</row>
    <row r="21" spans="1:21" x14ac:dyDescent="0.25">
      <c r="A21" s="13">
        <v>10.1823529411765</v>
      </c>
      <c r="B21" s="14" t="s">
        <v>32</v>
      </c>
      <c r="C21" s="16" t="s">
        <v>7</v>
      </c>
      <c r="D21" s="16">
        <v>2</v>
      </c>
      <c r="E21" s="16">
        <v>2</v>
      </c>
      <c r="F21" s="16">
        <f t="shared" si="0"/>
        <v>0</v>
      </c>
      <c r="G21" s="16"/>
      <c r="H21" s="15">
        <f>H20/30</f>
        <v>14.466666666666667</v>
      </c>
      <c r="I21" s="16" t="s">
        <v>59</v>
      </c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</row>
    <row r="22" spans="1:21" s="17" customFormat="1" x14ac:dyDescent="0.25">
      <c r="A22" s="9">
        <v>10.676470588235301</v>
      </c>
      <c r="B22" s="10" t="s">
        <v>33</v>
      </c>
      <c r="C22" s="12" t="s">
        <v>11</v>
      </c>
      <c r="D22" s="12">
        <v>0</v>
      </c>
      <c r="E22" s="12">
        <v>0</v>
      </c>
      <c r="F22" s="12">
        <f t="shared" si="0"/>
        <v>0</v>
      </c>
      <c r="G22" s="12"/>
      <c r="H22" s="11">
        <f>'All images'!$K$49-'All images'!$K$50</f>
        <v>-762</v>
      </c>
      <c r="I22" s="12" t="s">
        <v>58</v>
      </c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</row>
    <row r="23" spans="1:21" s="17" customFormat="1" x14ac:dyDescent="0.25">
      <c r="A23" s="9">
        <v>11.170588235294099</v>
      </c>
      <c r="B23" s="10" t="s">
        <v>33</v>
      </c>
      <c r="C23" s="12" t="s">
        <v>7</v>
      </c>
      <c r="D23" s="12">
        <v>2</v>
      </c>
      <c r="E23" s="12">
        <v>2</v>
      </c>
      <c r="F23" s="12">
        <f t="shared" si="0"/>
        <v>0</v>
      </c>
      <c r="G23" s="12"/>
      <c r="H23" s="11">
        <f>H22/30</f>
        <v>-25.4</v>
      </c>
      <c r="I23" s="12" t="s">
        <v>59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</row>
    <row r="24" spans="1:21" x14ac:dyDescent="0.25">
      <c r="A24" s="13">
        <v>11.6647058823529</v>
      </c>
      <c r="B24" s="14" t="s">
        <v>34</v>
      </c>
      <c r="C24" s="16" t="s">
        <v>11</v>
      </c>
      <c r="D24" s="16">
        <v>5</v>
      </c>
      <c r="E24" s="16">
        <v>4</v>
      </c>
      <c r="F24" s="16">
        <f t="shared" si="0"/>
        <v>1</v>
      </c>
      <c r="G24" s="16"/>
      <c r="H24" s="15">
        <f>'All images'!$K$51-'All images'!$K$60</f>
        <v>-720</v>
      </c>
      <c r="I24" s="16" t="s">
        <v>58</v>
      </c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</row>
    <row r="25" spans="1:21" x14ac:dyDescent="0.25">
      <c r="A25" s="13">
        <v>12.1588235294117</v>
      </c>
      <c r="B25" s="14" t="s">
        <v>34</v>
      </c>
      <c r="C25" s="16" t="s">
        <v>7</v>
      </c>
      <c r="D25" s="16">
        <v>6</v>
      </c>
      <c r="E25" s="16">
        <v>5</v>
      </c>
      <c r="F25" s="16">
        <f t="shared" si="0"/>
        <v>1</v>
      </c>
      <c r="G25" s="16"/>
      <c r="H25" s="15">
        <f>H24/30</f>
        <v>-24</v>
      </c>
      <c r="I25" s="16" t="s">
        <v>59</v>
      </c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</row>
    <row r="26" spans="1:21" s="22" customFormat="1" x14ac:dyDescent="0.25">
      <c r="A26" s="18">
        <v>12.6529411764706</v>
      </c>
      <c r="B26" s="19" t="s">
        <v>35</v>
      </c>
      <c r="C26" s="21" t="s">
        <v>11</v>
      </c>
      <c r="D26" s="21">
        <v>5</v>
      </c>
      <c r="E26" s="21">
        <v>5</v>
      </c>
      <c r="F26" s="21">
        <f t="shared" si="0"/>
        <v>0</v>
      </c>
      <c r="G26" s="21"/>
      <c r="H26" s="20">
        <f>'All images'!$K$61-'All images'!$K$72</f>
        <v>636</v>
      </c>
      <c r="I26" s="12" t="s">
        <v>58</v>
      </c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s="22" customFormat="1" x14ac:dyDescent="0.25">
      <c r="A27" s="18">
        <v>13.147058823529401</v>
      </c>
      <c r="B27" s="19" t="s">
        <v>35</v>
      </c>
      <c r="C27" s="21" t="s">
        <v>7</v>
      </c>
      <c r="D27" s="21">
        <v>7</v>
      </c>
      <c r="E27" s="21">
        <v>6</v>
      </c>
      <c r="F27" s="21">
        <f t="shared" si="0"/>
        <v>1</v>
      </c>
      <c r="G27" s="21"/>
      <c r="H27" s="20">
        <f>H26/30</f>
        <v>21.2</v>
      </c>
      <c r="I27" s="12" t="s">
        <v>59</v>
      </c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x14ac:dyDescent="0.25">
      <c r="A28" s="13">
        <v>13.641176470588199</v>
      </c>
      <c r="B28" s="14" t="s">
        <v>36</v>
      </c>
      <c r="C28" s="16" t="s">
        <v>11</v>
      </c>
      <c r="D28" s="16">
        <v>2</v>
      </c>
      <c r="E28" s="16">
        <v>2</v>
      </c>
      <c r="F28" s="16">
        <f t="shared" si="0"/>
        <v>0</v>
      </c>
      <c r="G28" s="16"/>
      <c r="H28" s="15">
        <f>'All images'!$K$73-'All images'!$K$76</f>
        <v>-45</v>
      </c>
      <c r="I28" s="16" t="s">
        <v>58</v>
      </c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</row>
    <row r="29" spans="1:21" x14ac:dyDescent="0.25">
      <c r="A29" s="13">
        <v>14.135294117647</v>
      </c>
      <c r="B29" s="14" t="s">
        <v>36</v>
      </c>
      <c r="C29" s="16" t="s">
        <v>7</v>
      </c>
      <c r="D29" s="16">
        <v>2</v>
      </c>
      <c r="E29" s="16">
        <v>2</v>
      </c>
      <c r="F29" s="16">
        <f t="shared" si="0"/>
        <v>0</v>
      </c>
      <c r="G29" s="16"/>
      <c r="H29" s="15">
        <f>H28/30</f>
        <v>-1.5</v>
      </c>
      <c r="I29" s="16" t="s">
        <v>59</v>
      </c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</row>
    <row r="30" spans="1:21" s="22" customFormat="1" x14ac:dyDescent="0.25">
      <c r="A30" s="18">
        <v>14.6294117647059</v>
      </c>
      <c r="B30" s="19" t="s">
        <v>38</v>
      </c>
      <c r="C30" s="21" t="s">
        <v>11</v>
      </c>
      <c r="D30" s="21">
        <v>6</v>
      </c>
      <c r="E30" s="21">
        <v>6</v>
      </c>
      <c r="F30" s="21">
        <f t="shared" si="0"/>
        <v>0</v>
      </c>
      <c r="G30" s="21"/>
      <c r="H30" s="20">
        <f>'All images'!$K$77-'All images'!$K$89</f>
        <v>1701</v>
      </c>
      <c r="I30" s="12" t="s">
        <v>58</v>
      </c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s="22" customFormat="1" x14ac:dyDescent="0.25">
      <c r="A31" s="18">
        <v>15.1235294117647</v>
      </c>
      <c r="B31" s="19" t="s">
        <v>38</v>
      </c>
      <c r="C31" s="21" t="s">
        <v>7</v>
      </c>
      <c r="D31" s="21">
        <v>7</v>
      </c>
      <c r="E31" s="21">
        <v>6</v>
      </c>
      <c r="F31" s="21">
        <f t="shared" si="0"/>
        <v>1</v>
      </c>
      <c r="G31" s="21"/>
      <c r="H31" s="20">
        <f>H30/30</f>
        <v>56.7</v>
      </c>
      <c r="I31" s="12" t="s">
        <v>59</v>
      </c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x14ac:dyDescent="0.25">
      <c r="A32" s="13">
        <v>15.617647058823501</v>
      </c>
      <c r="B32" s="14" t="s">
        <v>39</v>
      </c>
      <c r="C32" s="16" t="s">
        <v>11</v>
      </c>
      <c r="D32" s="16">
        <v>3</v>
      </c>
      <c r="E32" s="16">
        <v>3</v>
      </c>
      <c r="F32" s="16">
        <f t="shared" si="0"/>
        <v>0</v>
      </c>
      <c r="G32" s="16"/>
      <c r="H32" s="15" t="e">
        <f>'All images'!#REF!-'All images'!#REF!</f>
        <v>#REF!</v>
      </c>
      <c r="I32" s="16" t="s">
        <v>58</v>
      </c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</row>
    <row r="33" spans="1:21" x14ac:dyDescent="0.25">
      <c r="A33" s="13">
        <v>16.111764705882301</v>
      </c>
      <c r="B33" s="14" t="s">
        <v>39</v>
      </c>
      <c r="C33" s="16" t="s">
        <v>7</v>
      </c>
      <c r="D33" s="16">
        <v>3</v>
      </c>
      <c r="E33" s="16">
        <v>3</v>
      </c>
      <c r="F33" s="16">
        <f t="shared" si="0"/>
        <v>0</v>
      </c>
      <c r="G33" s="16"/>
      <c r="H33" s="15" t="e">
        <f>H32/30</f>
        <v>#REF!</v>
      </c>
      <c r="I33" s="16" t="s">
        <v>59</v>
      </c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</row>
    <row r="34" spans="1:21" s="17" customFormat="1" x14ac:dyDescent="0.25">
      <c r="A34" s="9">
        <v>16.605882352941101</v>
      </c>
      <c r="B34" s="10" t="s">
        <v>40</v>
      </c>
      <c r="C34" s="12" t="s">
        <v>11</v>
      </c>
      <c r="D34" s="12">
        <v>6</v>
      </c>
      <c r="E34" s="12">
        <v>5</v>
      </c>
      <c r="F34" s="12">
        <f t="shared" ref="F34:F53" si="1">D34-E34</f>
        <v>1</v>
      </c>
      <c r="G34" s="12"/>
      <c r="H34" s="11" t="e">
        <f>'All images'!#REF!-'All images'!$K$97</f>
        <v>#REF!</v>
      </c>
      <c r="I34" s="12" t="s">
        <v>58</v>
      </c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</row>
    <row r="35" spans="1:21" s="17" customFormat="1" x14ac:dyDescent="0.25">
      <c r="A35" s="9">
        <v>17.099999999999898</v>
      </c>
      <c r="B35" s="10" t="s">
        <v>40</v>
      </c>
      <c r="C35" s="12" t="s">
        <v>7</v>
      </c>
      <c r="D35" s="12">
        <v>6</v>
      </c>
      <c r="E35" s="12">
        <v>4</v>
      </c>
      <c r="F35" s="12">
        <f t="shared" si="1"/>
        <v>2</v>
      </c>
      <c r="G35" s="12"/>
      <c r="H35" s="11" t="e">
        <f>H34/30</f>
        <v>#REF!</v>
      </c>
      <c r="I35" s="12" t="s">
        <v>59</v>
      </c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</row>
    <row r="36" spans="1:21" s="27" customFormat="1" x14ac:dyDescent="0.25">
      <c r="A36" s="23">
        <v>17.594117647058699</v>
      </c>
      <c r="B36" s="24" t="s">
        <v>41</v>
      </c>
      <c r="C36" s="26" t="s">
        <v>11</v>
      </c>
      <c r="D36" s="26">
        <v>2</v>
      </c>
      <c r="E36" s="26">
        <v>2</v>
      </c>
      <c r="F36" s="26">
        <f t="shared" si="1"/>
        <v>0</v>
      </c>
      <c r="G36" s="26"/>
      <c r="H36" s="25">
        <f>'All images'!$K$98-'All images'!$K$99</f>
        <v>1521</v>
      </c>
      <c r="I36" s="16" t="s">
        <v>58</v>
      </c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</row>
    <row r="37" spans="1:21" s="27" customFormat="1" x14ac:dyDescent="0.25">
      <c r="A37" s="23">
        <v>18.088235294117499</v>
      </c>
      <c r="B37" s="24" t="s">
        <v>41</v>
      </c>
      <c r="C37" s="26" t="s">
        <v>7</v>
      </c>
      <c r="D37" s="26">
        <v>0</v>
      </c>
      <c r="E37" s="26">
        <v>0</v>
      </c>
      <c r="F37" s="26">
        <f t="shared" si="1"/>
        <v>0</v>
      </c>
      <c r="G37" s="26"/>
      <c r="H37" s="25">
        <f>H36/30</f>
        <v>50.7</v>
      </c>
      <c r="I37" s="16" t="s">
        <v>59</v>
      </c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</row>
    <row r="38" spans="1:21" s="17" customFormat="1" x14ac:dyDescent="0.25">
      <c r="A38" s="9">
        <v>18.5823529411763</v>
      </c>
      <c r="B38" s="10" t="s">
        <v>42</v>
      </c>
      <c r="C38" s="12" t="s">
        <v>11</v>
      </c>
      <c r="D38" s="12">
        <v>0</v>
      </c>
      <c r="E38" s="12">
        <v>0</v>
      </c>
      <c r="F38" s="12">
        <f t="shared" si="1"/>
        <v>0</v>
      </c>
      <c r="G38" s="12"/>
      <c r="H38" s="11">
        <f>'All images'!$K$100-'All images'!$K$104</f>
        <v>-1253</v>
      </c>
      <c r="I38" s="12" t="s">
        <v>58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</row>
    <row r="39" spans="1:21" s="17" customFormat="1" x14ac:dyDescent="0.25">
      <c r="A39" s="9">
        <v>19.0764705882351</v>
      </c>
      <c r="B39" s="10" t="s">
        <v>42</v>
      </c>
      <c r="C39" s="12" t="s">
        <v>7</v>
      </c>
      <c r="D39" s="12">
        <v>5</v>
      </c>
      <c r="E39" s="12">
        <v>5</v>
      </c>
      <c r="F39" s="12">
        <f t="shared" si="1"/>
        <v>0</v>
      </c>
      <c r="G39" s="12"/>
      <c r="H39" s="11">
        <f>H38/30</f>
        <v>-41.766666666666666</v>
      </c>
      <c r="I39" s="12" t="s">
        <v>59</v>
      </c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</row>
    <row r="40" spans="1:21" x14ac:dyDescent="0.25">
      <c r="A40" s="13">
        <v>19.570588235293901</v>
      </c>
      <c r="B40" s="14" t="s">
        <v>43</v>
      </c>
      <c r="C40" s="16" t="s">
        <v>11</v>
      </c>
      <c r="D40" s="16">
        <v>6</v>
      </c>
      <c r="E40" s="16">
        <v>5</v>
      </c>
      <c r="F40" s="16">
        <f t="shared" si="1"/>
        <v>1</v>
      </c>
      <c r="G40" s="16"/>
      <c r="H40" s="15">
        <f>'All images'!$K$105-'All images'!$K$114</f>
        <v>231</v>
      </c>
      <c r="I40" s="16" t="s">
        <v>58</v>
      </c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</row>
    <row r="41" spans="1:21" x14ac:dyDescent="0.25">
      <c r="A41" s="13">
        <v>20.064705882352701</v>
      </c>
      <c r="B41" s="14" t="s">
        <v>43</v>
      </c>
      <c r="C41" s="16" t="s">
        <v>7</v>
      </c>
      <c r="D41" s="16">
        <v>6</v>
      </c>
      <c r="E41" s="16">
        <v>5</v>
      </c>
      <c r="F41" s="16">
        <f t="shared" si="1"/>
        <v>1</v>
      </c>
      <c r="G41" s="16"/>
      <c r="H41" s="15">
        <f>H40/30</f>
        <v>7.7</v>
      </c>
      <c r="I41" s="16" t="s">
        <v>59</v>
      </c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</row>
    <row r="42" spans="1:21" s="22" customFormat="1" x14ac:dyDescent="0.25">
      <c r="A42" s="18">
        <v>20.558823529411502</v>
      </c>
      <c r="B42" s="19" t="s">
        <v>44</v>
      </c>
      <c r="C42" s="21" t="s">
        <v>11</v>
      </c>
      <c r="D42" s="21">
        <v>6</v>
      </c>
      <c r="E42" s="21">
        <v>4</v>
      </c>
      <c r="F42" s="21">
        <f t="shared" si="1"/>
        <v>2</v>
      </c>
      <c r="G42" s="21"/>
      <c r="H42" s="20">
        <f>'All images'!$K$115-'All images'!$K$119</f>
        <v>0</v>
      </c>
      <c r="I42" s="12" t="s">
        <v>58</v>
      </c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s="22" customFormat="1" x14ac:dyDescent="0.25">
      <c r="A43" s="18">
        <v>21.052941176470299</v>
      </c>
      <c r="B43" s="19" t="s">
        <v>44</v>
      </c>
      <c r="C43" s="21" t="s">
        <v>7</v>
      </c>
      <c r="D43" s="21">
        <v>0</v>
      </c>
      <c r="E43" s="21">
        <v>0</v>
      </c>
      <c r="F43" s="21">
        <f t="shared" si="1"/>
        <v>0</v>
      </c>
      <c r="G43" s="21"/>
      <c r="H43" s="20">
        <f>H42/30</f>
        <v>0</v>
      </c>
      <c r="I43" s="12" t="s">
        <v>59</v>
      </c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x14ac:dyDescent="0.25">
      <c r="A44" s="13">
        <v>21.547058823529099</v>
      </c>
      <c r="B44" s="14" t="s">
        <v>45</v>
      </c>
      <c r="C44" s="16" t="s">
        <v>11</v>
      </c>
      <c r="D44" s="16">
        <v>4</v>
      </c>
      <c r="E44" s="16">
        <v>4</v>
      </c>
      <c r="F44" s="16">
        <f t="shared" si="1"/>
        <v>0</v>
      </c>
      <c r="G44" s="16"/>
      <c r="H44" s="15">
        <f>'All images'!$K$120-'All images'!$K$127</f>
        <v>-1127</v>
      </c>
      <c r="I44" s="16" t="s">
        <v>58</v>
      </c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</row>
    <row r="45" spans="1:21" x14ac:dyDescent="0.25">
      <c r="A45" s="13">
        <v>22.041176470587899</v>
      </c>
      <c r="B45" s="14" t="s">
        <v>45</v>
      </c>
      <c r="C45" s="16" t="s">
        <v>7</v>
      </c>
      <c r="D45" s="16">
        <v>4</v>
      </c>
      <c r="E45" s="16">
        <v>3</v>
      </c>
      <c r="F45" s="16">
        <f t="shared" si="1"/>
        <v>1</v>
      </c>
      <c r="G45" s="16"/>
      <c r="H45" s="15">
        <f>H44/30</f>
        <v>-37.56666666666667</v>
      </c>
      <c r="I45" s="16" t="s">
        <v>59</v>
      </c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</row>
    <row r="46" spans="1:21" s="17" customFormat="1" x14ac:dyDescent="0.25">
      <c r="A46" s="9">
        <v>22.5352941176467</v>
      </c>
      <c r="B46" s="10" t="s">
        <v>46</v>
      </c>
      <c r="C46" s="12" t="s">
        <v>11</v>
      </c>
      <c r="D46" s="12">
        <v>6</v>
      </c>
      <c r="E46" s="12">
        <v>6</v>
      </c>
      <c r="F46" s="12">
        <f t="shared" si="1"/>
        <v>0</v>
      </c>
      <c r="G46" s="12"/>
      <c r="H46" s="11">
        <f>'All images'!$K$128-'All images'!$K$139</f>
        <v>-335</v>
      </c>
      <c r="I46" s="12" t="s">
        <v>58</v>
      </c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</row>
    <row r="47" spans="1:21" s="17" customFormat="1" x14ac:dyDescent="0.25">
      <c r="A47" s="9">
        <v>23.0294117647055</v>
      </c>
      <c r="B47" s="10" t="s">
        <v>46</v>
      </c>
      <c r="C47" s="12" t="s">
        <v>7</v>
      </c>
      <c r="D47" s="12">
        <v>6</v>
      </c>
      <c r="E47" s="12">
        <v>6</v>
      </c>
      <c r="F47" s="12">
        <f t="shared" si="1"/>
        <v>0</v>
      </c>
      <c r="G47" s="12"/>
      <c r="H47" s="11">
        <f>H46/30</f>
        <v>-11.166666666666666</v>
      </c>
      <c r="I47" s="12" t="s">
        <v>59</v>
      </c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</row>
    <row r="48" spans="1:21" x14ac:dyDescent="0.25">
      <c r="A48" s="13">
        <v>23.523529411764301</v>
      </c>
      <c r="B48" s="14" t="s">
        <v>47</v>
      </c>
      <c r="C48" s="16" t="s">
        <v>11</v>
      </c>
      <c r="D48" s="16">
        <v>6</v>
      </c>
      <c r="E48" s="16">
        <v>3</v>
      </c>
      <c r="F48" s="16">
        <f t="shared" si="1"/>
        <v>3</v>
      </c>
      <c r="G48" s="16"/>
      <c r="H48" s="15">
        <f>'All images'!$K$140-'All images'!$K$145</f>
        <v>1175</v>
      </c>
      <c r="I48" s="16" t="s">
        <v>58</v>
      </c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</row>
    <row r="49" spans="1:21" x14ac:dyDescent="0.25">
      <c r="A49" s="13">
        <v>24.017647058823101</v>
      </c>
      <c r="B49" s="14" t="s">
        <v>47</v>
      </c>
      <c r="C49" s="16" t="s">
        <v>7</v>
      </c>
      <c r="D49" s="16">
        <v>0</v>
      </c>
      <c r="E49" s="16">
        <v>0</v>
      </c>
      <c r="F49" s="16">
        <f t="shared" si="1"/>
        <v>0</v>
      </c>
      <c r="G49" s="16"/>
      <c r="H49" s="15">
        <f>H48/30</f>
        <v>39.166666666666664</v>
      </c>
      <c r="I49" s="16" t="s">
        <v>59</v>
      </c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</row>
    <row r="50" spans="1:21" s="22" customFormat="1" x14ac:dyDescent="0.25">
      <c r="A50" s="18">
        <v>24.511764705881902</v>
      </c>
      <c r="B50" s="19" t="s">
        <v>48</v>
      </c>
      <c r="C50" s="21" t="s">
        <v>11</v>
      </c>
      <c r="D50" s="21">
        <v>0</v>
      </c>
      <c r="E50" s="21">
        <v>0</v>
      </c>
      <c r="F50" s="21">
        <f t="shared" si="1"/>
        <v>0</v>
      </c>
      <c r="G50" s="21"/>
      <c r="H50" s="20">
        <f>'All images'!$K$146-'All images'!$K$148</f>
        <v>483</v>
      </c>
      <c r="I50" s="12" t="s">
        <v>58</v>
      </c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s="22" customFormat="1" x14ac:dyDescent="0.25">
      <c r="A51" s="18">
        <v>25.005882352940699</v>
      </c>
      <c r="B51" s="19" t="s">
        <v>48</v>
      </c>
      <c r="C51" s="21" t="s">
        <v>7</v>
      </c>
      <c r="D51" s="21">
        <v>3</v>
      </c>
      <c r="E51" s="21">
        <v>3</v>
      </c>
      <c r="F51" s="21">
        <f t="shared" si="1"/>
        <v>0</v>
      </c>
      <c r="G51" s="21"/>
      <c r="H51" s="20">
        <f>H50/30</f>
        <v>16.100000000000001</v>
      </c>
      <c r="I51" s="12" t="s">
        <v>59</v>
      </c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x14ac:dyDescent="0.25">
      <c r="A52" s="13">
        <v>26</v>
      </c>
      <c r="B52" s="14" t="s">
        <v>49</v>
      </c>
      <c r="C52" s="16" t="s">
        <v>11</v>
      </c>
      <c r="D52" s="16">
        <v>0</v>
      </c>
      <c r="E52" s="16">
        <v>0</v>
      </c>
      <c r="F52" s="16">
        <f t="shared" si="1"/>
        <v>0</v>
      </c>
      <c r="G52" s="16"/>
      <c r="H52" s="15">
        <f>'All images'!$K$149-'All images'!$K$154</f>
        <v>-217</v>
      </c>
      <c r="I52" s="16" t="s">
        <v>58</v>
      </c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</row>
    <row r="53" spans="1:21" x14ac:dyDescent="0.25">
      <c r="A53" s="13">
        <v>25.9941176470583</v>
      </c>
      <c r="B53" s="14" t="s">
        <v>49</v>
      </c>
      <c r="C53" s="16" t="s">
        <v>7</v>
      </c>
      <c r="D53" s="16">
        <v>6</v>
      </c>
      <c r="E53" s="16">
        <v>5</v>
      </c>
      <c r="F53" s="16">
        <f t="shared" si="1"/>
        <v>1</v>
      </c>
      <c r="G53" s="16"/>
      <c r="H53" s="15">
        <f>H52/30</f>
        <v>-7.2333333333333334</v>
      </c>
      <c r="I53" s="16" t="s">
        <v>59</v>
      </c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</row>
  </sheetData>
  <pageMargins left="0.7" right="0.7" top="0.75" bottom="0.75" header="0.3" footer="0.3"/>
  <pageSetup orientation="portrait" r:id="rId1"/>
  <ignoredErrors>
    <ignoredError sqref="B2:B5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7"/>
  <sheetViews>
    <sheetView topLeftCell="A40" workbookViewId="0">
      <selection activeCell="K34" sqref="K34"/>
    </sheetView>
  </sheetViews>
  <sheetFormatPr defaultRowHeight="14.25" x14ac:dyDescent="0.2"/>
  <sheetData>
    <row r="1" spans="1:38" x14ac:dyDescent="0.2">
      <c r="A1" s="59">
        <v>1</v>
      </c>
      <c r="B1">
        <v>1</v>
      </c>
      <c r="C1">
        <v>2</v>
      </c>
      <c r="D1">
        <v>3</v>
      </c>
      <c r="E1">
        <v>3</v>
      </c>
      <c r="F1">
        <v>4</v>
      </c>
      <c r="G1">
        <v>5</v>
      </c>
      <c r="H1">
        <v>5</v>
      </c>
      <c r="I1">
        <v>6</v>
      </c>
      <c r="J1">
        <v>6</v>
      </c>
      <c r="K1">
        <v>7</v>
      </c>
      <c r="L1">
        <v>8</v>
      </c>
      <c r="M1">
        <v>8</v>
      </c>
      <c r="N1">
        <v>9</v>
      </c>
      <c r="O1">
        <v>9</v>
      </c>
      <c r="P1">
        <v>10</v>
      </c>
      <c r="Q1">
        <v>10</v>
      </c>
      <c r="R1">
        <v>11</v>
      </c>
      <c r="S1">
        <v>12</v>
      </c>
      <c r="T1">
        <v>12</v>
      </c>
      <c r="U1">
        <v>13</v>
      </c>
      <c r="V1">
        <v>14</v>
      </c>
      <c r="W1">
        <v>15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21</v>
      </c>
      <c r="AF1">
        <v>22</v>
      </c>
      <c r="AG1">
        <v>22</v>
      </c>
      <c r="AH1">
        <v>23</v>
      </c>
      <c r="AI1">
        <v>23</v>
      </c>
      <c r="AJ1">
        <v>24</v>
      </c>
      <c r="AK1">
        <v>25</v>
      </c>
      <c r="AL1">
        <v>26</v>
      </c>
    </row>
    <row r="2" spans="1:38" x14ac:dyDescent="0.2">
      <c r="A2" s="59">
        <v>0</v>
      </c>
      <c r="B2" s="59">
        <v>0</v>
      </c>
      <c r="C2" s="59">
        <v>0</v>
      </c>
      <c r="D2" s="59">
        <v>0</v>
      </c>
      <c r="E2" s="59">
        <v>0</v>
      </c>
      <c r="F2" s="59">
        <v>0</v>
      </c>
      <c r="G2" s="59">
        <v>0</v>
      </c>
      <c r="H2" s="59">
        <v>0</v>
      </c>
      <c r="I2" s="59">
        <v>0</v>
      </c>
      <c r="J2" s="59">
        <v>0</v>
      </c>
      <c r="K2" s="59">
        <v>0</v>
      </c>
      <c r="L2" s="59">
        <v>0</v>
      </c>
      <c r="M2" s="59">
        <v>0</v>
      </c>
      <c r="N2" s="59">
        <v>0</v>
      </c>
      <c r="O2" s="59">
        <v>0</v>
      </c>
      <c r="P2" s="59">
        <v>0</v>
      </c>
      <c r="Q2" s="59">
        <v>0</v>
      </c>
      <c r="R2" s="59">
        <v>0</v>
      </c>
      <c r="S2" s="59">
        <v>0</v>
      </c>
      <c r="T2" s="59">
        <v>0</v>
      </c>
      <c r="U2" s="59">
        <v>0</v>
      </c>
      <c r="V2" s="59">
        <v>0</v>
      </c>
      <c r="W2" s="59">
        <v>0</v>
      </c>
      <c r="X2" s="59">
        <v>0</v>
      </c>
      <c r="Y2" s="59">
        <v>0</v>
      </c>
      <c r="Z2" s="59">
        <v>0</v>
      </c>
      <c r="AA2" s="59">
        <v>0</v>
      </c>
      <c r="AB2" s="59">
        <v>0</v>
      </c>
      <c r="AC2" s="59">
        <v>0</v>
      </c>
      <c r="AD2" s="59">
        <v>0</v>
      </c>
      <c r="AE2" s="59">
        <v>0</v>
      </c>
      <c r="AF2" s="59">
        <v>0</v>
      </c>
      <c r="AG2" s="59">
        <v>0</v>
      </c>
      <c r="AH2" s="59">
        <v>0</v>
      </c>
      <c r="AI2" s="59">
        <v>0</v>
      </c>
      <c r="AJ2" s="59">
        <v>0</v>
      </c>
      <c r="AK2" s="59">
        <v>0</v>
      </c>
      <c r="AL2" s="59">
        <v>0</v>
      </c>
    </row>
    <row r="3" spans="1:38" x14ac:dyDescent="0.2">
      <c r="A3" s="59">
        <v>33.060650000000003</v>
      </c>
      <c r="B3" s="59">
        <v>74.998190000000008</v>
      </c>
      <c r="C3" s="59">
        <v>29.00742</v>
      </c>
      <c r="D3" s="59">
        <v>88.235860000000002</v>
      </c>
      <c r="E3" s="59">
        <v>164.4511</v>
      </c>
      <c r="F3" s="59">
        <v>36.027790000000003</v>
      </c>
      <c r="G3" s="59">
        <v>66.016350000000003</v>
      </c>
      <c r="H3" s="59">
        <v>94.725920000000002</v>
      </c>
      <c r="I3" s="59">
        <v>325.73340000000002</v>
      </c>
      <c r="J3" s="59">
        <v>77.505649999999989</v>
      </c>
      <c r="K3" s="59">
        <v>53.569900000000004</v>
      </c>
      <c r="L3" s="59">
        <v>155.3751</v>
      </c>
      <c r="M3" s="59">
        <v>88.336010000000002</v>
      </c>
      <c r="N3" s="59">
        <v>60.482990000000001</v>
      </c>
      <c r="O3" s="59">
        <v>49.193069999999999</v>
      </c>
      <c r="P3" s="59">
        <v>24.675129999999999</v>
      </c>
      <c r="Q3" s="59">
        <v>113.7128</v>
      </c>
      <c r="R3" s="59">
        <v>18.606180000000002</v>
      </c>
      <c r="S3" s="59">
        <v>75.602240000000009</v>
      </c>
      <c r="T3" s="59">
        <v>58.392009999999999</v>
      </c>
      <c r="U3" s="59">
        <v>315.5061</v>
      </c>
      <c r="V3" s="59">
        <v>68.021190000000004</v>
      </c>
      <c r="W3" s="59">
        <v>55.134699999999995</v>
      </c>
      <c r="X3" s="59">
        <v>128.4657</v>
      </c>
      <c r="Y3" s="59">
        <v>10.772320000000001</v>
      </c>
      <c r="Z3" s="59">
        <v>137.76870000000002</v>
      </c>
      <c r="AA3" s="59">
        <v>51.804749999999999</v>
      </c>
      <c r="AB3" s="59">
        <v>104.48950000000001</v>
      </c>
      <c r="AC3" s="59">
        <v>95</v>
      </c>
      <c r="AD3" s="59">
        <v>54.8964</v>
      </c>
      <c r="AE3" s="59">
        <v>7.8902590000000004</v>
      </c>
      <c r="AF3" s="59">
        <v>196.2336</v>
      </c>
      <c r="AG3" s="59">
        <v>60.271279999999997</v>
      </c>
      <c r="AH3" s="59">
        <v>49.969379999999994</v>
      </c>
      <c r="AI3" s="59">
        <v>85.744529999999997</v>
      </c>
      <c r="AJ3" s="59">
        <v>12.633979999999999</v>
      </c>
      <c r="AK3" s="59">
        <v>7.9762399999999998</v>
      </c>
      <c r="AL3" s="59">
        <v>33.05789</v>
      </c>
    </row>
    <row r="4" spans="1:38" x14ac:dyDescent="0.2">
      <c r="A4" s="59">
        <v>67.03783</v>
      </c>
      <c r="B4" s="59">
        <v>131.57920000000001</v>
      </c>
      <c r="D4" s="59">
        <v>63.539470000000001</v>
      </c>
      <c r="E4" s="59">
        <v>89.853259999999992</v>
      </c>
      <c r="F4" s="59">
        <v>20.450790000000001</v>
      </c>
      <c r="G4" s="59">
        <v>86.276699999999991</v>
      </c>
      <c r="H4" s="59">
        <v>106.4255</v>
      </c>
      <c r="I4" s="59">
        <v>300.58769999999998</v>
      </c>
      <c r="J4" s="59">
        <v>235.1431</v>
      </c>
      <c r="K4" s="59">
        <v>81.967470000000006</v>
      </c>
      <c r="N4" s="59">
        <v>89.020479999999992</v>
      </c>
      <c r="O4" s="59">
        <v>57.598550000000003</v>
      </c>
      <c r="P4" s="59">
        <v>58.687690000000003</v>
      </c>
      <c r="Q4" s="59">
        <v>33.405860000000004</v>
      </c>
      <c r="U4" s="59">
        <v>233.2663</v>
      </c>
      <c r="W4" s="59">
        <v>97.136250000000004</v>
      </c>
      <c r="X4" s="59">
        <v>177.1772</v>
      </c>
      <c r="Y4" s="59">
        <v>34.356259999999999</v>
      </c>
      <c r="Z4" s="59">
        <v>150.79050000000001</v>
      </c>
      <c r="AA4" s="59">
        <v>143.47389999999999</v>
      </c>
      <c r="AB4" s="59">
        <v>71.749139999999997</v>
      </c>
      <c r="AD4" s="59">
        <v>162.78629999999998</v>
      </c>
      <c r="AE4" s="59">
        <v>160.6198</v>
      </c>
      <c r="AF4" s="59">
        <v>22.72767</v>
      </c>
      <c r="AG4" s="59">
        <v>23.570720000000001</v>
      </c>
      <c r="AH4" s="59">
        <v>60.535050000000005</v>
      </c>
      <c r="AI4" s="59">
        <v>58.854939999999999</v>
      </c>
      <c r="AJ4" s="59">
        <v>16.299409999999998</v>
      </c>
      <c r="AK4" s="59">
        <v>148.54650000000001</v>
      </c>
      <c r="AL4" s="59">
        <v>85.862970000000004</v>
      </c>
    </row>
    <row r="5" spans="1:38" x14ac:dyDescent="0.2">
      <c r="A5" s="59">
        <v>53.384519999999995</v>
      </c>
      <c r="B5" s="59">
        <v>73.286410000000004</v>
      </c>
      <c r="D5" s="59">
        <v>51.24776</v>
      </c>
      <c r="E5" s="59">
        <v>121.021</v>
      </c>
      <c r="F5" s="59">
        <v>24.997199999999999</v>
      </c>
      <c r="I5" s="59">
        <v>306.6721</v>
      </c>
      <c r="J5" s="59">
        <v>386.51740000000001</v>
      </c>
      <c r="K5" s="59">
        <v>145.87289999999999</v>
      </c>
      <c r="N5" s="59">
        <v>65.722850000000008</v>
      </c>
      <c r="O5" s="59">
        <v>39.191830000000003</v>
      </c>
      <c r="P5" s="59">
        <v>55.013580000000005</v>
      </c>
      <c r="Q5" s="59">
        <v>37.31174</v>
      </c>
      <c r="U5" s="59">
        <v>222.98760000000001</v>
      </c>
      <c r="W5" s="59">
        <v>110.0686</v>
      </c>
      <c r="X5" s="59">
        <v>163.19200000000001</v>
      </c>
      <c r="Y5" s="59">
        <v>14.744</v>
      </c>
      <c r="Z5" s="59">
        <v>90.00491000000001</v>
      </c>
      <c r="AA5" s="59">
        <v>151.30410000000001</v>
      </c>
      <c r="AB5" s="59">
        <v>66.825460000000007</v>
      </c>
      <c r="AD5" s="59">
        <v>127.81139999999999</v>
      </c>
      <c r="AE5" s="59">
        <v>124.988</v>
      </c>
      <c r="AF5" s="59">
        <v>42.26285</v>
      </c>
      <c r="AG5" s="59">
        <v>55.286859999999997</v>
      </c>
      <c r="AH5" s="59">
        <v>38.806730000000002</v>
      </c>
      <c r="AI5" s="59">
        <v>30.664540000000002</v>
      </c>
      <c r="AJ5" s="59">
        <v>16.927060000000001</v>
      </c>
      <c r="AL5" s="59">
        <v>55.946559999999998</v>
      </c>
    </row>
    <row r="6" spans="1:38" x14ac:dyDescent="0.2">
      <c r="A6" s="59">
        <v>36.235019999999999</v>
      </c>
      <c r="B6" s="59">
        <v>113.494</v>
      </c>
      <c r="D6" s="59">
        <v>82.39443</v>
      </c>
      <c r="E6" s="59">
        <v>135.19370000000001</v>
      </c>
      <c r="F6" s="59">
        <v>30.08323</v>
      </c>
      <c r="I6" s="59">
        <v>213.83760000000001</v>
      </c>
      <c r="J6" s="59">
        <v>364.71859999999998</v>
      </c>
      <c r="K6" s="59">
        <v>189.30579999999998</v>
      </c>
      <c r="N6" s="59">
        <v>57.337300000000006</v>
      </c>
      <c r="O6" s="59">
        <v>33.196460000000002</v>
      </c>
      <c r="Q6" s="59">
        <v>25.584119999999999</v>
      </c>
      <c r="U6" s="59">
        <v>113.1581</v>
      </c>
      <c r="W6" s="59">
        <v>106.26310000000001</v>
      </c>
      <c r="X6" s="59">
        <v>182.32239999999999</v>
      </c>
      <c r="Y6" s="59">
        <v>3.0752269999999999</v>
      </c>
      <c r="AA6" s="59">
        <v>149.84299999999999</v>
      </c>
      <c r="AB6" s="59">
        <v>28.54476</v>
      </c>
      <c r="AH6" s="59">
        <v>25.748249999999999</v>
      </c>
      <c r="AI6" s="59">
        <v>32.515349999999998</v>
      </c>
      <c r="AJ6" s="59">
        <v>8.2010699999999996</v>
      </c>
      <c r="AL6" s="59">
        <v>45.389129999999994</v>
      </c>
    </row>
    <row r="7" spans="1:38" x14ac:dyDescent="0.2">
      <c r="A7" s="59">
        <v>14.092889999999999</v>
      </c>
      <c r="B7" s="59">
        <v>105.2457</v>
      </c>
      <c r="D7" s="59">
        <v>78.442250000000001</v>
      </c>
      <c r="E7" s="59">
        <v>137.1387</v>
      </c>
      <c r="I7" s="59">
        <v>361.84379999999999</v>
      </c>
      <c r="J7" s="59">
        <v>78.856570000000005</v>
      </c>
      <c r="K7" s="59">
        <v>355.1266</v>
      </c>
      <c r="O7" s="59">
        <v>41.673870000000001</v>
      </c>
      <c r="Q7" s="59">
        <v>29.53689</v>
      </c>
      <c r="U7" s="59">
        <v>242.7054</v>
      </c>
      <c r="AB7" s="59">
        <v>68.889330000000001</v>
      </c>
      <c r="AH7" s="59">
        <v>49.197580000000002</v>
      </c>
      <c r="AI7" s="59">
        <v>14.39287</v>
      </c>
      <c r="AJ7" s="59">
        <v>18.051259999999999</v>
      </c>
      <c r="AL7" s="59">
        <v>28.15981</v>
      </c>
    </row>
    <row r="8" spans="1:38" x14ac:dyDescent="0.2">
      <c r="J8" s="59">
        <v>267.45870000000002</v>
      </c>
      <c r="O8" s="59">
        <v>37.326819999999998</v>
      </c>
    </row>
    <row r="10" spans="1:38" x14ac:dyDescent="0.2">
      <c r="A10" s="59">
        <v>1</v>
      </c>
      <c r="B10" s="59">
        <v>0</v>
      </c>
      <c r="C10" s="59">
        <v>33.060650000000003</v>
      </c>
      <c r="D10" s="59">
        <v>67.03783</v>
      </c>
      <c r="E10" s="59">
        <v>53.384519999999995</v>
      </c>
      <c r="F10" s="59">
        <v>36.235019999999999</v>
      </c>
      <c r="G10" s="59">
        <v>14.092889999999999</v>
      </c>
    </row>
    <row r="11" spans="1:38" x14ac:dyDescent="0.2">
      <c r="A11">
        <v>1</v>
      </c>
      <c r="B11" s="59">
        <v>0</v>
      </c>
      <c r="C11" s="59">
        <v>74.998190000000008</v>
      </c>
      <c r="D11" s="59">
        <v>131.57920000000001</v>
      </c>
      <c r="E11" s="59">
        <v>73.286410000000004</v>
      </c>
      <c r="F11" s="59">
        <v>113.494</v>
      </c>
      <c r="G11" s="59">
        <v>105.2457</v>
      </c>
    </row>
    <row r="12" spans="1:38" x14ac:dyDescent="0.2">
      <c r="A12">
        <v>2</v>
      </c>
      <c r="B12" s="59">
        <v>0</v>
      </c>
      <c r="C12" s="59">
        <v>29.00742</v>
      </c>
    </row>
    <row r="13" spans="1:38" x14ac:dyDescent="0.2">
      <c r="A13">
        <v>3</v>
      </c>
      <c r="B13" s="59">
        <v>0</v>
      </c>
      <c r="C13" s="59">
        <v>88.235860000000002</v>
      </c>
      <c r="D13" s="59">
        <v>63.539470000000001</v>
      </c>
      <c r="E13" s="59">
        <v>51.24776</v>
      </c>
      <c r="F13" s="59">
        <v>82.39443</v>
      </c>
      <c r="G13" s="59">
        <v>78.442250000000001</v>
      </c>
    </row>
    <row r="14" spans="1:38" x14ac:dyDescent="0.2">
      <c r="A14">
        <v>3</v>
      </c>
      <c r="B14" s="59">
        <v>0</v>
      </c>
      <c r="C14" s="59">
        <v>164.4511</v>
      </c>
      <c r="D14" s="59">
        <v>89.853259999999992</v>
      </c>
      <c r="E14" s="59">
        <v>121.021</v>
      </c>
      <c r="F14" s="59">
        <v>135.19370000000001</v>
      </c>
      <c r="G14" s="59">
        <v>137.1387</v>
      </c>
    </row>
    <row r="15" spans="1:38" x14ac:dyDescent="0.2">
      <c r="A15">
        <v>4</v>
      </c>
      <c r="B15" s="59">
        <v>0</v>
      </c>
      <c r="C15" s="59">
        <v>36.027790000000003</v>
      </c>
      <c r="D15" s="59">
        <v>20.450790000000001</v>
      </c>
      <c r="E15" s="59">
        <v>24.997199999999999</v>
      </c>
      <c r="F15" s="59">
        <v>30.08323</v>
      </c>
    </row>
    <row r="16" spans="1:38" x14ac:dyDescent="0.2">
      <c r="A16">
        <v>5</v>
      </c>
      <c r="B16" s="59">
        <v>0</v>
      </c>
      <c r="C16" s="59">
        <v>66.016350000000003</v>
      </c>
      <c r="D16" s="59">
        <v>86.276699999999991</v>
      </c>
    </row>
    <row r="17" spans="1:8" x14ac:dyDescent="0.2">
      <c r="A17">
        <v>5</v>
      </c>
      <c r="B17" s="59">
        <v>0</v>
      </c>
      <c r="C17" s="59">
        <v>94.725920000000002</v>
      </c>
      <c r="D17" s="59">
        <v>106.4255</v>
      </c>
    </row>
    <row r="18" spans="1:8" x14ac:dyDescent="0.2">
      <c r="A18">
        <v>6</v>
      </c>
      <c r="B18" s="59">
        <v>0</v>
      </c>
      <c r="C18" s="59">
        <v>325.73340000000002</v>
      </c>
      <c r="D18" s="59">
        <v>300.58769999999998</v>
      </c>
      <c r="E18" s="59">
        <v>306.6721</v>
      </c>
      <c r="F18" s="59">
        <v>213.83760000000001</v>
      </c>
      <c r="G18" s="59">
        <v>361.84379999999999</v>
      </c>
    </row>
    <row r="19" spans="1:8" x14ac:dyDescent="0.2">
      <c r="A19">
        <v>6</v>
      </c>
      <c r="B19" s="59">
        <v>0</v>
      </c>
      <c r="C19" s="59">
        <v>77.505649999999989</v>
      </c>
      <c r="D19" s="59">
        <v>235.1431</v>
      </c>
      <c r="E19" s="59">
        <v>386.51740000000001</v>
      </c>
      <c r="F19" s="59">
        <v>364.71859999999998</v>
      </c>
      <c r="G19" s="59">
        <v>78.856570000000005</v>
      </c>
      <c r="H19" s="59">
        <v>267.45870000000002</v>
      </c>
    </row>
    <row r="20" spans="1:8" x14ac:dyDescent="0.2">
      <c r="A20">
        <v>7</v>
      </c>
      <c r="B20" s="59">
        <v>0</v>
      </c>
      <c r="C20" s="59">
        <v>53.569900000000004</v>
      </c>
      <c r="D20" s="59">
        <v>81.967470000000006</v>
      </c>
      <c r="E20" s="59">
        <v>145.87289999999999</v>
      </c>
      <c r="F20" s="59">
        <v>189.30579999999998</v>
      </c>
      <c r="G20" s="59">
        <v>355.1266</v>
      </c>
    </row>
    <row r="21" spans="1:8" x14ac:dyDescent="0.2">
      <c r="A21">
        <v>8</v>
      </c>
      <c r="B21" s="59">
        <v>0</v>
      </c>
      <c r="C21" s="59">
        <v>155.3751</v>
      </c>
    </row>
    <row r="22" spans="1:8" x14ac:dyDescent="0.2">
      <c r="A22">
        <v>8</v>
      </c>
      <c r="B22" s="59">
        <v>0</v>
      </c>
      <c r="C22" s="59">
        <v>88.336010000000002</v>
      </c>
    </row>
    <row r="23" spans="1:8" x14ac:dyDescent="0.2">
      <c r="A23">
        <v>9</v>
      </c>
      <c r="B23" s="59">
        <v>0</v>
      </c>
      <c r="C23" s="59">
        <v>60.482990000000001</v>
      </c>
      <c r="D23" s="59">
        <v>89.020479999999992</v>
      </c>
      <c r="E23" s="59">
        <v>65.722850000000008</v>
      </c>
      <c r="F23" s="59">
        <v>57.337300000000006</v>
      </c>
    </row>
    <row r="24" spans="1:8" x14ac:dyDescent="0.2">
      <c r="A24">
        <v>9</v>
      </c>
      <c r="B24" s="59">
        <v>0</v>
      </c>
      <c r="C24" s="59">
        <v>49.193069999999999</v>
      </c>
      <c r="D24" s="59">
        <v>57.598550000000003</v>
      </c>
      <c r="E24" s="59">
        <v>39.191830000000003</v>
      </c>
      <c r="F24" s="59">
        <v>33.196460000000002</v>
      </c>
      <c r="G24" s="59">
        <v>41.673870000000001</v>
      </c>
      <c r="H24" s="59">
        <v>37.326819999999998</v>
      </c>
    </row>
    <row r="25" spans="1:8" x14ac:dyDescent="0.2">
      <c r="A25">
        <v>10</v>
      </c>
      <c r="B25" s="59">
        <v>0</v>
      </c>
      <c r="C25" s="59">
        <v>24.675129999999999</v>
      </c>
      <c r="D25" s="59">
        <v>58.687690000000003</v>
      </c>
      <c r="E25" s="59">
        <v>55.013580000000005</v>
      </c>
    </row>
    <row r="26" spans="1:8" x14ac:dyDescent="0.2">
      <c r="A26">
        <v>10</v>
      </c>
      <c r="B26" s="59">
        <v>0</v>
      </c>
      <c r="C26" s="59">
        <v>113.7128</v>
      </c>
      <c r="D26" s="59">
        <v>33.405860000000004</v>
      </c>
      <c r="E26" s="59">
        <v>37.31174</v>
      </c>
      <c r="F26" s="59">
        <v>25.584119999999999</v>
      </c>
      <c r="G26" s="59">
        <v>29.53689</v>
      </c>
    </row>
    <row r="27" spans="1:8" x14ac:dyDescent="0.2">
      <c r="A27">
        <v>11</v>
      </c>
      <c r="B27" s="59">
        <v>0</v>
      </c>
      <c r="C27" s="59">
        <v>18.606180000000002</v>
      </c>
    </row>
    <row r="28" spans="1:8" x14ac:dyDescent="0.2">
      <c r="A28">
        <v>12</v>
      </c>
      <c r="B28" s="59">
        <v>0</v>
      </c>
      <c r="C28" s="59">
        <v>75.602240000000009</v>
      </c>
    </row>
    <row r="29" spans="1:8" x14ac:dyDescent="0.2">
      <c r="A29">
        <v>12</v>
      </c>
      <c r="B29" s="59">
        <v>0</v>
      </c>
      <c r="C29" s="59">
        <v>58.392009999999999</v>
      </c>
    </row>
    <row r="30" spans="1:8" x14ac:dyDescent="0.2">
      <c r="A30">
        <v>13</v>
      </c>
      <c r="B30" s="59">
        <v>0</v>
      </c>
      <c r="C30" s="59">
        <v>315.5061</v>
      </c>
      <c r="D30" s="59">
        <v>233.2663</v>
      </c>
      <c r="E30" s="59">
        <v>222.98760000000001</v>
      </c>
      <c r="F30" s="59">
        <v>113.1581</v>
      </c>
      <c r="G30" s="59">
        <v>242.7054</v>
      </c>
    </row>
    <row r="31" spans="1:8" x14ac:dyDescent="0.2">
      <c r="A31">
        <v>14</v>
      </c>
      <c r="B31" s="59">
        <v>0</v>
      </c>
      <c r="C31" s="59">
        <v>68.021190000000004</v>
      </c>
    </row>
    <row r="32" spans="1:8" x14ac:dyDescent="0.2">
      <c r="A32">
        <v>15</v>
      </c>
      <c r="B32" s="59">
        <v>0</v>
      </c>
      <c r="C32" s="59">
        <v>55.134699999999995</v>
      </c>
      <c r="D32" s="59">
        <v>97.136250000000004</v>
      </c>
      <c r="E32" s="59">
        <v>110.0686</v>
      </c>
      <c r="F32" s="59">
        <v>106.26310000000001</v>
      </c>
    </row>
    <row r="33" spans="1:7" x14ac:dyDescent="0.2">
      <c r="A33">
        <v>15</v>
      </c>
      <c r="B33" s="59">
        <v>0</v>
      </c>
      <c r="C33" s="59">
        <v>128.4657</v>
      </c>
      <c r="D33" s="59">
        <v>177.1772</v>
      </c>
      <c r="E33" s="59">
        <v>163.19200000000001</v>
      </c>
      <c r="F33" s="59">
        <v>182.32239999999999</v>
      </c>
    </row>
    <row r="34" spans="1:7" x14ac:dyDescent="0.2">
      <c r="A34">
        <v>16</v>
      </c>
      <c r="B34" s="59">
        <v>0</v>
      </c>
      <c r="C34" s="59">
        <v>10.772320000000001</v>
      </c>
      <c r="D34" s="59">
        <v>34.356259999999999</v>
      </c>
      <c r="E34" s="59">
        <v>14.744</v>
      </c>
      <c r="F34" s="59">
        <v>3.0752269999999999</v>
      </c>
    </row>
    <row r="35" spans="1:7" x14ac:dyDescent="0.2">
      <c r="A35">
        <v>17</v>
      </c>
      <c r="B35" s="59">
        <v>0</v>
      </c>
      <c r="C35" s="59">
        <v>137.76870000000002</v>
      </c>
      <c r="D35" s="59">
        <v>150.79050000000001</v>
      </c>
      <c r="E35" s="59">
        <v>90.00491000000001</v>
      </c>
    </row>
    <row r="36" spans="1:7" x14ac:dyDescent="0.2">
      <c r="A36">
        <v>18</v>
      </c>
      <c r="B36" s="59">
        <v>0</v>
      </c>
      <c r="C36" s="59">
        <v>51.804749999999999</v>
      </c>
      <c r="D36" s="59">
        <v>143.47389999999999</v>
      </c>
      <c r="E36" s="59">
        <v>151.30410000000001</v>
      </c>
      <c r="F36" s="59">
        <v>149.84299999999999</v>
      </c>
    </row>
    <row r="37" spans="1:7" x14ac:dyDescent="0.2">
      <c r="A37">
        <v>19</v>
      </c>
      <c r="B37" s="59">
        <v>0</v>
      </c>
      <c r="C37" s="59">
        <v>104.48950000000001</v>
      </c>
      <c r="D37" s="59">
        <v>71.749139999999997</v>
      </c>
      <c r="E37" s="59">
        <v>66.825460000000007</v>
      </c>
      <c r="F37" s="59">
        <v>28.54476</v>
      </c>
      <c r="G37" s="59">
        <v>68.889330000000001</v>
      </c>
    </row>
    <row r="38" spans="1:7" x14ac:dyDescent="0.2">
      <c r="A38">
        <v>20</v>
      </c>
      <c r="B38" s="59">
        <v>0</v>
      </c>
      <c r="C38" s="59">
        <v>95</v>
      </c>
    </row>
    <row r="39" spans="1:7" x14ac:dyDescent="0.2">
      <c r="A39">
        <v>21</v>
      </c>
      <c r="B39" s="59">
        <v>0</v>
      </c>
      <c r="C39" s="59">
        <v>54.8964</v>
      </c>
      <c r="D39" s="59">
        <v>162.78629999999998</v>
      </c>
      <c r="E39" s="59">
        <v>127.81139999999999</v>
      </c>
    </row>
    <row r="40" spans="1:7" x14ac:dyDescent="0.2">
      <c r="A40">
        <v>21</v>
      </c>
      <c r="B40" s="59">
        <v>0</v>
      </c>
      <c r="C40" s="59">
        <v>7.8902590000000004</v>
      </c>
      <c r="D40" s="59">
        <v>160.6198</v>
      </c>
      <c r="E40" s="59">
        <v>124.988</v>
      </c>
    </row>
    <row r="41" spans="1:7" x14ac:dyDescent="0.2">
      <c r="A41">
        <v>22</v>
      </c>
      <c r="B41" s="59">
        <v>0</v>
      </c>
      <c r="C41" s="59">
        <v>196.2336</v>
      </c>
      <c r="D41" s="59">
        <v>22.72767</v>
      </c>
      <c r="E41" s="59">
        <v>42.26285</v>
      </c>
    </row>
    <row r="42" spans="1:7" x14ac:dyDescent="0.2">
      <c r="A42">
        <v>22</v>
      </c>
      <c r="B42" s="59">
        <v>0</v>
      </c>
      <c r="C42" s="59">
        <v>60.271279999999997</v>
      </c>
      <c r="D42" s="59">
        <v>23.570720000000001</v>
      </c>
      <c r="E42" s="59">
        <v>55.286859999999997</v>
      </c>
    </row>
    <row r="43" spans="1:7" x14ac:dyDescent="0.2">
      <c r="A43">
        <v>23</v>
      </c>
      <c r="B43" s="59">
        <v>0</v>
      </c>
      <c r="C43" s="59">
        <v>49.969379999999994</v>
      </c>
      <c r="D43" s="59">
        <v>60.535050000000005</v>
      </c>
      <c r="E43" s="59">
        <v>38.806730000000002</v>
      </c>
      <c r="F43" s="59">
        <v>25.748249999999999</v>
      </c>
      <c r="G43" s="59">
        <v>49.197580000000002</v>
      </c>
    </row>
    <row r="44" spans="1:7" x14ac:dyDescent="0.2">
      <c r="A44">
        <v>23</v>
      </c>
      <c r="B44" s="59">
        <v>0</v>
      </c>
      <c r="C44" s="59">
        <v>85.744529999999997</v>
      </c>
      <c r="D44" s="59">
        <v>58.854939999999999</v>
      </c>
      <c r="E44" s="59">
        <v>30.664540000000002</v>
      </c>
      <c r="F44" s="59">
        <v>32.515349999999998</v>
      </c>
      <c r="G44" s="59">
        <v>14.39287</v>
      </c>
    </row>
    <row r="45" spans="1:7" x14ac:dyDescent="0.2">
      <c r="A45">
        <v>24</v>
      </c>
      <c r="B45" s="59">
        <v>0</v>
      </c>
      <c r="C45" s="59">
        <v>12.633979999999999</v>
      </c>
      <c r="D45" s="59">
        <v>16.299409999999998</v>
      </c>
      <c r="E45" s="59">
        <v>16.927060000000001</v>
      </c>
      <c r="F45" s="59">
        <v>8.2010699999999996</v>
      </c>
      <c r="G45" s="59">
        <v>18.051259999999999</v>
      </c>
    </row>
    <row r="46" spans="1:7" x14ac:dyDescent="0.2">
      <c r="A46">
        <v>25</v>
      </c>
      <c r="B46" s="59">
        <v>0</v>
      </c>
      <c r="C46" s="59">
        <v>7.9762399999999998</v>
      </c>
      <c r="D46" s="59">
        <v>148.54650000000001</v>
      </c>
    </row>
    <row r="47" spans="1:7" x14ac:dyDescent="0.2">
      <c r="A47">
        <v>26</v>
      </c>
      <c r="B47" s="59">
        <v>0</v>
      </c>
      <c r="C47" s="59">
        <v>33.05789</v>
      </c>
      <c r="D47" s="59">
        <v>85.862970000000004</v>
      </c>
      <c r="E47" s="59">
        <v>55.946559999999998</v>
      </c>
      <c r="F47" s="59">
        <v>45.389129999999994</v>
      </c>
      <c r="G47" s="59">
        <v>28.15981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114"/>
  <sheetViews>
    <sheetView workbookViewId="0">
      <selection activeCell="A11" sqref="A11"/>
    </sheetView>
  </sheetViews>
  <sheetFormatPr defaultRowHeight="14.25" x14ac:dyDescent="0.2"/>
  <cols>
    <col min="4" max="4" width="9.875" bestFit="1" customWidth="1"/>
    <col min="8" max="8" width="12.125" bestFit="1" customWidth="1"/>
    <col min="15" max="21" width="0" hidden="1" customWidth="1"/>
    <col min="22" max="22" width="9.875" bestFit="1" customWidth="1"/>
  </cols>
  <sheetData>
    <row r="1" spans="1:125" s="6" customFormat="1" ht="15" x14ac:dyDescent="0.25">
      <c r="A1" s="38"/>
      <c r="B1" s="39" t="s">
        <v>0</v>
      </c>
      <c r="C1" s="39" t="s">
        <v>3</v>
      </c>
      <c r="D1" s="40" t="s">
        <v>1</v>
      </c>
      <c r="E1" s="40" t="s">
        <v>53</v>
      </c>
      <c r="F1" s="41" t="s">
        <v>51</v>
      </c>
      <c r="G1" s="41" t="s">
        <v>52</v>
      </c>
      <c r="H1" s="40" t="s">
        <v>2</v>
      </c>
      <c r="I1" s="41" t="s">
        <v>4</v>
      </c>
      <c r="J1" s="41" t="s">
        <v>8</v>
      </c>
      <c r="K1" s="41" t="s">
        <v>12</v>
      </c>
      <c r="L1" s="41" t="s">
        <v>50</v>
      </c>
      <c r="M1" s="41" t="s">
        <v>61</v>
      </c>
      <c r="N1" s="5" t="s">
        <v>60</v>
      </c>
      <c r="O1" s="45"/>
      <c r="P1" s="48"/>
      <c r="Q1" s="48" t="s">
        <v>71</v>
      </c>
      <c r="R1" s="48" t="s">
        <v>72</v>
      </c>
      <c r="S1" s="48" t="s">
        <v>73</v>
      </c>
      <c r="T1" s="48" t="s">
        <v>74</v>
      </c>
      <c r="U1" s="45"/>
      <c r="V1" s="59" t="s">
        <v>71</v>
      </c>
      <c r="W1" s="59" t="s">
        <v>72</v>
      </c>
      <c r="X1" s="59" t="s">
        <v>73</v>
      </c>
      <c r="Y1" s="59" t="s">
        <v>74</v>
      </c>
      <c r="Z1" s="58"/>
      <c r="AA1" s="58"/>
      <c r="AB1" s="58"/>
      <c r="AC1" s="58"/>
      <c r="AD1" s="58"/>
      <c r="AE1" s="58"/>
      <c r="AF1" s="58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  <c r="CJ1" s="29"/>
      <c r="CK1" s="29"/>
      <c r="CL1" s="29"/>
      <c r="CM1" s="29"/>
      <c r="CN1" s="29"/>
      <c r="CO1" s="29"/>
      <c r="CP1" s="29"/>
      <c r="CQ1" s="29"/>
      <c r="CR1" s="29"/>
      <c r="CS1" s="29"/>
      <c r="CT1" s="29"/>
      <c r="CU1" s="29"/>
      <c r="CV1" s="29"/>
      <c r="CW1" s="29"/>
      <c r="CX1" s="29"/>
      <c r="CY1" s="29"/>
      <c r="CZ1" s="29"/>
      <c r="DA1" s="29"/>
      <c r="DB1" s="29"/>
      <c r="DC1" s="29"/>
      <c r="DD1" s="29"/>
      <c r="DE1" s="29"/>
      <c r="DF1" s="29"/>
      <c r="DG1" s="29"/>
      <c r="DH1" s="29"/>
      <c r="DI1" s="29"/>
      <c r="DJ1" s="29"/>
      <c r="DK1" s="29"/>
      <c r="DL1" s="29"/>
      <c r="DM1" s="29"/>
      <c r="DN1" s="29"/>
      <c r="DO1" s="29"/>
      <c r="DP1" s="29"/>
      <c r="DQ1" s="29"/>
      <c r="DR1" s="29"/>
      <c r="DS1" s="29"/>
      <c r="DT1" s="29"/>
      <c r="DU1" s="29"/>
    </row>
    <row r="2" spans="1:125" s="7" customFormat="1" ht="15" x14ac:dyDescent="0.25">
      <c r="A2" s="38">
        <v>1</v>
      </c>
      <c r="B2" s="42" t="s">
        <v>40</v>
      </c>
      <c r="C2" s="42" t="s">
        <v>23</v>
      </c>
      <c r="D2" s="43">
        <v>9488</v>
      </c>
      <c r="E2" s="44">
        <f t="shared" ref="E2" ca="1" si="0">INT((TODAY()-D2)/365.25)</f>
        <v>88</v>
      </c>
      <c r="F2" s="45">
        <v>25</v>
      </c>
      <c r="G2" s="45"/>
      <c r="H2" s="43">
        <v>39401</v>
      </c>
      <c r="I2" s="46" t="s">
        <v>11</v>
      </c>
      <c r="J2" s="46">
        <v>2</v>
      </c>
      <c r="K2" s="45" t="s">
        <v>14</v>
      </c>
      <c r="L2" s="45"/>
      <c r="M2" s="46"/>
      <c r="N2" s="34"/>
      <c r="O2" s="45"/>
      <c r="P2" s="48" t="s">
        <v>165</v>
      </c>
      <c r="Q2" s="48">
        <v>0</v>
      </c>
      <c r="R2" s="48">
        <v>0</v>
      </c>
      <c r="S2" s="48">
        <v>0</v>
      </c>
      <c r="T2" s="48">
        <v>0</v>
      </c>
      <c r="U2" s="45"/>
      <c r="V2" s="59">
        <f t="shared" ref="V2:Y2" si="1">Q2/1000</f>
        <v>0</v>
      </c>
      <c r="W2" s="59">
        <f t="shared" si="1"/>
        <v>0</v>
      </c>
      <c r="X2" s="59">
        <f t="shared" si="1"/>
        <v>0</v>
      </c>
      <c r="Y2" s="59">
        <f t="shared" si="1"/>
        <v>0</v>
      </c>
      <c r="Z2" s="27"/>
      <c r="AA2" s="27"/>
      <c r="AB2" s="27"/>
      <c r="AC2" s="27"/>
      <c r="AD2" s="27"/>
      <c r="AE2" s="27"/>
      <c r="AF2" s="27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</row>
    <row r="3" spans="1:125" s="7" customFormat="1" ht="15" x14ac:dyDescent="0.25">
      <c r="A3" s="38">
        <v>1</v>
      </c>
      <c r="B3" s="42" t="s">
        <v>40</v>
      </c>
      <c r="C3" s="42" t="s">
        <v>21</v>
      </c>
      <c r="D3" s="43">
        <v>9488</v>
      </c>
      <c r="E3" s="44">
        <f t="shared" ref="E3:E34" ca="1" si="2">INT((TODAY()-D3)/365.25)</f>
        <v>88</v>
      </c>
      <c r="F3" s="45">
        <v>20</v>
      </c>
      <c r="G3" s="45"/>
      <c r="H3" s="43">
        <v>39800</v>
      </c>
      <c r="I3" s="46" t="s">
        <v>11</v>
      </c>
      <c r="J3" s="46">
        <v>1</v>
      </c>
      <c r="K3" s="45" t="s">
        <v>13</v>
      </c>
      <c r="L3" s="45"/>
      <c r="M3" s="46"/>
      <c r="N3" s="34"/>
      <c r="O3" s="45"/>
      <c r="P3" s="48" t="s">
        <v>164</v>
      </c>
      <c r="Q3" s="48">
        <v>33060.65</v>
      </c>
      <c r="R3" s="48">
        <v>30142.78</v>
      </c>
      <c r="S3" s="48">
        <v>28234.78</v>
      </c>
      <c r="T3" s="48">
        <v>23561.74</v>
      </c>
      <c r="U3" s="45"/>
      <c r="V3" s="59">
        <f t="shared" ref="V3:V34" si="3">Q3/1000</f>
        <v>33.060650000000003</v>
      </c>
      <c r="W3" s="59">
        <f t="shared" ref="W3:W34" si="4">R3/1000</f>
        <v>30.142779999999998</v>
      </c>
      <c r="X3" s="59">
        <f t="shared" ref="X3:X34" si="5">S3/1000</f>
        <v>28.234779999999997</v>
      </c>
      <c r="Y3" s="59">
        <f t="shared" ref="Y3:Y34" si="6">T3/1000</f>
        <v>23.56174</v>
      </c>
      <c r="Z3" s="58"/>
      <c r="AA3" s="58"/>
      <c r="AB3" s="58"/>
      <c r="AC3" s="58"/>
      <c r="AD3" s="58"/>
      <c r="AE3" s="58"/>
      <c r="AF3" s="58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37"/>
      <c r="CR3" s="37"/>
      <c r="CS3" s="37"/>
      <c r="CT3" s="37"/>
      <c r="CU3" s="37"/>
      <c r="CV3" s="37"/>
      <c r="CW3" s="37"/>
      <c r="CX3" s="37"/>
      <c r="CY3" s="37"/>
      <c r="CZ3" s="37"/>
      <c r="DA3" s="37"/>
      <c r="DB3" s="37"/>
      <c r="DC3" s="37"/>
      <c r="DD3" s="37"/>
      <c r="DE3" s="37"/>
      <c r="DF3" s="37"/>
      <c r="DG3" s="37"/>
      <c r="DH3" s="37"/>
      <c r="DI3" s="37"/>
      <c r="DJ3" s="37"/>
      <c r="DK3" s="37"/>
      <c r="DL3" s="37"/>
      <c r="DM3" s="37"/>
      <c r="DN3" s="37"/>
      <c r="DO3" s="37"/>
      <c r="DP3" s="37"/>
      <c r="DQ3" s="37"/>
      <c r="DR3" s="37"/>
      <c r="DS3" s="37"/>
      <c r="DT3" s="37"/>
      <c r="DU3" s="37"/>
    </row>
    <row r="4" spans="1:125" s="7" customFormat="1" ht="15" x14ac:dyDescent="0.25">
      <c r="A4" s="38">
        <v>1</v>
      </c>
      <c r="B4" s="42" t="s">
        <v>40</v>
      </c>
      <c r="C4" s="42" t="s">
        <v>22</v>
      </c>
      <c r="D4" s="43">
        <v>9488</v>
      </c>
      <c r="E4" s="44">
        <f t="shared" ca="1" si="2"/>
        <v>88</v>
      </c>
      <c r="F4" s="45">
        <v>50</v>
      </c>
      <c r="G4" s="45"/>
      <c r="H4" s="43">
        <v>39800</v>
      </c>
      <c r="I4" s="46" t="s">
        <v>7</v>
      </c>
      <c r="J4" s="46">
        <v>1</v>
      </c>
      <c r="K4" s="45" t="s">
        <v>13</v>
      </c>
      <c r="L4" s="45"/>
      <c r="M4" s="46"/>
      <c r="N4" s="34"/>
      <c r="O4" s="45"/>
      <c r="P4" s="48" t="s">
        <v>166</v>
      </c>
      <c r="Q4" s="48">
        <v>74998.19</v>
      </c>
      <c r="R4" s="48">
        <v>46630.53</v>
      </c>
      <c r="S4" s="48">
        <v>42785.5</v>
      </c>
      <c r="T4" s="48">
        <v>26841.84</v>
      </c>
      <c r="U4" s="45"/>
      <c r="V4" s="59">
        <f t="shared" si="3"/>
        <v>74.998190000000008</v>
      </c>
      <c r="W4" s="59">
        <f t="shared" si="4"/>
        <v>46.63053</v>
      </c>
      <c r="X4" s="59">
        <f t="shared" si="5"/>
        <v>42.785499999999999</v>
      </c>
      <c r="Y4" s="59">
        <f t="shared" si="6"/>
        <v>26.841840000000001</v>
      </c>
      <c r="Z4" s="58"/>
      <c r="AA4" s="58"/>
      <c r="AB4" s="58"/>
      <c r="AC4" s="58"/>
      <c r="AD4" s="58"/>
      <c r="AE4" s="58"/>
      <c r="AF4" s="58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  <c r="CL4" s="37"/>
      <c r="CM4" s="37"/>
      <c r="CN4" s="37"/>
      <c r="CO4" s="37"/>
      <c r="CP4" s="37"/>
      <c r="CQ4" s="37"/>
      <c r="CR4" s="37"/>
      <c r="CS4" s="37"/>
      <c r="CT4" s="37"/>
      <c r="CU4" s="37"/>
      <c r="CV4" s="37"/>
      <c r="CW4" s="37"/>
      <c r="CX4" s="37"/>
      <c r="CY4" s="37"/>
      <c r="CZ4" s="37"/>
      <c r="DA4" s="37"/>
      <c r="DB4" s="37"/>
      <c r="DC4" s="37"/>
      <c r="DD4" s="37"/>
      <c r="DE4" s="37"/>
      <c r="DF4" s="37"/>
      <c r="DG4" s="37"/>
      <c r="DH4" s="37"/>
      <c r="DI4" s="37"/>
      <c r="DJ4" s="37"/>
      <c r="DK4" s="37"/>
      <c r="DL4" s="37"/>
      <c r="DM4" s="37"/>
      <c r="DN4" s="37"/>
      <c r="DO4" s="37"/>
      <c r="DP4" s="37"/>
      <c r="DQ4" s="37"/>
      <c r="DR4" s="37"/>
      <c r="DS4" s="37"/>
      <c r="DT4" s="37"/>
      <c r="DU4" s="37"/>
    </row>
    <row r="5" spans="1:125" s="6" customFormat="1" ht="15" x14ac:dyDescent="0.25">
      <c r="A5" s="49">
        <v>2</v>
      </c>
      <c r="B5" s="50" t="s">
        <v>41</v>
      </c>
      <c r="C5" s="50" t="s">
        <v>9</v>
      </c>
      <c r="D5" s="51">
        <v>11664</v>
      </c>
      <c r="E5" s="52">
        <f t="shared" ca="1" si="2"/>
        <v>82</v>
      </c>
      <c r="F5" s="17">
        <v>60</v>
      </c>
      <c r="G5" s="17"/>
      <c r="H5" s="51">
        <v>38686</v>
      </c>
      <c r="I5" s="53" t="s">
        <v>11</v>
      </c>
      <c r="J5" s="53">
        <v>1</v>
      </c>
      <c r="K5" s="17" t="s">
        <v>14</v>
      </c>
      <c r="L5" s="17"/>
      <c r="M5" s="53"/>
      <c r="N5" s="54"/>
      <c r="O5" s="17"/>
      <c r="P5" s="55" t="s">
        <v>149</v>
      </c>
      <c r="Q5" s="55">
        <v>0</v>
      </c>
      <c r="R5" s="55">
        <v>0</v>
      </c>
      <c r="S5" s="55">
        <v>0</v>
      </c>
      <c r="T5" s="55">
        <v>0</v>
      </c>
      <c r="U5" s="17"/>
      <c r="V5" s="59">
        <f t="shared" si="3"/>
        <v>0</v>
      </c>
      <c r="W5" s="59">
        <f t="shared" si="4"/>
        <v>0</v>
      </c>
      <c r="X5" s="59">
        <f t="shared" si="5"/>
        <v>0</v>
      </c>
      <c r="Y5" s="59">
        <f t="shared" si="6"/>
        <v>0</v>
      </c>
      <c r="Z5" s="58"/>
      <c r="AA5" s="58"/>
      <c r="AB5" s="58"/>
      <c r="AC5" s="58"/>
      <c r="AD5" s="58"/>
      <c r="AE5" s="58"/>
      <c r="AF5" s="58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56"/>
      <c r="BK5" s="56"/>
      <c r="BL5" s="56"/>
      <c r="BM5" s="56"/>
      <c r="BN5" s="56"/>
      <c r="BO5" s="56"/>
      <c r="BP5" s="56"/>
      <c r="BQ5" s="56"/>
      <c r="BR5" s="56"/>
      <c r="BS5" s="56"/>
      <c r="BT5" s="56"/>
      <c r="BU5" s="56"/>
      <c r="BV5" s="56"/>
      <c r="BW5" s="56"/>
      <c r="BX5" s="56"/>
      <c r="BY5" s="56"/>
      <c r="BZ5" s="56"/>
      <c r="CA5" s="56"/>
      <c r="CB5" s="56"/>
      <c r="CC5" s="56"/>
      <c r="CD5" s="56"/>
      <c r="CE5" s="56"/>
      <c r="CF5" s="56"/>
      <c r="CG5" s="56"/>
      <c r="CH5" s="56"/>
      <c r="CI5" s="56"/>
      <c r="CJ5" s="56"/>
      <c r="CK5" s="56"/>
      <c r="CL5" s="56"/>
      <c r="CM5" s="56"/>
      <c r="CN5" s="56"/>
      <c r="CO5" s="56"/>
      <c r="CP5" s="56"/>
      <c r="CQ5" s="56"/>
      <c r="CR5" s="56"/>
      <c r="CS5" s="56"/>
      <c r="CT5" s="56"/>
      <c r="CU5" s="56"/>
      <c r="CV5" s="56"/>
      <c r="CW5" s="56"/>
      <c r="CX5" s="56"/>
      <c r="CY5" s="56"/>
      <c r="CZ5" s="56"/>
      <c r="DA5" s="56"/>
      <c r="DB5" s="56"/>
      <c r="DC5" s="56"/>
      <c r="DD5" s="56"/>
      <c r="DE5" s="56"/>
      <c r="DF5" s="56"/>
      <c r="DG5" s="56"/>
      <c r="DH5" s="56"/>
      <c r="DI5" s="56"/>
      <c r="DJ5" s="56"/>
      <c r="DK5" s="56"/>
      <c r="DL5" s="56"/>
      <c r="DM5" s="56"/>
      <c r="DN5" s="56"/>
      <c r="DO5" s="56"/>
      <c r="DP5" s="56"/>
      <c r="DQ5" s="56"/>
      <c r="DR5" s="56"/>
      <c r="DS5" s="56"/>
      <c r="DT5" s="56"/>
      <c r="DU5" s="56"/>
    </row>
    <row r="6" spans="1:125" s="6" customFormat="1" ht="15" x14ac:dyDescent="0.25">
      <c r="A6" s="49">
        <v>2</v>
      </c>
      <c r="B6" s="50" t="s">
        <v>41</v>
      </c>
      <c r="C6" s="50" t="s">
        <v>6</v>
      </c>
      <c r="D6" s="51">
        <v>11664</v>
      </c>
      <c r="E6" s="52">
        <f t="shared" ca="1" si="2"/>
        <v>82</v>
      </c>
      <c r="F6" s="17">
        <v>70</v>
      </c>
      <c r="G6" s="17"/>
      <c r="H6" s="51">
        <v>39469</v>
      </c>
      <c r="I6" s="53" t="s">
        <v>11</v>
      </c>
      <c r="J6" s="53">
        <v>1</v>
      </c>
      <c r="K6" s="17" t="s">
        <v>14</v>
      </c>
      <c r="L6" s="17"/>
      <c r="M6" s="53"/>
      <c r="N6" s="54"/>
      <c r="O6" s="17"/>
      <c r="P6" s="55" t="s">
        <v>148</v>
      </c>
      <c r="Q6" s="55">
        <v>29007.42</v>
      </c>
      <c r="R6" s="55">
        <v>27969.85</v>
      </c>
      <c r="S6" s="55">
        <v>23776.3</v>
      </c>
      <c r="T6" s="55">
        <v>10312.26</v>
      </c>
      <c r="U6" s="17"/>
      <c r="V6" s="59">
        <f t="shared" si="3"/>
        <v>29.00742</v>
      </c>
      <c r="W6" s="59">
        <f t="shared" si="4"/>
        <v>27.969849999999997</v>
      </c>
      <c r="X6" s="59">
        <f t="shared" si="5"/>
        <v>23.776299999999999</v>
      </c>
      <c r="Y6" s="59">
        <f t="shared" si="6"/>
        <v>10.31226</v>
      </c>
      <c r="Z6" s="27"/>
      <c r="AA6" s="27"/>
      <c r="AB6" s="27"/>
      <c r="AC6" s="27"/>
      <c r="AD6" s="27"/>
      <c r="AE6" s="27"/>
      <c r="AF6" s="27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</row>
    <row r="7" spans="1:125" s="6" customFormat="1" ht="15" x14ac:dyDescent="0.25">
      <c r="A7" s="38">
        <v>3</v>
      </c>
      <c r="B7" s="42" t="s">
        <v>43</v>
      </c>
      <c r="C7" s="42" t="s">
        <v>23</v>
      </c>
      <c r="D7" s="43">
        <v>10941</v>
      </c>
      <c r="E7" s="44">
        <f t="shared" ca="1" si="2"/>
        <v>84</v>
      </c>
      <c r="F7" s="45">
        <v>32</v>
      </c>
      <c r="G7" s="45"/>
      <c r="H7" s="43">
        <v>39311</v>
      </c>
      <c r="I7" s="46" t="s">
        <v>11</v>
      </c>
      <c r="J7" s="46">
        <v>1</v>
      </c>
      <c r="K7" s="45" t="s">
        <v>14</v>
      </c>
      <c r="L7" s="45"/>
      <c r="M7" s="46"/>
      <c r="N7" s="34"/>
      <c r="O7" s="45"/>
      <c r="P7" s="48" t="s">
        <v>92</v>
      </c>
      <c r="Q7" s="48">
        <v>0</v>
      </c>
      <c r="R7" s="48">
        <v>0</v>
      </c>
      <c r="S7" s="48">
        <v>0</v>
      </c>
      <c r="T7" s="48">
        <v>0</v>
      </c>
      <c r="U7" s="45"/>
      <c r="V7" s="59">
        <f t="shared" si="3"/>
        <v>0</v>
      </c>
      <c r="W7" s="59">
        <f t="shared" si="4"/>
        <v>0</v>
      </c>
      <c r="X7" s="59">
        <f t="shared" si="5"/>
        <v>0</v>
      </c>
      <c r="Y7" s="59">
        <f t="shared" si="6"/>
        <v>0</v>
      </c>
      <c r="Z7" s="58"/>
      <c r="AA7" s="58"/>
      <c r="AB7" s="58"/>
      <c r="AC7" s="58"/>
      <c r="AD7" s="58"/>
      <c r="AE7" s="58"/>
      <c r="AF7" s="58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7"/>
      <c r="DS7" s="37"/>
      <c r="DT7" s="37"/>
      <c r="DU7" s="37"/>
    </row>
    <row r="8" spans="1:125" s="6" customFormat="1" ht="15" x14ac:dyDescent="0.25">
      <c r="A8" s="38">
        <v>3</v>
      </c>
      <c r="B8" s="42" t="s">
        <v>43</v>
      </c>
      <c r="C8" s="42" t="s">
        <v>19</v>
      </c>
      <c r="D8" s="43">
        <v>10941</v>
      </c>
      <c r="E8" s="44">
        <f t="shared" ca="1" si="2"/>
        <v>84</v>
      </c>
      <c r="F8" s="45">
        <v>25</v>
      </c>
      <c r="G8" s="45"/>
      <c r="H8" s="43">
        <v>40084</v>
      </c>
      <c r="I8" s="46" t="s">
        <v>11</v>
      </c>
      <c r="J8" s="46">
        <v>1</v>
      </c>
      <c r="K8" s="45" t="s">
        <v>13</v>
      </c>
      <c r="L8" s="45"/>
      <c r="M8" s="46"/>
      <c r="N8" s="34"/>
      <c r="O8" s="45"/>
      <c r="P8" s="48" t="s">
        <v>91</v>
      </c>
      <c r="Q8" s="48">
        <v>63539.47</v>
      </c>
      <c r="R8" s="48">
        <v>42845.22</v>
      </c>
      <c r="S8" s="48">
        <v>33162.78</v>
      </c>
      <c r="T8" s="48">
        <v>23612.46</v>
      </c>
      <c r="U8" s="45"/>
      <c r="V8" s="59">
        <f t="shared" si="3"/>
        <v>63.539470000000001</v>
      </c>
      <c r="W8" s="59">
        <f t="shared" si="4"/>
        <v>42.845219999999998</v>
      </c>
      <c r="X8" s="59">
        <f t="shared" si="5"/>
        <v>33.162779999999998</v>
      </c>
      <c r="Y8" s="59">
        <f t="shared" si="6"/>
        <v>23.612459999999999</v>
      </c>
      <c r="Z8" s="58"/>
      <c r="AA8" s="58"/>
      <c r="AB8" s="58"/>
      <c r="AC8" s="58"/>
      <c r="AD8" s="58"/>
      <c r="AE8" s="58"/>
      <c r="AF8" s="58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/>
      <c r="DG8" s="37"/>
      <c r="DH8" s="37"/>
      <c r="DI8" s="37"/>
      <c r="DJ8" s="37"/>
      <c r="DK8" s="37"/>
      <c r="DL8" s="37"/>
      <c r="DM8" s="37"/>
      <c r="DN8" s="37"/>
      <c r="DO8" s="37"/>
      <c r="DP8" s="37"/>
      <c r="DQ8" s="37"/>
      <c r="DR8" s="37"/>
      <c r="DS8" s="37"/>
      <c r="DT8" s="37"/>
      <c r="DU8" s="37"/>
    </row>
    <row r="9" spans="1:125" s="56" customFormat="1" ht="15" x14ac:dyDescent="0.25">
      <c r="A9" s="38">
        <v>3</v>
      </c>
      <c r="B9" s="42" t="s">
        <v>43</v>
      </c>
      <c r="C9" s="42" t="s">
        <v>17</v>
      </c>
      <c r="D9" s="43">
        <v>10941</v>
      </c>
      <c r="E9" s="44">
        <f t="shared" ca="1" si="2"/>
        <v>84</v>
      </c>
      <c r="F9" s="45">
        <v>20</v>
      </c>
      <c r="G9" s="45"/>
      <c r="H9" s="43">
        <v>40445</v>
      </c>
      <c r="I9" s="46" t="s">
        <v>11</v>
      </c>
      <c r="J9" s="46">
        <v>1</v>
      </c>
      <c r="K9" s="45" t="s">
        <v>13</v>
      </c>
      <c r="L9" s="45"/>
      <c r="M9" s="46"/>
      <c r="N9" s="34"/>
      <c r="O9" s="45"/>
      <c r="P9" s="48" t="s">
        <v>90</v>
      </c>
      <c r="Q9" s="48">
        <v>51247.76</v>
      </c>
      <c r="R9" s="48">
        <v>35359.660000000003</v>
      </c>
      <c r="S9" s="48">
        <v>26776.58</v>
      </c>
      <c r="T9" s="48">
        <v>10975.25</v>
      </c>
      <c r="U9" s="45"/>
      <c r="V9" s="59">
        <f t="shared" si="3"/>
        <v>51.24776</v>
      </c>
      <c r="W9" s="59">
        <f t="shared" si="4"/>
        <v>35.359660000000005</v>
      </c>
      <c r="X9" s="59">
        <f t="shared" si="5"/>
        <v>26.776580000000003</v>
      </c>
      <c r="Y9" s="59">
        <f t="shared" si="6"/>
        <v>10.975250000000001</v>
      </c>
      <c r="Z9" s="58"/>
      <c r="AA9" s="58"/>
      <c r="AB9" s="58"/>
      <c r="AC9" s="58"/>
      <c r="AD9" s="58"/>
      <c r="AE9" s="58"/>
      <c r="AF9" s="58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7"/>
      <c r="DS9" s="37"/>
      <c r="DT9" s="37"/>
      <c r="DU9" s="37"/>
    </row>
    <row r="10" spans="1:125" s="56" customFormat="1" ht="15" x14ac:dyDescent="0.25">
      <c r="A10" s="38">
        <v>3</v>
      </c>
      <c r="B10" s="42" t="s">
        <v>43</v>
      </c>
      <c r="C10" s="42" t="s">
        <v>6</v>
      </c>
      <c r="D10" s="43">
        <v>10941</v>
      </c>
      <c r="E10" s="44">
        <f t="shared" ca="1" si="2"/>
        <v>84</v>
      </c>
      <c r="F10" s="45">
        <v>25</v>
      </c>
      <c r="G10" s="45"/>
      <c r="H10" s="43">
        <v>41106</v>
      </c>
      <c r="I10" s="46" t="s">
        <v>11</v>
      </c>
      <c r="J10" s="46">
        <v>1</v>
      </c>
      <c r="K10" s="45" t="s">
        <v>13</v>
      </c>
      <c r="L10" s="45"/>
      <c r="M10" s="46"/>
      <c r="N10" s="35"/>
      <c r="O10" s="45"/>
      <c r="P10" s="48" t="s">
        <v>89</v>
      </c>
      <c r="Q10" s="48">
        <v>78442.25</v>
      </c>
      <c r="R10" s="48">
        <v>61173.18</v>
      </c>
      <c r="S10" s="48">
        <v>45990.81</v>
      </c>
      <c r="T10" s="48">
        <v>30981.14</v>
      </c>
      <c r="U10" s="45"/>
      <c r="V10" s="59">
        <f t="shared" si="3"/>
        <v>78.442250000000001</v>
      </c>
      <c r="W10" s="59">
        <f t="shared" si="4"/>
        <v>61.173180000000002</v>
      </c>
      <c r="X10" s="59">
        <f t="shared" si="5"/>
        <v>45.990809999999996</v>
      </c>
      <c r="Y10" s="59">
        <f t="shared" si="6"/>
        <v>30.98114</v>
      </c>
      <c r="Z10" s="58"/>
      <c r="AA10" s="58"/>
      <c r="AB10" s="58"/>
      <c r="AC10" s="58"/>
      <c r="AD10" s="58"/>
      <c r="AE10" s="58"/>
      <c r="AF10" s="58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37"/>
      <c r="DR10" s="37"/>
      <c r="DS10" s="37"/>
      <c r="DT10" s="37"/>
      <c r="DU10" s="37"/>
    </row>
    <row r="11" spans="1:125" s="56" customFormat="1" ht="15" x14ac:dyDescent="0.25">
      <c r="A11" s="38">
        <v>3</v>
      </c>
      <c r="B11" s="42" t="s">
        <v>43</v>
      </c>
      <c r="C11" s="42" t="s">
        <v>24</v>
      </c>
      <c r="D11" s="43">
        <v>10941</v>
      </c>
      <c r="E11" s="44">
        <f t="shared" ca="1" si="2"/>
        <v>84</v>
      </c>
      <c r="F11" s="45">
        <v>32</v>
      </c>
      <c r="G11" s="45"/>
      <c r="H11" s="43">
        <v>39311</v>
      </c>
      <c r="I11" s="46" t="s">
        <v>7</v>
      </c>
      <c r="J11" s="46">
        <v>1</v>
      </c>
      <c r="K11" s="45" t="s">
        <v>14</v>
      </c>
      <c r="L11" s="45"/>
      <c r="M11" s="46"/>
      <c r="N11" s="35"/>
      <c r="O11" s="45"/>
      <c r="P11" s="48" t="s">
        <v>97</v>
      </c>
      <c r="Q11" s="48">
        <v>0</v>
      </c>
      <c r="R11" s="48">
        <v>0</v>
      </c>
      <c r="S11" s="48">
        <v>0</v>
      </c>
      <c r="T11" s="48">
        <v>0</v>
      </c>
      <c r="U11" s="45"/>
      <c r="V11" s="59">
        <f t="shared" si="3"/>
        <v>0</v>
      </c>
      <c r="W11" s="59">
        <f t="shared" si="4"/>
        <v>0</v>
      </c>
      <c r="X11" s="59">
        <f t="shared" si="5"/>
        <v>0</v>
      </c>
      <c r="Y11" s="59">
        <f t="shared" si="6"/>
        <v>0</v>
      </c>
      <c r="Z11" s="58"/>
      <c r="AA11" s="58"/>
      <c r="AB11" s="58"/>
      <c r="AC11" s="58"/>
      <c r="AD11" s="58"/>
      <c r="AE11" s="58"/>
      <c r="AF11" s="58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</row>
    <row r="12" spans="1:125" s="56" customFormat="1" ht="15" x14ac:dyDescent="0.25">
      <c r="A12" s="38">
        <v>3</v>
      </c>
      <c r="B12" s="42" t="s">
        <v>43</v>
      </c>
      <c r="C12" s="42" t="s">
        <v>20</v>
      </c>
      <c r="D12" s="43">
        <v>10941</v>
      </c>
      <c r="E12" s="44">
        <f t="shared" ca="1" si="2"/>
        <v>84</v>
      </c>
      <c r="F12" s="45">
        <v>25</v>
      </c>
      <c r="G12" s="45"/>
      <c r="H12" s="43">
        <v>40084</v>
      </c>
      <c r="I12" s="46" t="s">
        <v>7</v>
      </c>
      <c r="J12" s="46">
        <v>1</v>
      </c>
      <c r="K12" s="45" t="s">
        <v>13</v>
      </c>
      <c r="L12" s="45"/>
      <c r="M12" s="46"/>
      <c r="N12" s="35"/>
      <c r="O12" s="45"/>
      <c r="P12" s="48" t="s">
        <v>96</v>
      </c>
      <c r="Q12" s="48">
        <v>89853.26</v>
      </c>
      <c r="R12" s="48">
        <v>31805.68</v>
      </c>
      <c r="S12" s="48">
        <v>18457.16</v>
      </c>
      <c r="T12" s="48">
        <v>2954.364</v>
      </c>
      <c r="U12" s="45"/>
      <c r="V12" s="59">
        <f t="shared" si="3"/>
        <v>89.853259999999992</v>
      </c>
      <c r="W12" s="59">
        <f t="shared" si="4"/>
        <v>31.805679999999999</v>
      </c>
      <c r="X12" s="59">
        <f t="shared" si="5"/>
        <v>18.457159999999998</v>
      </c>
      <c r="Y12" s="59">
        <f t="shared" si="6"/>
        <v>2.954364</v>
      </c>
      <c r="Z12" s="58"/>
      <c r="AA12" s="58"/>
      <c r="AB12" s="58"/>
      <c r="AC12" s="58"/>
      <c r="AD12" s="58"/>
      <c r="AE12" s="58"/>
      <c r="AF12" s="58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</row>
    <row r="13" spans="1:125" s="56" customFormat="1" ht="15" x14ac:dyDescent="0.25">
      <c r="A13" s="38">
        <v>3</v>
      </c>
      <c r="B13" s="42" t="s">
        <v>43</v>
      </c>
      <c r="C13" s="42" t="s">
        <v>18</v>
      </c>
      <c r="D13" s="43">
        <v>10941</v>
      </c>
      <c r="E13" s="44">
        <f t="shared" ca="1" si="2"/>
        <v>84</v>
      </c>
      <c r="F13" s="45">
        <v>25</v>
      </c>
      <c r="G13" s="45"/>
      <c r="H13" s="43">
        <v>40445</v>
      </c>
      <c r="I13" s="46" t="s">
        <v>7</v>
      </c>
      <c r="J13" s="46">
        <v>1</v>
      </c>
      <c r="K13" s="45" t="s">
        <v>13</v>
      </c>
      <c r="L13" s="45"/>
      <c r="M13" s="46"/>
      <c r="N13" s="35"/>
      <c r="O13" s="45"/>
      <c r="P13" s="48" t="s">
        <v>95</v>
      </c>
      <c r="Q13" s="48">
        <v>121021</v>
      </c>
      <c r="R13" s="48">
        <v>39211.19</v>
      </c>
      <c r="S13" s="48">
        <v>25988.59</v>
      </c>
      <c r="T13" s="48">
        <v>1780.7270000000001</v>
      </c>
      <c r="U13" s="45"/>
      <c r="V13" s="59">
        <f t="shared" si="3"/>
        <v>121.021</v>
      </c>
      <c r="W13" s="59">
        <f t="shared" si="4"/>
        <v>39.211190000000002</v>
      </c>
      <c r="X13" s="59">
        <f t="shared" si="5"/>
        <v>25.988589999999999</v>
      </c>
      <c r="Y13" s="59">
        <f t="shared" si="6"/>
        <v>1.7807270000000002</v>
      </c>
      <c r="Z13" s="58"/>
      <c r="AA13" s="58"/>
      <c r="AB13" s="58"/>
      <c r="AC13" s="58"/>
      <c r="AD13" s="58"/>
      <c r="AE13" s="58"/>
      <c r="AF13" s="58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</row>
    <row r="14" spans="1:125" s="56" customFormat="1" ht="15" x14ac:dyDescent="0.25">
      <c r="A14" s="38">
        <v>3</v>
      </c>
      <c r="B14" s="42" t="s">
        <v>43</v>
      </c>
      <c r="C14" s="42" t="s">
        <v>16</v>
      </c>
      <c r="D14" s="43">
        <v>10941</v>
      </c>
      <c r="E14" s="44">
        <f t="shared" ca="1" si="2"/>
        <v>84</v>
      </c>
      <c r="F14" s="45">
        <v>25</v>
      </c>
      <c r="G14" s="45"/>
      <c r="H14" s="43">
        <v>40812</v>
      </c>
      <c r="I14" s="46" t="s">
        <v>7</v>
      </c>
      <c r="J14" s="46">
        <v>1</v>
      </c>
      <c r="K14" s="45" t="s">
        <v>13</v>
      </c>
      <c r="L14" s="45"/>
      <c r="M14" s="46"/>
      <c r="N14" s="35"/>
      <c r="O14" s="45"/>
      <c r="P14" s="48" t="s">
        <v>94</v>
      </c>
      <c r="Q14" s="48">
        <v>135193.70000000001</v>
      </c>
      <c r="R14" s="48">
        <v>43048.45</v>
      </c>
      <c r="S14" s="48">
        <v>26881.5</v>
      </c>
      <c r="T14" s="48">
        <v>2422.1579999999999</v>
      </c>
      <c r="U14" s="45"/>
      <c r="V14" s="59">
        <f t="shared" si="3"/>
        <v>135.19370000000001</v>
      </c>
      <c r="W14" s="59">
        <f t="shared" si="4"/>
        <v>43.048449999999995</v>
      </c>
      <c r="X14" s="59">
        <f t="shared" si="5"/>
        <v>26.881499999999999</v>
      </c>
      <c r="Y14" s="59">
        <f t="shared" si="6"/>
        <v>2.422158</v>
      </c>
      <c r="Z14" s="58"/>
      <c r="AA14" s="58"/>
      <c r="AB14" s="58"/>
      <c r="AC14" s="58"/>
      <c r="AD14" s="58"/>
      <c r="AE14" s="58"/>
      <c r="AF14" s="58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</row>
    <row r="15" spans="1:125" s="56" customFormat="1" ht="15" x14ac:dyDescent="0.25">
      <c r="A15" s="38">
        <v>3</v>
      </c>
      <c r="B15" s="42" t="s">
        <v>43</v>
      </c>
      <c r="C15" s="42" t="s">
        <v>9</v>
      </c>
      <c r="D15" s="43">
        <v>10941</v>
      </c>
      <c r="E15" s="44">
        <f t="shared" ca="1" si="2"/>
        <v>84</v>
      </c>
      <c r="F15" s="45">
        <v>25</v>
      </c>
      <c r="G15" s="45"/>
      <c r="H15" s="43">
        <v>41106</v>
      </c>
      <c r="I15" s="46" t="s">
        <v>7</v>
      </c>
      <c r="J15" s="46">
        <v>1</v>
      </c>
      <c r="K15" s="45" t="s">
        <v>13</v>
      </c>
      <c r="L15" s="45"/>
      <c r="M15" s="46"/>
      <c r="N15" s="35"/>
      <c r="O15" s="45"/>
      <c r="P15" s="48" t="s">
        <v>93</v>
      </c>
      <c r="Q15" s="48">
        <v>137138.70000000001</v>
      </c>
      <c r="R15" s="48">
        <v>83287.009999999995</v>
      </c>
      <c r="S15" s="48">
        <v>67813.11</v>
      </c>
      <c r="T15" s="48">
        <v>17752.11</v>
      </c>
      <c r="U15" s="45"/>
      <c r="V15" s="59">
        <f t="shared" si="3"/>
        <v>137.1387</v>
      </c>
      <c r="W15" s="59">
        <f t="shared" si="4"/>
        <v>83.287009999999995</v>
      </c>
      <c r="X15" s="59">
        <f t="shared" si="5"/>
        <v>67.813109999999995</v>
      </c>
      <c r="Y15" s="59">
        <f t="shared" si="6"/>
        <v>17.752110000000002</v>
      </c>
      <c r="Z15" s="58"/>
      <c r="AA15" s="58"/>
      <c r="AB15" s="58"/>
      <c r="AC15" s="58"/>
      <c r="AD15" s="58"/>
      <c r="AE15" s="58"/>
      <c r="AF15" s="58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</row>
    <row r="16" spans="1:125" s="56" customFormat="1" ht="15" x14ac:dyDescent="0.25">
      <c r="A16" s="49">
        <v>4</v>
      </c>
      <c r="B16" s="50" t="s">
        <v>42</v>
      </c>
      <c r="C16" s="50" t="s">
        <v>17</v>
      </c>
      <c r="D16" s="51">
        <v>19605</v>
      </c>
      <c r="E16" s="52">
        <f t="shared" ca="1" si="2"/>
        <v>60</v>
      </c>
      <c r="F16" s="17">
        <v>40</v>
      </c>
      <c r="G16" s="17"/>
      <c r="H16" s="51">
        <v>39562</v>
      </c>
      <c r="I16" s="53" t="s">
        <v>7</v>
      </c>
      <c r="J16" s="53">
        <v>1</v>
      </c>
      <c r="K16" s="17" t="s">
        <v>14</v>
      </c>
      <c r="L16" s="17"/>
      <c r="M16" s="53"/>
      <c r="N16" s="57"/>
      <c r="O16" s="17"/>
      <c r="P16" s="55" t="s">
        <v>121</v>
      </c>
      <c r="Q16" s="55">
        <v>0</v>
      </c>
      <c r="R16" s="55">
        <v>0</v>
      </c>
      <c r="S16" s="55">
        <v>0</v>
      </c>
      <c r="T16" s="55">
        <v>0</v>
      </c>
      <c r="U16" s="17"/>
      <c r="V16" s="59">
        <f t="shared" si="3"/>
        <v>0</v>
      </c>
      <c r="W16" s="59">
        <f t="shared" si="4"/>
        <v>0</v>
      </c>
      <c r="X16" s="59">
        <f t="shared" si="5"/>
        <v>0</v>
      </c>
      <c r="Y16" s="59">
        <f t="shared" si="6"/>
        <v>0</v>
      </c>
      <c r="Z16" s="27"/>
      <c r="AA16" s="27"/>
      <c r="AB16" s="27"/>
      <c r="AC16" s="27"/>
      <c r="AD16" s="27"/>
      <c r="AE16" s="27"/>
      <c r="AF16" s="27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</row>
    <row r="17" spans="1:125" s="56" customFormat="1" ht="15" x14ac:dyDescent="0.25">
      <c r="A17" s="49">
        <v>4</v>
      </c>
      <c r="B17" s="50" t="s">
        <v>42</v>
      </c>
      <c r="C17" s="50" t="s">
        <v>16</v>
      </c>
      <c r="D17" s="51">
        <v>19605</v>
      </c>
      <c r="E17" s="52">
        <f t="shared" ca="1" si="2"/>
        <v>60</v>
      </c>
      <c r="F17" s="17">
        <v>20</v>
      </c>
      <c r="G17" s="17"/>
      <c r="H17" s="51">
        <v>39994</v>
      </c>
      <c r="I17" s="53" t="s">
        <v>7</v>
      </c>
      <c r="J17" s="53">
        <v>1</v>
      </c>
      <c r="K17" s="17" t="s">
        <v>13</v>
      </c>
      <c r="L17" s="17"/>
      <c r="M17" s="53"/>
      <c r="N17" s="57"/>
      <c r="O17" s="17"/>
      <c r="P17" s="55" t="s">
        <v>120</v>
      </c>
      <c r="Q17" s="55">
        <v>36027.79</v>
      </c>
      <c r="R17" s="55">
        <v>21585.16</v>
      </c>
      <c r="S17" s="55">
        <v>18020.61</v>
      </c>
      <c r="T17" s="55">
        <v>15667.16</v>
      </c>
      <c r="U17" s="17"/>
      <c r="V17" s="59">
        <f t="shared" si="3"/>
        <v>36.027790000000003</v>
      </c>
      <c r="W17" s="59">
        <f t="shared" si="4"/>
        <v>21.585159999999998</v>
      </c>
      <c r="X17" s="59">
        <f t="shared" si="5"/>
        <v>18.020610000000001</v>
      </c>
      <c r="Y17" s="59">
        <f t="shared" si="6"/>
        <v>15.667159999999999</v>
      </c>
      <c r="Z17" s="27"/>
      <c r="AA17" s="27"/>
      <c r="AB17" s="27"/>
      <c r="AC17" s="27"/>
      <c r="AD17" s="27"/>
      <c r="AE17" s="27"/>
      <c r="AF17" s="27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</row>
    <row r="18" spans="1:125" s="56" customFormat="1" ht="15" x14ac:dyDescent="0.25">
      <c r="A18" s="49">
        <v>4</v>
      </c>
      <c r="B18" s="50" t="s">
        <v>42</v>
      </c>
      <c r="C18" s="50" t="s">
        <v>15</v>
      </c>
      <c r="D18" s="51">
        <v>19605</v>
      </c>
      <c r="E18" s="52">
        <f t="shared" ca="1" si="2"/>
        <v>60</v>
      </c>
      <c r="F18" s="17">
        <v>20</v>
      </c>
      <c r="G18" s="17"/>
      <c r="H18" s="51">
        <v>40330</v>
      </c>
      <c r="I18" s="53" t="s">
        <v>7</v>
      </c>
      <c r="J18" s="53">
        <v>1</v>
      </c>
      <c r="K18" s="17" t="s">
        <v>13</v>
      </c>
      <c r="L18" s="17"/>
      <c r="M18" s="53"/>
      <c r="N18" s="57"/>
      <c r="O18" s="17"/>
      <c r="P18" s="55" t="s">
        <v>119</v>
      </c>
      <c r="Q18" s="55">
        <v>20450.79</v>
      </c>
      <c r="R18" s="55">
        <v>12859.74</v>
      </c>
      <c r="S18" s="55">
        <v>10903.56</v>
      </c>
      <c r="T18" s="55">
        <v>4841.884</v>
      </c>
      <c r="U18" s="17"/>
      <c r="V18" s="59">
        <f t="shared" si="3"/>
        <v>20.450790000000001</v>
      </c>
      <c r="W18" s="59">
        <f t="shared" si="4"/>
        <v>12.85974</v>
      </c>
      <c r="X18" s="59">
        <f t="shared" si="5"/>
        <v>10.903559999999999</v>
      </c>
      <c r="Y18" s="59">
        <f t="shared" si="6"/>
        <v>4.8418840000000003</v>
      </c>
      <c r="Z18" s="27"/>
      <c r="AA18" s="27"/>
      <c r="AB18" s="27"/>
      <c r="AC18" s="27"/>
      <c r="AD18" s="27"/>
      <c r="AE18" s="27"/>
      <c r="AF18" s="27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</row>
    <row r="19" spans="1:125" s="56" customFormat="1" ht="15" x14ac:dyDescent="0.25">
      <c r="A19" s="49">
        <v>4</v>
      </c>
      <c r="B19" s="50" t="s">
        <v>42</v>
      </c>
      <c r="C19" s="50" t="s">
        <v>9</v>
      </c>
      <c r="D19" s="51">
        <v>19605</v>
      </c>
      <c r="E19" s="52">
        <f t="shared" ca="1" si="2"/>
        <v>60</v>
      </c>
      <c r="F19" s="17">
        <v>16</v>
      </c>
      <c r="G19" s="17"/>
      <c r="H19" s="51">
        <v>40696</v>
      </c>
      <c r="I19" s="53" t="s">
        <v>7</v>
      </c>
      <c r="J19" s="53">
        <v>1</v>
      </c>
      <c r="K19" s="17" t="s">
        <v>13</v>
      </c>
      <c r="L19" s="17"/>
      <c r="M19" s="53"/>
      <c r="N19" s="57"/>
      <c r="O19" s="17"/>
      <c r="P19" s="55" t="s">
        <v>118</v>
      </c>
      <c r="Q19" s="55">
        <v>24997.200000000001</v>
      </c>
      <c r="R19" s="55">
        <v>22714.46</v>
      </c>
      <c r="S19" s="55">
        <v>22265.75</v>
      </c>
      <c r="T19" s="55">
        <v>11519.76</v>
      </c>
      <c r="U19" s="17"/>
      <c r="V19" s="59">
        <f t="shared" si="3"/>
        <v>24.997199999999999</v>
      </c>
      <c r="W19" s="59">
        <f t="shared" si="4"/>
        <v>22.714459999999999</v>
      </c>
      <c r="X19" s="59">
        <f t="shared" si="5"/>
        <v>22.265750000000001</v>
      </c>
      <c r="Y19" s="59">
        <f t="shared" si="6"/>
        <v>11.51976</v>
      </c>
      <c r="Z19" s="27"/>
      <c r="AA19" s="27"/>
      <c r="AB19" s="27"/>
      <c r="AC19" s="27"/>
      <c r="AD19" s="27"/>
      <c r="AE19" s="27"/>
      <c r="AF19" s="27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</row>
    <row r="20" spans="1:125" s="56" customFormat="1" ht="15" x14ac:dyDescent="0.25">
      <c r="A20" s="49">
        <v>4</v>
      </c>
      <c r="B20" s="50" t="s">
        <v>42</v>
      </c>
      <c r="C20" s="50" t="s">
        <v>6</v>
      </c>
      <c r="D20" s="51">
        <v>19605</v>
      </c>
      <c r="E20" s="52">
        <f t="shared" ca="1" si="2"/>
        <v>60</v>
      </c>
      <c r="F20" s="17">
        <v>16</v>
      </c>
      <c r="G20" s="17"/>
      <c r="H20" s="51">
        <v>41058</v>
      </c>
      <c r="I20" s="53" t="s">
        <v>7</v>
      </c>
      <c r="J20" s="53">
        <v>1</v>
      </c>
      <c r="K20" s="17" t="s">
        <v>13</v>
      </c>
      <c r="L20" s="17"/>
      <c r="M20" s="53"/>
      <c r="N20" s="57"/>
      <c r="O20" s="17"/>
      <c r="P20" s="55" t="s">
        <v>117</v>
      </c>
      <c r="Q20" s="55">
        <v>30083.23</v>
      </c>
      <c r="R20" s="55">
        <v>27342.63</v>
      </c>
      <c r="S20" s="55">
        <v>26075.26</v>
      </c>
      <c r="T20" s="55">
        <v>20346.310000000001</v>
      </c>
      <c r="U20" s="17"/>
      <c r="V20" s="59">
        <f t="shared" si="3"/>
        <v>30.08323</v>
      </c>
      <c r="W20" s="59">
        <f t="shared" si="4"/>
        <v>27.34263</v>
      </c>
      <c r="X20" s="59">
        <f t="shared" si="5"/>
        <v>26.07526</v>
      </c>
      <c r="Y20" s="59">
        <f t="shared" si="6"/>
        <v>20.346310000000003</v>
      </c>
      <c r="Z20" s="27"/>
      <c r="AA20" s="27"/>
      <c r="AB20" s="27"/>
      <c r="AC20" s="27"/>
      <c r="AD20" s="27"/>
      <c r="AE20" s="27"/>
      <c r="AF20" s="27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</row>
    <row r="21" spans="1:125" s="22" customFormat="1" ht="15" x14ac:dyDescent="0.25">
      <c r="A21" s="38">
        <v>5</v>
      </c>
      <c r="B21" s="42" t="s">
        <v>39</v>
      </c>
      <c r="C21" s="42" t="s">
        <v>17</v>
      </c>
      <c r="D21" s="43">
        <v>19897</v>
      </c>
      <c r="E21" s="44">
        <f t="shared" ca="1" si="2"/>
        <v>59</v>
      </c>
      <c r="F21" s="45">
        <v>20</v>
      </c>
      <c r="G21" s="45"/>
      <c r="H21" s="43">
        <v>38993</v>
      </c>
      <c r="I21" s="46" t="s">
        <v>11</v>
      </c>
      <c r="J21" s="46">
        <v>1</v>
      </c>
      <c r="K21" s="45" t="s">
        <v>14</v>
      </c>
      <c r="L21" s="45"/>
      <c r="M21" s="46"/>
      <c r="N21" s="35"/>
      <c r="O21" s="45"/>
      <c r="P21" s="48" t="s">
        <v>82</v>
      </c>
      <c r="Q21" s="48">
        <v>0</v>
      </c>
      <c r="R21" s="48">
        <v>0</v>
      </c>
      <c r="S21" s="48">
        <v>0</v>
      </c>
      <c r="T21" s="48">
        <v>0</v>
      </c>
      <c r="U21" s="45"/>
      <c r="V21" s="59">
        <f t="shared" si="3"/>
        <v>0</v>
      </c>
      <c r="W21" s="59">
        <f t="shared" si="4"/>
        <v>0</v>
      </c>
      <c r="X21" s="59">
        <f t="shared" si="5"/>
        <v>0</v>
      </c>
      <c r="Y21" s="59">
        <f t="shared" si="6"/>
        <v>0</v>
      </c>
      <c r="Z21" s="27"/>
      <c r="AA21" s="27"/>
      <c r="AB21" s="27"/>
      <c r="AC21" s="27"/>
      <c r="AD21" s="27"/>
      <c r="AE21" s="27"/>
      <c r="AF21" s="27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30"/>
      <c r="CP21" s="30"/>
      <c r="CQ21" s="30"/>
      <c r="CR21" s="30"/>
      <c r="CS21" s="30"/>
      <c r="CT21" s="30"/>
      <c r="CU21" s="30"/>
      <c r="CV21" s="30"/>
      <c r="CW21" s="30"/>
      <c r="CX21" s="30"/>
      <c r="CY21" s="30"/>
      <c r="CZ21" s="30"/>
      <c r="DA21" s="30"/>
      <c r="DB21" s="30"/>
      <c r="DC21" s="30"/>
      <c r="DD21" s="30"/>
      <c r="DE21" s="30"/>
      <c r="DF21" s="30"/>
      <c r="DG21" s="30"/>
      <c r="DH21" s="30"/>
      <c r="DI21" s="30"/>
      <c r="DJ21" s="30"/>
      <c r="DK21" s="30"/>
      <c r="DL21" s="30"/>
      <c r="DM21" s="30"/>
      <c r="DN21" s="30"/>
      <c r="DO21" s="30"/>
      <c r="DP21" s="30"/>
      <c r="DQ21" s="30"/>
      <c r="DR21" s="30"/>
      <c r="DS21" s="30"/>
      <c r="DT21" s="30"/>
      <c r="DU21" s="30"/>
    </row>
    <row r="22" spans="1:125" s="28" customFormat="1" ht="15" x14ac:dyDescent="0.25">
      <c r="A22" s="38">
        <v>5</v>
      </c>
      <c r="B22" s="42" t="s">
        <v>39</v>
      </c>
      <c r="C22" s="42" t="s">
        <v>6</v>
      </c>
      <c r="D22" s="43">
        <v>19897</v>
      </c>
      <c r="E22" s="44">
        <f t="shared" ca="1" si="2"/>
        <v>59</v>
      </c>
      <c r="F22" s="45">
        <v>20</v>
      </c>
      <c r="G22" s="45"/>
      <c r="H22" s="43">
        <v>40820</v>
      </c>
      <c r="I22" s="46" t="s">
        <v>11</v>
      </c>
      <c r="J22" s="46">
        <v>1</v>
      </c>
      <c r="K22" s="45" t="s">
        <v>13</v>
      </c>
      <c r="L22" s="45"/>
      <c r="M22" s="46"/>
      <c r="N22" s="34"/>
      <c r="O22" s="45"/>
      <c r="P22" s="48" t="s">
        <v>81</v>
      </c>
      <c r="Q22" s="48">
        <v>86276.7</v>
      </c>
      <c r="R22" s="48">
        <v>74256.22</v>
      </c>
      <c r="S22" s="48">
        <v>70822.080000000002</v>
      </c>
      <c r="T22" s="48">
        <v>51117.37</v>
      </c>
      <c r="U22" s="45"/>
      <c r="V22" s="59">
        <f t="shared" si="3"/>
        <v>86.276699999999991</v>
      </c>
      <c r="W22" s="59">
        <f t="shared" si="4"/>
        <v>74.256219999999999</v>
      </c>
      <c r="X22" s="59">
        <f t="shared" si="5"/>
        <v>70.82208</v>
      </c>
      <c r="Y22" s="59">
        <f t="shared" si="6"/>
        <v>51.117370000000001</v>
      </c>
      <c r="Z22" s="27"/>
      <c r="AA22" s="27"/>
      <c r="AB22" s="27"/>
      <c r="AC22" s="27"/>
      <c r="AD22" s="27"/>
      <c r="AE22" s="27"/>
      <c r="AF22" s="27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0"/>
      <c r="DI22" s="30"/>
      <c r="DJ22" s="30"/>
      <c r="DK22" s="30"/>
      <c r="DL22" s="30"/>
      <c r="DM22" s="30"/>
      <c r="DN22" s="30"/>
      <c r="DO22" s="30"/>
      <c r="DP22" s="30"/>
      <c r="DQ22" s="30"/>
      <c r="DR22" s="30"/>
      <c r="DS22" s="30"/>
      <c r="DT22" s="30"/>
      <c r="DU22" s="30"/>
    </row>
    <row r="23" spans="1:125" s="37" customFormat="1" ht="15" x14ac:dyDescent="0.25">
      <c r="A23" s="49">
        <v>6</v>
      </c>
      <c r="B23" s="50" t="s">
        <v>38</v>
      </c>
      <c r="C23" s="50" t="s">
        <v>24</v>
      </c>
      <c r="D23" s="51">
        <v>14269</v>
      </c>
      <c r="E23" s="52">
        <f t="shared" ca="1" si="2"/>
        <v>75</v>
      </c>
      <c r="F23" s="17">
        <v>30</v>
      </c>
      <c r="G23" s="17"/>
      <c r="H23" s="51">
        <v>39365</v>
      </c>
      <c r="I23" s="53" t="s">
        <v>11</v>
      </c>
      <c r="J23" s="53">
        <v>2</v>
      </c>
      <c r="K23" s="17" t="s">
        <v>14</v>
      </c>
      <c r="L23" s="17"/>
      <c r="M23" s="53"/>
      <c r="N23" s="54"/>
      <c r="O23" s="17"/>
      <c r="P23" s="55" t="s">
        <v>70</v>
      </c>
      <c r="Q23" s="55">
        <v>0</v>
      </c>
      <c r="R23" s="55">
        <v>0</v>
      </c>
      <c r="S23" s="55">
        <v>0</v>
      </c>
      <c r="T23" s="55">
        <v>0</v>
      </c>
      <c r="U23" s="17"/>
      <c r="V23" s="59">
        <f t="shared" si="3"/>
        <v>0</v>
      </c>
      <c r="W23" s="59">
        <f t="shared" si="4"/>
        <v>0</v>
      </c>
      <c r="X23" s="59">
        <f t="shared" si="5"/>
        <v>0</v>
      </c>
      <c r="Y23" s="59">
        <f t="shared" si="6"/>
        <v>0</v>
      </c>
      <c r="Z23" s="58"/>
      <c r="AA23" s="58"/>
      <c r="AB23" s="58"/>
      <c r="AC23" s="58"/>
      <c r="AD23" s="58"/>
      <c r="AE23" s="58"/>
      <c r="AF23" s="58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  <c r="BO23" s="56"/>
      <c r="BP23" s="56"/>
      <c r="BQ23" s="56"/>
      <c r="BR23" s="56"/>
      <c r="BS23" s="56"/>
      <c r="BT23" s="56"/>
      <c r="BU23" s="56"/>
      <c r="BV23" s="56"/>
      <c r="BW23" s="56"/>
      <c r="BX23" s="56"/>
      <c r="BY23" s="56"/>
      <c r="BZ23" s="56"/>
      <c r="CA23" s="56"/>
      <c r="CB23" s="56"/>
      <c r="CC23" s="56"/>
      <c r="CD23" s="56"/>
      <c r="CE23" s="56"/>
      <c r="CF23" s="56"/>
      <c r="CG23" s="56"/>
      <c r="CH23" s="56"/>
      <c r="CI23" s="56"/>
      <c r="CJ23" s="56"/>
      <c r="CK23" s="56"/>
      <c r="CL23" s="56"/>
      <c r="CM23" s="56"/>
      <c r="CN23" s="56"/>
      <c r="CO23" s="56"/>
      <c r="CP23" s="56"/>
      <c r="CQ23" s="56"/>
      <c r="CR23" s="56"/>
      <c r="CS23" s="56"/>
      <c r="CT23" s="56"/>
      <c r="CU23" s="56"/>
      <c r="CV23" s="56"/>
      <c r="CW23" s="56"/>
      <c r="CX23" s="56"/>
      <c r="CY23" s="56"/>
      <c r="CZ23" s="56"/>
      <c r="DA23" s="56"/>
      <c r="DB23" s="56"/>
      <c r="DC23" s="56"/>
      <c r="DD23" s="56"/>
      <c r="DE23" s="56"/>
      <c r="DF23" s="56"/>
      <c r="DG23" s="56"/>
      <c r="DH23" s="56"/>
      <c r="DI23" s="56"/>
      <c r="DJ23" s="56"/>
      <c r="DK23" s="56"/>
      <c r="DL23" s="56"/>
      <c r="DM23" s="56"/>
      <c r="DN23" s="56"/>
      <c r="DO23" s="56"/>
      <c r="DP23" s="56"/>
      <c r="DQ23" s="56"/>
      <c r="DR23" s="56"/>
      <c r="DS23" s="56"/>
      <c r="DT23" s="56"/>
      <c r="DU23" s="56"/>
    </row>
    <row r="24" spans="1:125" s="28" customFormat="1" ht="15" x14ac:dyDescent="0.25">
      <c r="A24" s="49">
        <v>6</v>
      </c>
      <c r="B24" s="50" t="s">
        <v>38</v>
      </c>
      <c r="C24" s="50" t="s">
        <v>21</v>
      </c>
      <c r="D24" s="51">
        <v>14269</v>
      </c>
      <c r="E24" s="52">
        <f t="shared" ca="1" si="2"/>
        <v>75</v>
      </c>
      <c r="F24" s="17">
        <v>32</v>
      </c>
      <c r="G24" s="17"/>
      <c r="H24" s="51">
        <v>39777</v>
      </c>
      <c r="I24" s="53" t="s">
        <v>11</v>
      </c>
      <c r="J24" s="53">
        <v>1</v>
      </c>
      <c r="K24" s="17" t="s">
        <v>13</v>
      </c>
      <c r="L24" s="17"/>
      <c r="M24" s="53"/>
      <c r="N24" s="54"/>
      <c r="O24" s="17"/>
      <c r="P24" s="55" t="s">
        <v>69</v>
      </c>
      <c r="Q24" s="55">
        <v>325733.40000000002</v>
      </c>
      <c r="R24" s="55">
        <v>296316.79999999999</v>
      </c>
      <c r="S24" s="55">
        <v>293506.09999999998</v>
      </c>
      <c r="T24" s="55">
        <v>177331.7</v>
      </c>
      <c r="U24" s="17"/>
      <c r="V24" s="59">
        <f t="shared" si="3"/>
        <v>325.73340000000002</v>
      </c>
      <c r="W24" s="59">
        <f t="shared" si="4"/>
        <v>296.3168</v>
      </c>
      <c r="X24" s="59">
        <f t="shared" si="5"/>
        <v>293.5061</v>
      </c>
      <c r="Y24" s="59">
        <f t="shared" si="6"/>
        <v>177.33170000000001</v>
      </c>
      <c r="Z24" s="58"/>
      <c r="AA24" s="58"/>
      <c r="AB24" s="58"/>
      <c r="AC24" s="58"/>
      <c r="AD24" s="58"/>
      <c r="AE24" s="58"/>
      <c r="AF24" s="58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56"/>
      <c r="BK24" s="56"/>
      <c r="BL24" s="56"/>
      <c r="BM24" s="56"/>
      <c r="BN24" s="56"/>
      <c r="BO24" s="56"/>
      <c r="BP24" s="56"/>
      <c r="BQ24" s="56"/>
      <c r="BR24" s="56"/>
      <c r="BS24" s="56"/>
      <c r="BT24" s="56"/>
      <c r="BU24" s="56"/>
      <c r="BV24" s="56"/>
      <c r="BW24" s="56"/>
      <c r="BX24" s="56"/>
      <c r="BY24" s="56"/>
      <c r="BZ24" s="56"/>
      <c r="CA24" s="56"/>
      <c r="CB24" s="56"/>
      <c r="CC24" s="56"/>
      <c r="CD24" s="56"/>
      <c r="CE24" s="56"/>
      <c r="CF24" s="56"/>
      <c r="CG24" s="56"/>
      <c r="CH24" s="56"/>
      <c r="CI24" s="56"/>
      <c r="CJ24" s="56"/>
      <c r="CK24" s="56"/>
      <c r="CL24" s="56"/>
      <c r="CM24" s="56"/>
      <c r="CN24" s="56"/>
      <c r="CO24" s="56"/>
      <c r="CP24" s="56"/>
      <c r="CQ24" s="56"/>
      <c r="CR24" s="56"/>
      <c r="CS24" s="56"/>
      <c r="CT24" s="56"/>
      <c r="CU24" s="56"/>
      <c r="CV24" s="56"/>
      <c r="CW24" s="56"/>
      <c r="CX24" s="56"/>
      <c r="CY24" s="56"/>
      <c r="CZ24" s="56"/>
      <c r="DA24" s="56"/>
      <c r="DB24" s="56"/>
      <c r="DC24" s="56"/>
      <c r="DD24" s="56"/>
      <c r="DE24" s="56"/>
      <c r="DF24" s="56"/>
      <c r="DG24" s="56"/>
      <c r="DH24" s="56"/>
      <c r="DI24" s="56"/>
      <c r="DJ24" s="56"/>
      <c r="DK24" s="56"/>
      <c r="DL24" s="56"/>
      <c r="DM24" s="56"/>
      <c r="DN24" s="56"/>
      <c r="DO24" s="56"/>
      <c r="DP24" s="56"/>
      <c r="DQ24" s="56"/>
      <c r="DR24" s="56"/>
      <c r="DS24" s="56"/>
      <c r="DT24" s="56"/>
      <c r="DU24" s="56"/>
    </row>
    <row r="25" spans="1:125" s="28" customFormat="1" ht="15" x14ac:dyDescent="0.25">
      <c r="A25" s="49">
        <v>6</v>
      </c>
      <c r="B25" s="50" t="s">
        <v>38</v>
      </c>
      <c r="C25" s="50" t="s">
        <v>19</v>
      </c>
      <c r="D25" s="51">
        <v>14269</v>
      </c>
      <c r="E25" s="52">
        <f t="shared" ca="1" si="2"/>
        <v>75</v>
      </c>
      <c r="F25" s="17">
        <v>32</v>
      </c>
      <c r="G25" s="17"/>
      <c r="H25" s="51">
        <v>40197</v>
      </c>
      <c r="I25" s="53" t="s">
        <v>11</v>
      </c>
      <c r="J25" s="53">
        <v>1</v>
      </c>
      <c r="K25" s="17" t="s">
        <v>13</v>
      </c>
      <c r="L25" s="17"/>
      <c r="M25" s="53"/>
      <c r="N25" s="54"/>
      <c r="O25" s="17"/>
      <c r="P25" s="55" t="s">
        <v>68</v>
      </c>
      <c r="Q25" s="55">
        <v>300587.7</v>
      </c>
      <c r="R25" s="55">
        <v>274841.09999999998</v>
      </c>
      <c r="S25" s="55">
        <v>271803.09999999998</v>
      </c>
      <c r="T25" s="55">
        <v>166039.79999999999</v>
      </c>
      <c r="U25" s="17"/>
      <c r="V25" s="59">
        <f t="shared" si="3"/>
        <v>300.58769999999998</v>
      </c>
      <c r="W25" s="59">
        <f t="shared" si="4"/>
        <v>274.84109999999998</v>
      </c>
      <c r="X25" s="59">
        <f t="shared" si="5"/>
        <v>271.80309999999997</v>
      </c>
      <c r="Y25" s="59">
        <f t="shared" si="6"/>
        <v>166.03979999999999</v>
      </c>
      <c r="Z25" s="58"/>
      <c r="AA25" s="58"/>
      <c r="AB25" s="58"/>
      <c r="AC25" s="58"/>
      <c r="AD25" s="58"/>
      <c r="AE25" s="58"/>
      <c r="AF25" s="58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56"/>
      <c r="BK25" s="56"/>
      <c r="BL25" s="56"/>
      <c r="BM25" s="56"/>
      <c r="BN25" s="56"/>
      <c r="BO25" s="56"/>
      <c r="BP25" s="56"/>
      <c r="BQ25" s="56"/>
      <c r="BR25" s="56"/>
      <c r="BS25" s="56"/>
      <c r="BT25" s="56"/>
      <c r="BU25" s="56"/>
      <c r="BV25" s="56"/>
      <c r="BW25" s="56"/>
      <c r="BX25" s="56"/>
      <c r="BY25" s="56"/>
      <c r="BZ25" s="56"/>
      <c r="CA25" s="56"/>
      <c r="CB25" s="56"/>
      <c r="CC25" s="56"/>
      <c r="CD25" s="56"/>
      <c r="CE25" s="56"/>
      <c r="CF25" s="56"/>
      <c r="CG25" s="56"/>
      <c r="CH25" s="56"/>
      <c r="CI25" s="56"/>
      <c r="CJ25" s="56"/>
      <c r="CK25" s="56"/>
      <c r="CL25" s="56"/>
      <c r="CM25" s="56"/>
      <c r="CN25" s="56"/>
      <c r="CO25" s="56"/>
      <c r="CP25" s="56"/>
      <c r="CQ25" s="56"/>
      <c r="CR25" s="56"/>
      <c r="CS25" s="56"/>
      <c r="CT25" s="56"/>
      <c r="CU25" s="56"/>
      <c r="CV25" s="56"/>
      <c r="CW25" s="56"/>
      <c r="CX25" s="56"/>
      <c r="CY25" s="56"/>
      <c r="CZ25" s="56"/>
      <c r="DA25" s="56"/>
      <c r="DB25" s="56"/>
      <c r="DC25" s="56"/>
      <c r="DD25" s="56"/>
      <c r="DE25" s="56"/>
      <c r="DF25" s="56"/>
      <c r="DG25" s="56"/>
      <c r="DH25" s="56"/>
      <c r="DI25" s="56"/>
      <c r="DJ25" s="56"/>
      <c r="DK25" s="56"/>
      <c r="DL25" s="56"/>
      <c r="DM25" s="56"/>
      <c r="DN25" s="56"/>
      <c r="DO25" s="56"/>
      <c r="DP25" s="56"/>
      <c r="DQ25" s="56"/>
      <c r="DR25" s="56"/>
      <c r="DS25" s="56"/>
      <c r="DT25" s="56"/>
      <c r="DU25" s="56"/>
    </row>
    <row r="26" spans="1:125" s="8" customFormat="1" ht="15" x14ac:dyDescent="0.25">
      <c r="A26" s="49">
        <v>6</v>
      </c>
      <c r="B26" s="50" t="s">
        <v>38</v>
      </c>
      <c r="C26" s="50" t="s">
        <v>17</v>
      </c>
      <c r="D26" s="51">
        <v>14269</v>
      </c>
      <c r="E26" s="52">
        <f t="shared" ca="1" si="2"/>
        <v>75</v>
      </c>
      <c r="F26" s="17">
        <v>25</v>
      </c>
      <c r="G26" s="17"/>
      <c r="H26" s="51">
        <v>40505</v>
      </c>
      <c r="I26" s="53" t="s">
        <v>11</v>
      </c>
      <c r="J26" s="53">
        <v>1</v>
      </c>
      <c r="K26" s="17" t="s">
        <v>13</v>
      </c>
      <c r="L26" s="17"/>
      <c r="M26" s="53"/>
      <c r="N26" s="54"/>
      <c r="O26" s="17"/>
      <c r="P26" s="55" t="s">
        <v>67</v>
      </c>
      <c r="Q26" s="55">
        <v>306672.09999999998</v>
      </c>
      <c r="R26" s="55">
        <v>279691.7</v>
      </c>
      <c r="S26" s="55">
        <v>276097.8</v>
      </c>
      <c r="T26" s="55">
        <v>162951.70000000001</v>
      </c>
      <c r="U26" s="17"/>
      <c r="V26" s="59">
        <f t="shared" si="3"/>
        <v>306.6721</v>
      </c>
      <c r="W26" s="59">
        <f t="shared" si="4"/>
        <v>279.69170000000003</v>
      </c>
      <c r="X26" s="59">
        <f t="shared" si="5"/>
        <v>276.09780000000001</v>
      </c>
      <c r="Y26" s="59">
        <f t="shared" si="6"/>
        <v>162.95170000000002</v>
      </c>
      <c r="Z26" s="58"/>
      <c r="AA26" s="58"/>
      <c r="AB26" s="58"/>
      <c r="AC26" s="58"/>
      <c r="AD26" s="58"/>
      <c r="AE26" s="58"/>
      <c r="AF26" s="58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56"/>
      <c r="BK26" s="56"/>
      <c r="BL26" s="56"/>
      <c r="BM26" s="56"/>
      <c r="BN26" s="56"/>
      <c r="BO26" s="56"/>
      <c r="BP26" s="56"/>
      <c r="BQ26" s="56"/>
      <c r="BR26" s="56"/>
      <c r="BS26" s="56"/>
      <c r="BT26" s="56"/>
      <c r="BU26" s="56"/>
      <c r="BV26" s="56"/>
      <c r="BW26" s="56"/>
      <c r="BX26" s="56"/>
      <c r="BY26" s="56"/>
      <c r="BZ26" s="56"/>
      <c r="CA26" s="56"/>
      <c r="CB26" s="56"/>
      <c r="CC26" s="56"/>
      <c r="CD26" s="56"/>
      <c r="CE26" s="56"/>
      <c r="CF26" s="56"/>
      <c r="CG26" s="56"/>
      <c r="CH26" s="56"/>
      <c r="CI26" s="56"/>
      <c r="CJ26" s="56"/>
      <c r="CK26" s="56"/>
      <c r="CL26" s="56"/>
      <c r="CM26" s="56"/>
      <c r="CN26" s="56"/>
      <c r="CO26" s="56"/>
      <c r="CP26" s="56"/>
      <c r="CQ26" s="56"/>
      <c r="CR26" s="56"/>
      <c r="CS26" s="56"/>
      <c r="CT26" s="56"/>
      <c r="CU26" s="56"/>
      <c r="CV26" s="56"/>
      <c r="CW26" s="56"/>
      <c r="CX26" s="56"/>
      <c r="CY26" s="56"/>
      <c r="CZ26" s="56"/>
      <c r="DA26" s="56"/>
      <c r="DB26" s="56"/>
      <c r="DC26" s="56"/>
      <c r="DD26" s="56"/>
      <c r="DE26" s="56"/>
      <c r="DF26" s="56"/>
      <c r="DG26" s="56"/>
      <c r="DH26" s="56"/>
      <c r="DI26" s="56"/>
      <c r="DJ26" s="56"/>
      <c r="DK26" s="56"/>
      <c r="DL26" s="56"/>
      <c r="DM26" s="56"/>
      <c r="DN26" s="56"/>
      <c r="DO26" s="56"/>
      <c r="DP26" s="56"/>
      <c r="DQ26" s="56"/>
      <c r="DR26" s="56"/>
      <c r="DS26" s="56"/>
      <c r="DT26" s="56"/>
      <c r="DU26" s="56"/>
    </row>
    <row r="27" spans="1:125" s="8" customFormat="1" ht="15" x14ac:dyDescent="0.25">
      <c r="A27" s="49">
        <v>6</v>
      </c>
      <c r="B27" s="50" t="s">
        <v>38</v>
      </c>
      <c r="C27" s="50" t="s">
        <v>15</v>
      </c>
      <c r="D27" s="51">
        <v>14269</v>
      </c>
      <c r="E27" s="52">
        <f t="shared" ca="1" si="2"/>
        <v>75</v>
      </c>
      <c r="F27" s="17">
        <v>32</v>
      </c>
      <c r="G27" s="17"/>
      <c r="H27" s="51">
        <v>40816</v>
      </c>
      <c r="I27" s="53" t="s">
        <v>11</v>
      </c>
      <c r="J27" s="53">
        <v>1</v>
      </c>
      <c r="K27" s="17" t="s">
        <v>13</v>
      </c>
      <c r="L27" s="17"/>
      <c r="M27" s="53"/>
      <c r="N27" s="54"/>
      <c r="O27" s="17"/>
      <c r="P27" s="55" t="s">
        <v>66</v>
      </c>
      <c r="Q27" s="55">
        <v>213837.6</v>
      </c>
      <c r="R27" s="55">
        <v>196431.6</v>
      </c>
      <c r="S27" s="55">
        <v>194371.4</v>
      </c>
      <c r="T27" s="55">
        <v>119184.4</v>
      </c>
      <c r="U27" s="17"/>
      <c r="V27" s="59">
        <f t="shared" si="3"/>
        <v>213.83760000000001</v>
      </c>
      <c r="W27" s="59">
        <f t="shared" si="4"/>
        <v>196.4316</v>
      </c>
      <c r="X27" s="59">
        <f t="shared" si="5"/>
        <v>194.37139999999999</v>
      </c>
      <c r="Y27" s="59">
        <f t="shared" si="6"/>
        <v>119.1844</v>
      </c>
      <c r="Z27" s="58"/>
      <c r="AA27" s="58"/>
      <c r="AB27" s="58"/>
      <c r="AC27" s="58"/>
      <c r="AD27" s="58"/>
      <c r="AE27" s="58"/>
      <c r="AF27" s="58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56"/>
      <c r="BK27" s="56"/>
      <c r="BL27" s="56"/>
      <c r="BM27" s="56"/>
      <c r="BN27" s="56"/>
      <c r="BO27" s="56"/>
      <c r="BP27" s="56"/>
      <c r="BQ27" s="56"/>
      <c r="BR27" s="56"/>
      <c r="BS27" s="56"/>
      <c r="BT27" s="56"/>
      <c r="BU27" s="56"/>
      <c r="BV27" s="56"/>
      <c r="BW27" s="56"/>
      <c r="BX27" s="56"/>
      <c r="BY27" s="56"/>
      <c r="BZ27" s="56"/>
      <c r="CA27" s="56"/>
      <c r="CB27" s="56"/>
      <c r="CC27" s="56"/>
      <c r="CD27" s="56"/>
      <c r="CE27" s="56"/>
      <c r="CF27" s="56"/>
      <c r="CG27" s="56"/>
      <c r="CH27" s="56"/>
      <c r="CI27" s="56"/>
      <c r="CJ27" s="56"/>
      <c r="CK27" s="56"/>
      <c r="CL27" s="56"/>
      <c r="CM27" s="56"/>
      <c r="CN27" s="56"/>
      <c r="CO27" s="56"/>
      <c r="CP27" s="56"/>
      <c r="CQ27" s="56"/>
      <c r="CR27" s="56"/>
      <c r="CS27" s="56"/>
      <c r="CT27" s="56"/>
      <c r="CU27" s="56"/>
      <c r="CV27" s="56"/>
      <c r="CW27" s="56"/>
      <c r="CX27" s="56"/>
      <c r="CY27" s="56"/>
      <c r="CZ27" s="56"/>
      <c r="DA27" s="56"/>
      <c r="DB27" s="56"/>
      <c r="DC27" s="56"/>
      <c r="DD27" s="56"/>
      <c r="DE27" s="56"/>
      <c r="DF27" s="56"/>
      <c r="DG27" s="56"/>
      <c r="DH27" s="56"/>
      <c r="DI27" s="56"/>
      <c r="DJ27" s="56"/>
      <c r="DK27" s="56"/>
      <c r="DL27" s="56"/>
      <c r="DM27" s="56"/>
      <c r="DN27" s="56"/>
      <c r="DO27" s="56"/>
      <c r="DP27" s="56"/>
      <c r="DQ27" s="56"/>
      <c r="DR27" s="56"/>
      <c r="DS27" s="56"/>
      <c r="DT27" s="56"/>
      <c r="DU27" s="56"/>
    </row>
    <row r="28" spans="1:125" s="22" customFormat="1" ht="15" x14ac:dyDescent="0.25">
      <c r="A28" s="49">
        <v>6</v>
      </c>
      <c r="B28" s="50" t="s">
        <v>38</v>
      </c>
      <c r="C28" s="50" t="s">
        <v>37</v>
      </c>
      <c r="D28" s="51">
        <v>14269</v>
      </c>
      <c r="E28" s="52">
        <f t="shared" ca="1" si="2"/>
        <v>75</v>
      </c>
      <c r="F28" s="17">
        <v>40</v>
      </c>
      <c r="G28" s="17"/>
      <c r="H28" s="51">
        <v>39365</v>
      </c>
      <c r="I28" s="53" t="s">
        <v>7</v>
      </c>
      <c r="J28" s="53">
        <v>1</v>
      </c>
      <c r="K28" s="17" t="s">
        <v>14</v>
      </c>
      <c r="L28" s="17"/>
      <c r="M28" s="53"/>
      <c r="N28" s="54"/>
      <c r="O28" s="17"/>
      <c r="P28" s="55" t="s">
        <v>80</v>
      </c>
      <c r="Q28" s="55">
        <v>0</v>
      </c>
      <c r="R28" s="55">
        <v>0</v>
      </c>
      <c r="S28" s="55">
        <v>0</v>
      </c>
      <c r="T28" s="55">
        <v>0</v>
      </c>
      <c r="U28" s="17"/>
      <c r="V28" s="59">
        <f t="shared" si="3"/>
        <v>0</v>
      </c>
      <c r="W28" s="59">
        <f t="shared" si="4"/>
        <v>0</v>
      </c>
      <c r="X28" s="59">
        <f t="shared" si="5"/>
        <v>0</v>
      </c>
      <c r="Y28" s="59">
        <f t="shared" si="6"/>
        <v>0</v>
      </c>
      <c r="Z28" s="27"/>
      <c r="AA28" s="27"/>
      <c r="AB28" s="27"/>
      <c r="AC28" s="27"/>
      <c r="AD28" s="27"/>
      <c r="AE28" s="27"/>
      <c r="AF28" s="27"/>
    </row>
    <row r="29" spans="1:125" s="22" customFormat="1" ht="15" x14ac:dyDescent="0.25">
      <c r="A29" s="49">
        <v>6</v>
      </c>
      <c r="B29" s="50" t="s">
        <v>38</v>
      </c>
      <c r="C29" s="50" t="s">
        <v>22</v>
      </c>
      <c r="D29" s="51">
        <v>14269</v>
      </c>
      <c r="E29" s="52">
        <f t="shared" ca="1" si="2"/>
        <v>75</v>
      </c>
      <c r="F29" s="17">
        <v>32</v>
      </c>
      <c r="G29" s="17"/>
      <c r="H29" s="51">
        <v>39777</v>
      </c>
      <c r="I29" s="53" t="s">
        <v>7</v>
      </c>
      <c r="J29" s="53">
        <v>1</v>
      </c>
      <c r="K29" s="17" t="s">
        <v>13</v>
      </c>
      <c r="L29" s="17"/>
      <c r="M29" s="53"/>
      <c r="N29" s="54"/>
      <c r="O29" s="17"/>
      <c r="P29" s="55" t="s">
        <v>79</v>
      </c>
      <c r="Q29" s="55">
        <v>235143.1</v>
      </c>
      <c r="R29" s="55">
        <v>208154.8</v>
      </c>
      <c r="S29" s="55">
        <v>197648.1</v>
      </c>
      <c r="T29" s="55">
        <v>135925.1</v>
      </c>
      <c r="U29" s="17"/>
      <c r="V29" s="59">
        <f t="shared" si="3"/>
        <v>235.1431</v>
      </c>
      <c r="W29" s="59">
        <f t="shared" si="4"/>
        <v>208.15479999999999</v>
      </c>
      <c r="X29" s="59">
        <f t="shared" si="5"/>
        <v>197.6481</v>
      </c>
      <c r="Y29" s="59">
        <f t="shared" si="6"/>
        <v>135.92510000000001</v>
      </c>
      <c r="Z29" s="58"/>
      <c r="AA29" s="58"/>
      <c r="AB29" s="58"/>
      <c r="AC29" s="58"/>
      <c r="AD29" s="58"/>
      <c r="AE29" s="58"/>
      <c r="AF29" s="58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56"/>
      <c r="BK29" s="56"/>
      <c r="BL29" s="56"/>
      <c r="BM29" s="56"/>
      <c r="BN29" s="56"/>
      <c r="BO29" s="56"/>
      <c r="BP29" s="56"/>
      <c r="BQ29" s="56"/>
      <c r="BR29" s="56"/>
      <c r="BS29" s="56"/>
      <c r="BT29" s="56"/>
      <c r="BU29" s="56"/>
      <c r="BV29" s="56"/>
      <c r="BW29" s="56"/>
      <c r="BX29" s="56"/>
      <c r="BY29" s="56"/>
      <c r="BZ29" s="56"/>
      <c r="CA29" s="56"/>
      <c r="CB29" s="56"/>
      <c r="CC29" s="56"/>
      <c r="CD29" s="56"/>
      <c r="CE29" s="56"/>
      <c r="CF29" s="56"/>
      <c r="CG29" s="56"/>
      <c r="CH29" s="56"/>
      <c r="CI29" s="56"/>
      <c r="CJ29" s="56"/>
      <c r="CK29" s="56"/>
      <c r="CL29" s="56"/>
      <c r="CM29" s="56"/>
      <c r="CN29" s="56"/>
      <c r="CO29" s="56"/>
      <c r="CP29" s="56"/>
      <c r="CQ29" s="56"/>
      <c r="CR29" s="56"/>
      <c r="CS29" s="56"/>
      <c r="CT29" s="56"/>
      <c r="CU29" s="56"/>
      <c r="CV29" s="56"/>
      <c r="CW29" s="56"/>
      <c r="CX29" s="56"/>
      <c r="CY29" s="56"/>
      <c r="CZ29" s="56"/>
      <c r="DA29" s="56"/>
      <c r="DB29" s="56"/>
      <c r="DC29" s="56"/>
      <c r="DD29" s="56"/>
      <c r="DE29" s="56"/>
      <c r="DF29" s="56"/>
      <c r="DG29" s="56"/>
      <c r="DH29" s="56"/>
      <c r="DI29" s="56"/>
      <c r="DJ29" s="56"/>
      <c r="DK29" s="56"/>
      <c r="DL29" s="56"/>
      <c r="DM29" s="56"/>
      <c r="DN29" s="56"/>
      <c r="DO29" s="56"/>
      <c r="DP29" s="56"/>
      <c r="DQ29" s="56"/>
      <c r="DR29" s="56"/>
      <c r="DS29" s="56"/>
      <c r="DT29" s="56"/>
      <c r="DU29" s="56"/>
    </row>
    <row r="30" spans="1:125" s="36" customFormat="1" ht="15" x14ac:dyDescent="0.25">
      <c r="A30" s="49">
        <v>6</v>
      </c>
      <c r="B30" s="50" t="s">
        <v>38</v>
      </c>
      <c r="C30" s="50" t="s">
        <v>20</v>
      </c>
      <c r="D30" s="51">
        <v>14269</v>
      </c>
      <c r="E30" s="52">
        <f t="shared" ca="1" si="2"/>
        <v>75</v>
      </c>
      <c r="F30" s="17">
        <v>32</v>
      </c>
      <c r="G30" s="17"/>
      <c r="H30" s="51">
        <v>40197</v>
      </c>
      <c r="I30" s="53" t="s">
        <v>7</v>
      </c>
      <c r="J30" s="53">
        <v>1</v>
      </c>
      <c r="K30" s="17" t="s">
        <v>13</v>
      </c>
      <c r="L30" s="17"/>
      <c r="M30" s="53"/>
      <c r="N30" s="54"/>
      <c r="O30" s="17"/>
      <c r="P30" s="55" t="s">
        <v>78</v>
      </c>
      <c r="Q30" s="55">
        <v>386517.4</v>
      </c>
      <c r="R30" s="55">
        <v>345594.3</v>
      </c>
      <c r="S30" s="55">
        <v>325775.5</v>
      </c>
      <c r="T30" s="55">
        <v>212968.9</v>
      </c>
      <c r="U30" s="17"/>
      <c r="V30" s="59">
        <f t="shared" si="3"/>
        <v>386.51740000000001</v>
      </c>
      <c r="W30" s="59">
        <f t="shared" si="4"/>
        <v>345.59429999999998</v>
      </c>
      <c r="X30" s="59">
        <f t="shared" si="5"/>
        <v>325.77550000000002</v>
      </c>
      <c r="Y30" s="59">
        <f t="shared" si="6"/>
        <v>212.96889999999999</v>
      </c>
      <c r="Z30" s="58"/>
      <c r="AA30" s="58"/>
      <c r="AB30" s="58"/>
      <c r="AC30" s="58"/>
      <c r="AD30" s="58"/>
      <c r="AE30" s="58"/>
      <c r="AF30" s="58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56"/>
      <c r="BK30" s="56"/>
      <c r="BL30" s="56"/>
      <c r="BM30" s="56"/>
      <c r="BN30" s="56"/>
      <c r="BO30" s="56"/>
      <c r="BP30" s="56"/>
      <c r="BQ30" s="56"/>
      <c r="BR30" s="56"/>
      <c r="BS30" s="56"/>
      <c r="BT30" s="56"/>
      <c r="BU30" s="56"/>
      <c r="BV30" s="56"/>
      <c r="BW30" s="56"/>
      <c r="BX30" s="56"/>
      <c r="BY30" s="56"/>
      <c r="BZ30" s="56"/>
      <c r="CA30" s="56"/>
      <c r="CB30" s="56"/>
      <c r="CC30" s="56"/>
      <c r="CD30" s="56"/>
      <c r="CE30" s="56"/>
      <c r="CF30" s="56"/>
      <c r="CG30" s="56"/>
      <c r="CH30" s="56"/>
      <c r="CI30" s="56"/>
      <c r="CJ30" s="56"/>
      <c r="CK30" s="56"/>
      <c r="CL30" s="56"/>
      <c r="CM30" s="56"/>
      <c r="CN30" s="56"/>
      <c r="CO30" s="56"/>
      <c r="CP30" s="56"/>
      <c r="CQ30" s="56"/>
      <c r="CR30" s="56"/>
      <c r="CS30" s="56"/>
      <c r="CT30" s="56"/>
      <c r="CU30" s="56"/>
      <c r="CV30" s="56"/>
      <c r="CW30" s="56"/>
      <c r="CX30" s="56"/>
      <c r="CY30" s="56"/>
      <c r="CZ30" s="56"/>
      <c r="DA30" s="56"/>
      <c r="DB30" s="56"/>
      <c r="DC30" s="56"/>
      <c r="DD30" s="56"/>
      <c r="DE30" s="56"/>
      <c r="DF30" s="56"/>
      <c r="DG30" s="56"/>
      <c r="DH30" s="56"/>
      <c r="DI30" s="56"/>
      <c r="DJ30" s="56"/>
      <c r="DK30" s="56"/>
      <c r="DL30" s="56"/>
      <c r="DM30" s="56"/>
      <c r="DN30" s="56"/>
      <c r="DO30" s="56"/>
      <c r="DP30" s="56"/>
      <c r="DQ30" s="56"/>
      <c r="DR30" s="56"/>
      <c r="DS30" s="56"/>
      <c r="DT30" s="56"/>
      <c r="DU30" s="56"/>
    </row>
    <row r="31" spans="1:125" s="36" customFormat="1" ht="15" x14ac:dyDescent="0.25">
      <c r="A31" s="49">
        <v>6</v>
      </c>
      <c r="B31" s="50" t="s">
        <v>38</v>
      </c>
      <c r="C31" s="50" t="s">
        <v>18</v>
      </c>
      <c r="D31" s="51">
        <v>14269</v>
      </c>
      <c r="E31" s="52">
        <f t="shared" ca="1" si="2"/>
        <v>75</v>
      </c>
      <c r="F31" s="17">
        <v>32</v>
      </c>
      <c r="G31" s="17"/>
      <c r="H31" s="51">
        <v>40505</v>
      </c>
      <c r="I31" s="53" t="s">
        <v>7</v>
      </c>
      <c r="J31" s="53">
        <v>1</v>
      </c>
      <c r="K31" s="17" t="s">
        <v>13</v>
      </c>
      <c r="L31" s="17"/>
      <c r="M31" s="53"/>
      <c r="N31" s="54"/>
      <c r="O31" s="17"/>
      <c r="P31" s="55" t="s">
        <v>77</v>
      </c>
      <c r="Q31" s="55">
        <v>364718.6</v>
      </c>
      <c r="R31" s="55">
        <v>326650.8</v>
      </c>
      <c r="S31" s="55">
        <v>312473.3</v>
      </c>
      <c r="T31" s="55">
        <v>199078.2</v>
      </c>
      <c r="U31" s="17"/>
      <c r="V31" s="59">
        <f t="shared" si="3"/>
        <v>364.71859999999998</v>
      </c>
      <c r="W31" s="59">
        <f t="shared" si="4"/>
        <v>326.6508</v>
      </c>
      <c r="X31" s="59">
        <f t="shared" si="5"/>
        <v>312.47329999999999</v>
      </c>
      <c r="Y31" s="59">
        <f t="shared" si="6"/>
        <v>199.07820000000001</v>
      </c>
      <c r="Z31" s="58"/>
      <c r="AA31" s="58"/>
      <c r="AB31" s="58"/>
      <c r="AC31" s="58"/>
      <c r="AD31" s="58"/>
      <c r="AE31" s="58"/>
      <c r="AF31" s="58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56"/>
      <c r="BK31" s="56"/>
      <c r="BL31" s="56"/>
      <c r="BM31" s="56"/>
      <c r="BN31" s="56"/>
      <c r="BO31" s="56"/>
      <c r="BP31" s="56"/>
      <c r="BQ31" s="56"/>
      <c r="BR31" s="56"/>
      <c r="BS31" s="56"/>
      <c r="BT31" s="56"/>
      <c r="BU31" s="56"/>
      <c r="BV31" s="56"/>
      <c r="BW31" s="56"/>
      <c r="BX31" s="56"/>
      <c r="BY31" s="56"/>
      <c r="BZ31" s="56"/>
      <c r="CA31" s="56"/>
      <c r="CB31" s="56"/>
      <c r="CC31" s="56"/>
      <c r="CD31" s="56"/>
      <c r="CE31" s="56"/>
      <c r="CF31" s="56"/>
      <c r="CG31" s="56"/>
      <c r="CH31" s="56"/>
      <c r="CI31" s="56"/>
      <c r="CJ31" s="56"/>
      <c r="CK31" s="56"/>
      <c r="CL31" s="56"/>
      <c r="CM31" s="56"/>
      <c r="CN31" s="56"/>
      <c r="CO31" s="56"/>
      <c r="CP31" s="56"/>
      <c r="CQ31" s="56"/>
      <c r="CR31" s="56"/>
      <c r="CS31" s="56"/>
      <c r="CT31" s="56"/>
      <c r="CU31" s="56"/>
      <c r="CV31" s="56"/>
      <c r="CW31" s="56"/>
      <c r="CX31" s="56"/>
      <c r="CY31" s="56"/>
      <c r="CZ31" s="56"/>
      <c r="DA31" s="56"/>
      <c r="DB31" s="56"/>
      <c r="DC31" s="56"/>
      <c r="DD31" s="56"/>
      <c r="DE31" s="56"/>
      <c r="DF31" s="56"/>
      <c r="DG31" s="56"/>
      <c r="DH31" s="56"/>
      <c r="DI31" s="56"/>
      <c r="DJ31" s="56"/>
      <c r="DK31" s="56"/>
      <c r="DL31" s="56"/>
      <c r="DM31" s="56"/>
      <c r="DN31" s="56"/>
      <c r="DO31" s="56"/>
      <c r="DP31" s="56"/>
      <c r="DQ31" s="56"/>
      <c r="DR31" s="56"/>
      <c r="DS31" s="56"/>
      <c r="DT31" s="56"/>
      <c r="DU31" s="56"/>
    </row>
    <row r="32" spans="1:125" s="36" customFormat="1" ht="15" x14ac:dyDescent="0.25">
      <c r="A32" s="49">
        <v>6</v>
      </c>
      <c r="B32" s="50" t="s">
        <v>38</v>
      </c>
      <c r="C32" s="50" t="s">
        <v>16</v>
      </c>
      <c r="D32" s="51">
        <v>14269</v>
      </c>
      <c r="E32" s="52">
        <f t="shared" ca="1" si="2"/>
        <v>75</v>
      </c>
      <c r="F32" s="17">
        <v>25</v>
      </c>
      <c r="G32" s="17"/>
      <c r="H32" s="51">
        <v>40816</v>
      </c>
      <c r="I32" s="53" t="s">
        <v>7</v>
      </c>
      <c r="J32" s="53">
        <v>1</v>
      </c>
      <c r="K32" s="17" t="s">
        <v>13</v>
      </c>
      <c r="L32" s="17"/>
      <c r="M32" s="53"/>
      <c r="N32" s="54"/>
      <c r="O32" s="17"/>
      <c r="P32" s="55" t="s">
        <v>76</v>
      </c>
      <c r="Q32" s="55">
        <v>78856.570000000007</v>
      </c>
      <c r="R32" s="55">
        <v>68480.92</v>
      </c>
      <c r="S32" s="55">
        <v>64157.93</v>
      </c>
      <c r="T32" s="55">
        <v>45530.81</v>
      </c>
      <c r="U32" s="17"/>
      <c r="V32" s="59">
        <f t="shared" si="3"/>
        <v>78.856570000000005</v>
      </c>
      <c r="W32" s="59">
        <f t="shared" si="4"/>
        <v>68.480919999999998</v>
      </c>
      <c r="X32" s="59">
        <f t="shared" si="5"/>
        <v>64.157929999999993</v>
      </c>
      <c r="Y32" s="59">
        <f t="shared" si="6"/>
        <v>45.530809999999995</v>
      </c>
      <c r="Z32" s="58"/>
      <c r="AA32" s="58"/>
      <c r="AB32" s="58"/>
      <c r="AC32" s="58"/>
      <c r="AD32" s="58"/>
      <c r="AE32" s="58"/>
      <c r="AF32" s="58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56"/>
      <c r="BK32" s="56"/>
      <c r="BL32" s="56"/>
      <c r="BM32" s="56"/>
      <c r="BN32" s="56"/>
      <c r="BO32" s="56"/>
      <c r="BP32" s="56"/>
      <c r="BQ32" s="56"/>
      <c r="BR32" s="56"/>
      <c r="BS32" s="56"/>
      <c r="BT32" s="56"/>
      <c r="BU32" s="56"/>
      <c r="BV32" s="56"/>
      <c r="BW32" s="56"/>
      <c r="BX32" s="56"/>
      <c r="BY32" s="56"/>
      <c r="BZ32" s="56"/>
      <c r="CA32" s="56"/>
      <c r="CB32" s="56"/>
      <c r="CC32" s="56"/>
      <c r="CD32" s="56"/>
      <c r="CE32" s="56"/>
      <c r="CF32" s="56"/>
      <c r="CG32" s="56"/>
      <c r="CH32" s="56"/>
      <c r="CI32" s="56"/>
      <c r="CJ32" s="56"/>
      <c r="CK32" s="56"/>
      <c r="CL32" s="56"/>
      <c r="CM32" s="56"/>
      <c r="CN32" s="56"/>
      <c r="CO32" s="56"/>
      <c r="CP32" s="56"/>
      <c r="CQ32" s="56"/>
      <c r="CR32" s="56"/>
      <c r="CS32" s="56"/>
      <c r="CT32" s="56"/>
      <c r="CU32" s="56"/>
      <c r="CV32" s="56"/>
      <c r="CW32" s="56"/>
      <c r="CX32" s="56"/>
      <c r="CY32" s="56"/>
      <c r="CZ32" s="56"/>
      <c r="DA32" s="56"/>
      <c r="DB32" s="56"/>
      <c r="DC32" s="56"/>
      <c r="DD32" s="56"/>
      <c r="DE32" s="56"/>
      <c r="DF32" s="56"/>
      <c r="DG32" s="56"/>
      <c r="DH32" s="56"/>
      <c r="DI32" s="56"/>
      <c r="DJ32" s="56"/>
      <c r="DK32" s="56"/>
      <c r="DL32" s="56"/>
      <c r="DM32" s="56"/>
      <c r="DN32" s="56"/>
      <c r="DO32" s="56"/>
      <c r="DP32" s="56"/>
      <c r="DQ32" s="56"/>
      <c r="DR32" s="56"/>
      <c r="DS32" s="56"/>
      <c r="DT32" s="56"/>
      <c r="DU32" s="56"/>
    </row>
    <row r="33" spans="1:125" s="36" customFormat="1" ht="15" x14ac:dyDescent="0.25">
      <c r="A33" s="49">
        <v>6</v>
      </c>
      <c r="B33" s="50" t="s">
        <v>38</v>
      </c>
      <c r="C33" s="50" t="s">
        <v>9</v>
      </c>
      <c r="D33" s="51">
        <v>14269</v>
      </c>
      <c r="E33" s="52">
        <f t="shared" ca="1" si="2"/>
        <v>75</v>
      </c>
      <c r="F33" s="17">
        <v>25</v>
      </c>
      <c r="G33" s="17"/>
      <c r="H33" s="51">
        <v>41129</v>
      </c>
      <c r="I33" s="53" t="s">
        <v>7</v>
      </c>
      <c r="J33" s="53">
        <v>1</v>
      </c>
      <c r="K33" s="17" t="s">
        <v>13</v>
      </c>
      <c r="L33" s="17"/>
      <c r="M33" s="53"/>
      <c r="N33" s="54"/>
      <c r="O33" s="17"/>
      <c r="P33" s="55" t="s">
        <v>75</v>
      </c>
      <c r="Q33" s="55">
        <v>267458.7</v>
      </c>
      <c r="R33" s="55">
        <v>231832.4</v>
      </c>
      <c r="S33" s="55">
        <v>225419.4</v>
      </c>
      <c r="T33" s="55">
        <v>150609.1</v>
      </c>
      <c r="U33" s="17"/>
      <c r="V33" s="59">
        <f t="shared" si="3"/>
        <v>267.45870000000002</v>
      </c>
      <c r="W33" s="59">
        <f t="shared" si="4"/>
        <v>231.83240000000001</v>
      </c>
      <c r="X33" s="59">
        <f t="shared" si="5"/>
        <v>225.4194</v>
      </c>
      <c r="Y33" s="59">
        <f t="shared" si="6"/>
        <v>150.60910000000001</v>
      </c>
      <c r="Z33" s="58"/>
      <c r="AA33" s="58"/>
      <c r="AB33" s="58"/>
      <c r="AC33" s="58"/>
      <c r="AD33" s="58"/>
      <c r="AE33" s="58"/>
      <c r="AF33" s="58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56"/>
      <c r="BK33" s="56"/>
      <c r="BL33" s="56"/>
      <c r="BM33" s="56"/>
      <c r="BN33" s="56"/>
      <c r="BO33" s="56"/>
      <c r="BP33" s="56"/>
      <c r="BQ33" s="56"/>
      <c r="BR33" s="56"/>
      <c r="BS33" s="56"/>
      <c r="BT33" s="56"/>
      <c r="BU33" s="56"/>
      <c r="BV33" s="56"/>
      <c r="BW33" s="56"/>
      <c r="BX33" s="56"/>
      <c r="BY33" s="56"/>
      <c r="BZ33" s="56"/>
      <c r="CA33" s="56"/>
      <c r="CB33" s="56"/>
      <c r="CC33" s="56"/>
      <c r="CD33" s="56"/>
      <c r="CE33" s="56"/>
      <c r="CF33" s="56"/>
      <c r="CG33" s="56"/>
      <c r="CH33" s="56"/>
      <c r="CI33" s="56"/>
      <c r="CJ33" s="56"/>
      <c r="CK33" s="56"/>
      <c r="CL33" s="56"/>
      <c r="CM33" s="56"/>
      <c r="CN33" s="56"/>
      <c r="CO33" s="56"/>
      <c r="CP33" s="56"/>
      <c r="CQ33" s="56"/>
      <c r="CR33" s="56"/>
      <c r="CS33" s="56"/>
      <c r="CT33" s="56"/>
      <c r="CU33" s="56"/>
      <c r="CV33" s="56"/>
      <c r="CW33" s="56"/>
      <c r="CX33" s="56"/>
      <c r="CY33" s="56"/>
      <c r="CZ33" s="56"/>
      <c r="DA33" s="56"/>
      <c r="DB33" s="56"/>
      <c r="DC33" s="56"/>
      <c r="DD33" s="56"/>
      <c r="DE33" s="56"/>
      <c r="DF33" s="56"/>
      <c r="DG33" s="56"/>
      <c r="DH33" s="56"/>
      <c r="DI33" s="56"/>
      <c r="DJ33" s="56"/>
      <c r="DK33" s="56"/>
      <c r="DL33" s="56"/>
      <c r="DM33" s="56"/>
      <c r="DN33" s="56"/>
      <c r="DO33" s="56"/>
      <c r="DP33" s="56"/>
      <c r="DQ33" s="56"/>
      <c r="DR33" s="56"/>
      <c r="DS33" s="56"/>
      <c r="DT33" s="56"/>
      <c r="DU33" s="56"/>
    </row>
    <row r="34" spans="1:125" s="28" customFormat="1" ht="15" x14ac:dyDescent="0.25">
      <c r="A34" s="38">
        <v>7</v>
      </c>
      <c r="B34" s="42" t="s">
        <v>44</v>
      </c>
      <c r="C34" s="42" t="s">
        <v>18</v>
      </c>
      <c r="D34" s="43">
        <v>13103</v>
      </c>
      <c r="E34" s="44">
        <f t="shared" ca="1" si="2"/>
        <v>78</v>
      </c>
      <c r="F34" s="45">
        <v>40</v>
      </c>
      <c r="G34" s="45"/>
      <c r="H34" s="43">
        <v>39388</v>
      </c>
      <c r="I34" s="46" t="s">
        <v>11</v>
      </c>
      <c r="J34" s="46">
        <v>1</v>
      </c>
      <c r="K34" s="45" t="s">
        <v>14</v>
      </c>
      <c r="L34" s="45"/>
      <c r="M34" s="46"/>
      <c r="N34" s="34"/>
      <c r="O34" s="45"/>
      <c r="P34" s="48" t="s">
        <v>65</v>
      </c>
      <c r="Q34" s="48">
        <v>0</v>
      </c>
      <c r="R34" s="48">
        <v>0</v>
      </c>
      <c r="S34" s="48">
        <v>0</v>
      </c>
      <c r="T34" s="48">
        <v>0</v>
      </c>
      <c r="U34" s="45"/>
      <c r="V34" s="59">
        <f t="shared" si="3"/>
        <v>0</v>
      </c>
      <c r="W34" s="59">
        <f t="shared" si="4"/>
        <v>0</v>
      </c>
      <c r="X34" s="59">
        <f t="shared" si="5"/>
        <v>0</v>
      </c>
      <c r="Y34" s="59">
        <f t="shared" si="6"/>
        <v>0</v>
      </c>
      <c r="Z34" s="58"/>
      <c r="AA34" s="58"/>
      <c r="AB34" s="58"/>
      <c r="AC34" s="58"/>
      <c r="AD34" s="58"/>
      <c r="AE34" s="58"/>
      <c r="AF34" s="58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29"/>
      <c r="CN34" s="29"/>
      <c r="CO34" s="29"/>
      <c r="CP34" s="29"/>
      <c r="CQ34" s="29"/>
      <c r="CR34" s="29"/>
      <c r="CS34" s="29"/>
      <c r="CT34" s="29"/>
      <c r="CU34" s="29"/>
      <c r="CV34" s="29"/>
      <c r="CW34" s="29"/>
      <c r="CX34" s="29"/>
      <c r="CY34" s="29"/>
      <c r="CZ34" s="29"/>
      <c r="DA34" s="29"/>
      <c r="DB34" s="29"/>
      <c r="DC34" s="29"/>
      <c r="DD34" s="29"/>
      <c r="DE34" s="29"/>
      <c r="DF34" s="29"/>
      <c r="DG34" s="29"/>
      <c r="DH34" s="29"/>
      <c r="DI34" s="29"/>
      <c r="DJ34" s="29"/>
      <c r="DK34" s="29"/>
      <c r="DL34" s="29"/>
      <c r="DM34" s="29"/>
      <c r="DN34" s="29"/>
      <c r="DO34" s="29"/>
      <c r="DP34" s="29"/>
      <c r="DQ34" s="29"/>
      <c r="DR34" s="29"/>
      <c r="DS34" s="29"/>
      <c r="DT34" s="29"/>
      <c r="DU34" s="29"/>
    </row>
    <row r="35" spans="1:125" s="7" customFormat="1" ht="15" x14ac:dyDescent="0.25">
      <c r="A35" s="38">
        <v>7</v>
      </c>
      <c r="B35" s="42" t="s">
        <v>44</v>
      </c>
      <c r="C35" s="42" t="s">
        <v>17</v>
      </c>
      <c r="D35" s="43">
        <v>13103</v>
      </c>
      <c r="E35" s="44">
        <f t="shared" ref="E35:E67" ca="1" si="7">INT((TODAY()-D35)/365.25)</f>
        <v>78</v>
      </c>
      <c r="F35" s="45">
        <v>50</v>
      </c>
      <c r="G35" s="45"/>
      <c r="H35" s="43">
        <v>39822</v>
      </c>
      <c r="I35" s="46" t="s">
        <v>11</v>
      </c>
      <c r="J35" s="46">
        <v>1</v>
      </c>
      <c r="K35" s="45" t="s">
        <v>13</v>
      </c>
      <c r="L35" s="45"/>
      <c r="M35" s="46"/>
      <c r="N35" s="34"/>
      <c r="O35" s="45"/>
      <c r="P35" s="48" t="s">
        <v>64</v>
      </c>
      <c r="Q35" s="48">
        <v>53569.9</v>
      </c>
      <c r="R35" s="48">
        <v>45055.43</v>
      </c>
      <c r="S35" s="48">
        <v>40258.83</v>
      </c>
      <c r="T35" s="48">
        <v>3702.808</v>
      </c>
      <c r="U35" s="45"/>
      <c r="V35" s="59">
        <f t="shared" ref="V35:V67" si="8">Q35/1000</f>
        <v>53.569900000000004</v>
      </c>
      <c r="W35" s="59">
        <f t="shared" ref="W35:W67" si="9">R35/1000</f>
        <v>45.055430000000001</v>
      </c>
      <c r="X35" s="59">
        <f t="shared" ref="X35:X67" si="10">S35/1000</f>
        <v>40.258830000000003</v>
      </c>
      <c r="Y35" s="59">
        <f t="shared" ref="Y35:Y67" si="11">T35/1000</f>
        <v>3.7028080000000001</v>
      </c>
      <c r="Z35" s="58"/>
      <c r="AA35" s="58"/>
      <c r="AB35" s="58"/>
      <c r="AC35" s="58"/>
      <c r="AD35" s="58"/>
      <c r="AE35" s="58"/>
      <c r="AF35" s="58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  <c r="BW35" s="29"/>
      <c r="BX35" s="29"/>
      <c r="BY35" s="29"/>
      <c r="BZ35" s="29"/>
      <c r="CA35" s="29"/>
      <c r="CB35" s="29"/>
      <c r="CC35" s="29"/>
      <c r="CD35" s="29"/>
      <c r="CE35" s="29"/>
      <c r="CF35" s="29"/>
      <c r="CG35" s="29"/>
      <c r="CH35" s="29"/>
      <c r="CI35" s="29"/>
      <c r="CJ35" s="29"/>
      <c r="CK35" s="29"/>
      <c r="CL35" s="29"/>
      <c r="CM35" s="29"/>
      <c r="CN35" s="29"/>
      <c r="CO35" s="29"/>
      <c r="CP35" s="29"/>
      <c r="CQ35" s="29"/>
      <c r="CR35" s="29"/>
      <c r="CS35" s="29"/>
      <c r="CT35" s="29"/>
      <c r="CU35" s="29"/>
      <c r="CV35" s="29"/>
      <c r="CW35" s="29"/>
      <c r="CX35" s="29"/>
      <c r="CY35" s="29"/>
      <c r="CZ35" s="29"/>
      <c r="DA35" s="29"/>
      <c r="DB35" s="29"/>
      <c r="DC35" s="29"/>
      <c r="DD35" s="29"/>
      <c r="DE35" s="29"/>
      <c r="DF35" s="29"/>
      <c r="DG35" s="29"/>
      <c r="DH35" s="29"/>
      <c r="DI35" s="29"/>
      <c r="DJ35" s="29"/>
      <c r="DK35" s="29"/>
      <c r="DL35" s="29"/>
      <c r="DM35" s="29"/>
      <c r="DN35" s="29"/>
      <c r="DO35" s="29"/>
      <c r="DP35" s="29"/>
      <c r="DQ35" s="29"/>
      <c r="DR35" s="29"/>
      <c r="DS35" s="29"/>
      <c r="DT35" s="29"/>
      <c r="DU35" s="29"/>
    </row>
    <row r="36" spans="1:125" s="7" customFormat="1" ht="15" x14ac:dyDescent="0.25">
      <c r="A36" s="38">
        <v>7</v>
      </c>
      <c r="B36" s="42" t="s">
        <v>44</v>
      </c>
      <c r="C36" s="42" t="s">
        <v>9</v>
      </c>
      <c r="D36" s="43">
        <v>13103</v>
      </c>
      <c r="E36" s="44">
        <f t="shared" ca="1" si="7"/>
        <v>78</v>
      </c>
      <c r="F36" s="45">
        <v>40</v>
      </c>
      <c r="G36" s="45"/>
      <c r="H36" s="43">
        <v>40892</v>
      </c>
      <c r="I36" s="46" t="s">
        <v>11</v>
      </c>
      <c r="J36" s="46">
        <v>1</v>
      </c>
      <c r="K36" s="45" t="s">
        <v>14</v>
      </c>
      <c r="L36" s="45"/>
      <c r="M36" s="46"/>
      <c r="N36" s="34"/>
      <c r="O36" s="45"/>
      <c r="P36" s="48" t="s">
        <v>63</v>
      </c>
      <c r="Q36" s="48">
        <v>189305.8</v>
      </c>
      <c r="R36" s="48">
        <v>182104.4</v>
      </c>
      <c r="S36" s="48">
        <v>146986.4</v>
      </c>
      <c r="T36" s="48">
        <v>91702</v>
      </c>
      <c r="U36" s="45"/>
      <c r="V36" s="59">
        <f t="shared" si="8"/>
        <v>189.30579999999998</v>
      </c>
      <c r="W36" s="59">
        <f t="shared" si="9"/>
        <v>182.1044</v>
      </c>
      <c r="X36" s="59">
        <f t="shared" si="10"/>
        <v>146.9864</v>
      </c>
      <c r="Y36" s="59">
        <f t="shared" si="11"/>
        <v>91.701999999999998</v>
      </c>
      <c r="Z36" s="58"/>
      <c r="AA36" s="58"/>
      <c r="AB36" s="58"/>
      <c r="AC36" s="58"/>
      <c r="AD36" s="58"/>
      <c r="AE36" s="58"/>
      <c r="AF36" s="58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  <c r="BW36" s="29"/>
      <c r="BX36" s="29"/>
      <c r="BY36" s="29"/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  <c r="CM36" s="29"/>
      <c r="CN36" s="29"/>
      <c r="CO36" s="29"/>
      <c r="CP36" s="29"/>
      <c r="CQ36" s="29"/>
      <c r="CR36" s="29"/>
      <c r="CS36" s="29"/>
      <c r="CT36" s="29"/>
      <c r="CU36" s="29"/>
      <c r="CV36" s="29"/>
      <c r="CW36" s="29"/>
      <c r="CX36" s="29"/>
      <c r="CY36" s="29"/>
      <c r="CZ36" s="29"/>
      <c r="DA36" s="29"/>
      <c r="DB36" s="29"/>
      <c r="DC36" s="29"/>
      <c r="DD36" s="29"/>
      <c r="DE36" s="29"/>
      <c r="DF36" s="29"/>
      <c r="DG36" s="29"/>
      <c r="DH36" s="29"/>
      <c r="DI36" s="29"/>
      <c r="DJ36" s="29"/>
      <c r="DK36" s="29"/>
      <c r="DL36" s="29"/>
      <c r="DM36" s="29"/>
      <c r="DN36" s="29"/>
      <c r="DO36" s="29"/>
      <c r="DP36" s="29"/>
      <c r="DQ36" s="29"/>
      <c r="DR36" s="29"/>
      <c r="DS36" s="29"/>
      <c r="DT36" s="29"/>
      <c r="DU36" s="29"/>
    </row>
    <row r="37" spans="1:125" s="7" customFormat="1" ht="15" x14ac:dyDescent="0.25">
      <c r="A37" s="38">
        <v>7</v>
      </c>
      <c r="B37" s="42" t="s">
        <v>44</v>
      </c>
      <c r="C37" s="42" t="s">
        <v>6</v>
      </c>
      <c r="D37" s="43">
        <v>13103</v>
      </c>
      <c r="E37" s="44">
        <f t="shared" ca="1" si="7"/>
        <v>78</v>
      </c>
      <c r="F37" s="45">
        <v>63</v>
      </c>
      <c r="G37" s="45"/>
      <c r="H37" s="43">
        <v>41124</v>
      </c>
      <c r="I37" s="46" t="s">
        <v>11</v>
      </c>
      <c r="J37" s="46">
        <v>1</v>
      </c>
      <c r="K37" s="45" t="s">
        <v>13</v>
      </c>
      <c r="L37" s="45"/>
      <c r="M37" s="46"/>
      <c r="N37" s="34"/>
      <c r="O37" s="45"/>
      <c r="P37" s="48" t="s">
        <v>62</v>
      </c>
      <c r="Q37" s="48">
        <v>355126.6</v>
      </c>
      <c r="R37" s="48">
        <v>260173.2</v>
      </c>
      <c r="S37" s="48">
        <v>163423.6</v>
      </c>
      <c r="T37" s="48">
        <v>24621.24</v>
      </c>
      <c r="U37" s="45"/>
      <c r="V37" s="59">
        <f t="shared" si="8"/>
        <v>355.1266</v>
      </c>
      <c r="W37" s="59">
        <f t="shared" si="9"/>
        <v>260.17320000000001</v>
      </c>
      <c r="X37" s="59">
        <f t="shared" si="10"/>
        <v>163.42359999999999</v>
      </c>
      <c r="Y37" s="59">
        <f t="shared" si="11"/>
        <v>24.62124</v>
      </c>
      <c r="Z37" s="58"/>
      <c r="AA37" s="58"/>
      <c r="AB37" s="58"/>
      <c r="AC37" s="58"/>
      <c r="AD37" s="58"/>
      <c r="AE37" s="58"/>
      <c r="AF37" s="58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  <c r="BR37" s="29"/>
      <c r="BS37" s="29"/>
      <c r="BT37" s="29"/>
      <c r="BU37" s="29"/>
      <c r="BV37" s="29"/>
      <c r="BW37" s="29"/>
      <c r="BX37" s="29"/>
      <c r="BY37" s="29"/>
      <c r="BZ37" s="29"/>
      <c r="CA37" s="29"/>
      <c r="CB37" s="29"/>
      <c r="CC37" s="29"/>
      <c r="CD37" s="29"/>
      <c r="CE37" s="29"/>
      <c r="CF37" s="29"/>
      <c r="CG37" s="29"/>
      <c r="CH37" s="29"/>
      <c r="CI37" s="29"/>
      <c r="CJ37" s="29"/>
      <c r="CK37" s="29"/>
      <c r="CL37" s="29"/>
      <c r="CM37" s="29"/>
      <c r="CN37" s="29"/>
      <c r="CO37" s="29"/>
      <c r="CP37" s="29"/>
      <c r="CQ37" s="29"/>
      <c r="CR37" s="29"/>
      <c r="CS37" s="29"/>
      <c r="CT37" s="29"/>
      <c r="CU37" s="29"/>
      <c r="CV37" s="29"/>
      <c r="CW37" s="29"/>
      <c r="CX37" s="29"/>
      <c r="CY37" s="29"/>
      <c r="CZ37" s="29"/>
      <c r="DA37" s="29"/>
      <c r="DB37" s="29"/>
      <c r="DC37" s="29"/>
      <c r="DD37" s="29"/>
      <c r="DE37" s="29"/>
      <c r="DF37" s="29"/>
      <c r="DG37" s="29"/>
      <c r="DH37" s="29"/>
      <c r="DI37" s="29"/>
      <c r="DJ37" s="29"/>
      <c r="DK37" s="29"/>
      <c r="DL37" s="29"/>
      <c r="DM37" s="29"/>
      <c r="DN37" s="29"/>
      <c r="DO37" s="29"/>
      <c r="DP37" s="29"/>
      <c r="DQ37" s="29"/>
      <c r="DR37" s="29"/>
      <c r="DS37" s="29"/>
      <c r="DT37" s="29"/>
      <c r="DU37" s="29"/>
    </row>
    <row r="38" spans="1:125" s="7" customFormat="1" ht="15" x14ac:dyDescent="0.25">
      <c r="A38" s="38">
        <v>9</v>
      </c>
      <c r="B38" s="42" t="s">
        <v>35</v>
      </c>
      <c r="C38" s="42" t="s">
        <v>23</v>
      </c>
      <c r="D38" s="43">
        <v>16503</v>
      </c>
      <c r="E38" s="44">
        <f t="shared" ca="1" si="7"/>
        <v>69</v>
      </c>
      <c r="F38" s="47">
        <v>16</v>
      </c>
      <c r="G38" s="45"/>
      <c r="H38" s="43">
        <v>39391</v>
      </c>
      <c r="I38" s="46" t="s">
        <v>11</v>
      </c>
      <c r="J38" s="46">
        <v>1</v>
      </c>
      <c r="K38" s="45" t="s">
        <v>14</v>
      </c>
      <c r="L38" s="45"/>
      <c r="M38" s="46"/>
      <c r="N38" s="34"/>
      <c r="O38" s="45"/>
      <c r="P38" s="48" t="s">
        <v>124</v>
      </c>
      <c r="Q38" s="48">
        <v>0</v>
      </c>
      <c r="R38" s="48">
        <v>0</v>
      </c>
      <c r="S38" s="48">
        <v>0</v>
      </c>
      <c r="T38" s="48">
        <v>0</v>
      </c>
      <c r="U38" s="45"/>
      <c r="V38" s="59">
        <f t="shared" si="8"/>
        <v>0</v>
      </c>
      <c r="W38" s="59">
        <f t="shared" si="9"/>
        <v>0</v>
      </c>
      <c r="X38" s="59">
        <f t="shared" si="10"/>
        <v>0</v>
      </c>
      <c r="Y38" s="59">
        <f t="shared" si="11"/>
        <v>0</v>
      </c>
      <c r="Z38" s="58"/>
      <c r="AA38" s="58"/>
      <c r="AB38" s="58"/>
      <c r="AC38" s="58"/>
      <c r="AD38" s="58"/>
      <c r="AE38" s="58"/>
      <c r="AF38" s="58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  <c r="BR38" s="29"/>
      <c r="BS38" s="29"/>
      <c r="BT38" s="29"/>
      <c r="BU38" s="29"/>
      <c r="BV38" s="29"/>
      <c r="BW38" s="29"/>
      <c r="BX38" s="29"/>
      <c r="BY38" s="29"/>
      <c r="BZ38" s="29"/>
      <c r="CA38" s="29"/>
      <c r="CB38" s="29"/>
      <c r="CC38" s="29"/>
      <c r="CD38" s="29"/>
      <c r="CE38" s="29"/>
      <c r="CF38" s="29"/>
      <c r="CG38" s="29"/>
      <c r="CH38" s="29"/>
      <c r="CI38" s="29"/>
      <c r="CJ38" s="29"/>
      <c r="CK38" s="29"/>
      <c r="CL38" s="29"/>
      <c r="CM38" s="29"/>
      <c r="CN38" s="29"/>
      <c r="CO38" s="29"/>
      <c r="CP38" s="29"/>
      <c r="CQ38" s="29"/>
      <c r="CR38" s="29"/>
      <c r="CS38" s="29"/>
      <c r="CT38" s="29"/>
      <c r="CU38" s="29"/>
      <c r="CV38" s="29"/>
      <c r="CW38" s="29"/>
      <c r="CX38" s="29"/>
      <c r="CY38" s="29"/>
      <c r="CZ38" s="29"/>
      <c r="DA38" s="29"/>
      <c r="DB38" s="29"/>
      <c r="DC38" s="29"/>
      <c r="DD38" s="29"/>
      <c r="DE38" s="29"/>
      <c r="DF38" s="29"/>
      <c r="DG38" s="29"/>
      <c r="DH38" s="29"/>
      <c r="DI38" s="29"/>
      <c r="DJ38" s="29"/>
      <c r="DK38" s="29"/>
      <c r="DL38" s="29"/>
      <c r="DM38" s="29"/>
      <c r="DN38" s="29"/>
      <c r="DO38" s="29"/>
      <c r="DP38" s="29"/>
      <c r="DQ38" s="29"/>
      <c r="DR38" s="29"/>
      <c r="DS38" s="29"/>
      <c r="DT38" s="29"/>
      <c r="DU38" s="29"/>
    </row>
    <row r="39" spans="1:125" s="37" customFormat="1" ht="15" x14ac:dyDescent="0.25">
      <c r="A39" s="38">
        <v>9</v>
      </c>
      <c r="B39" s="42" t="s">
        <v>35</v>
      </c>
      <c r="C39" s="42" t="s">
        <v>21</v>
      </c>
      <c r="D39" s="43">
        <v>16503</v>
      </c>
      <c r="E39" s="44">
        <f t="shared" ca="1" si="7"/>
        <v>69</v>
      </c>
      <c r="F39" s="47">
        <v>16</v>
      </c>
      <c r="G39" s="45"/>
      <c r="H39" s="43">
        <v>39797</v>
      </c>
      <c r="I39" s="46" t="s">
        <v>11</v>
      </c>
      <c r="J39" s="46">
        <v>1</v>
      </c>
      <c r="K39" s="45" t="s">
        <v>13</v>
      </c>
      <c r="L39" s="45"/>
      <c r="M39" s="46"/>
      <c r="N39" s="34"/>
      <c r="O39" s="45"/>
      <c r="P39" s="48" t="s">
        <v>123</v>
      </c>
      <c r="Q39" s="48">
        <v>60482.99</v>
      </c>
      <c r="R39" s="48">
        <v>50516.32</v>
      </c>
      <c r="S39" s="48">
        <v>29580.71</v>
      </c>
      <c r="T39" s="48">
        <v>2976.4349999999999</v>
      </c>
      <c r="U39" s="45"/>
      <c r="V39" s="59">
        <f t="shared" si="8"/>
        <v>60.482990000000001</v>
      </c>
      <c r="W39" s="59">
        <f t="shared" si="9"/>
        <v>50.51632</v>
      </c>
      <c r="X39" s="59">
        <f t="shared" si="10"/>
        <v>29.58071</v>
      </c>
      <c r="Y39" s="59">
        <f t="shared" si="11"/>
        <v>2.9764349999999999</v>
      </c>
      <c r="Z39" s="58"/>
      <c r="AA39" s="58"/>
      <c r="AB39" s="58"/>
      <c r="AC39" s="58"/>
      <c r="AD39" s="58"/>
      <c r="AE39" s="58"/>
      <c r="AF39" s="58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  <c r="BR39" s="29"/>
      <c r="BS39" s="29"/>
      <c r="BT39" s="29"/>
      <c r="BU39" s="29"/>
      <c r="BV39" s="29"/>
      <c r="BW39" s="29"/>
      <c r="BX39" s="29"/>
      <c r="BY39" s="29"/>
      <c r="BZ39" s="29"/>
      <c r="CA39" s="29"/>
      <c r="CB39" s="29"/>
      <c r="CC39" s="29"/>
      <c r="CD39" s="29"/>
      <c r="CE39" s="29"/>
      <c r="CF39" s="29"/>
      <c r="CG39" s="29"/>
      <c r="CH39" s="29"/>
      <c r="CI39" s="29"/>
      <c r="CJ39" s="29"/>
      <c r="CK39" s="29"/>
      <c r="CL39" s="29"/>
      <c r="CM39" s="29"/>
      <c r="CN39" s="29"/>
      <c r="CO39" s="29"/>
      <c r="CP39" s="29"/>
      <c r="CQ39" s="29"/>
      <c r="CR39" s="29"/>
      <c r="CS39" s="29"/>
      <c r="CT39" s="29"/>
      <c r="CU39" s="29"/>
      <c r="CV39" s="29"/>
      <c r="CW39" s="29"/>
      <c r="CX39" s="29"/>
      <c r="CY39" s="29"/>
      <c r="CZ39" s="29"/>
      <c r="DA39" s="29"/>
      <c r="DB39" s="29"/>
      <c r="DC39" s="29"/>
      <c r="DD39" s="29"/>
      <c r="DE39" s="29"/>
      <c r="DF39" s="29"/>
      <c r="DG39" s="29"/>
      <c r="DH39" s="29"/>
      <c r="DI39" s="29"/>
      <c r="DJ39" s="29"/>
      <c r="DK39" s="29"/>
      <c r="DL39" s="29"/>
      <c r="DM39" s="29"/>
      <c r="DN39" s="29"/>
      <c r="DO39" s="29"/>
      <c r="DP39" s="29"/>
      <c r="DQ39" s="29"/>
      <c r="DR39" s="29"/>
      <c r="DS39" s="29"/>
      <c r="DT39" s="29"/>
      <c r="DU39" s="29"/>
    </row>
    <row r="40" spans="1:125" s="37" customFormat="1" ht="15" x14ac:dyDescent="0.25">
      <c r="A40" s="38">
        <v>9</v>
      </c>
      <c r="B40" s="42" t="s">
        <v>35</v>
      </c>
      <c r="C40" s="42" t="s">
        <v>19</v>
      </c>
      <c r="D40" s="43">
        <v>16503</v>
      </c>
      <c r="E40" s="44">
        <f t="shared" ca="1" si="7"/>
        <v>69</v>
      </c>
      <c r="F40" s="47">
        <v>40</v>
      </c>
      <c r="G40" s="45"/>
      <c r="H40" s="43">
        <v>40196</v>
      </c>
      <c r="I40" s="46" t="s">
        <v>11</v>
      </c>
      <c r="J40" s="46">
        <v>1</v>
      </c>
      <c r="K40" s="45" t="s">
        <v>13</v>
      </c>
      <c r="L40" s="45"/>
      <c r="M40" s="46"/>
      <c r="N40" s="34"/>
      <c r="O40" s="45"/>
      <c r="P40" s="48" t="s">
        <v>122</v>
      </c>
      <c r="Q40" s="48">
        <v>89020.479999999996</v>
      </c>
      <c r="R40" s="48">
        <v>76966.91</v>
      </c>
      <c r="S40" s="48">
        <v>60778.07</v>
      </c>
      <c r="T40" s="48">
        <v>25208.46</v>
      </c>
      <c r="U40" s="45"/>
      <c r="V40" s="59">
        <f t="shared" si="8"/>
        <v>89.020479999999992</v>
      </c>
      <c r="W40" s="59">
        <f t="shared" si="9"/>
        <v>76.966909999999999</v>
      </c>
      <c r="X40" s="59">
        <f t="shared" si="10"/>
        <v>60.77807</v>
      </c>
      <c r="Y40" s="59">
        <f t="shared" si="11"/>
        <v>25.208459999999999</v>
      </c>
      <c r="Z40" s="58"/>
      <c r="AA40" s="58"/>
      <c r="AB40" s="58"/>
      <c r="AC40" s="58"/>
      <c r="AD40" s="58"/>
      <c r="AE40" s="58"/>
      <c r="AF40" s="58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  <c r="BR40" s="29"/>
      <c r="BS40" s="29"/>
      <c r="BT40" s="29"/>
      <c r="BU40" s="29"/>
      <c r="BV40" s="29"/>
      <c r="BW40" s="29"/>
      <c r="BX40" s="29"/>
      <c r="BY40" s="29"/>
      <c r="BZ40" s="29"/>
      <c r="CA40" s="29"/>
      <c r="CB40" s="29"/>
      <c r="CC40" s="29"/>
      <c r="CD40" s="29"/>
      <c r="CE40" s="29"/>
      <c r="CF40" s="29"/>
      <c r="CG40" s="29"/>
      <c r="CH40" s="29"/>
      <c r="CI40" s="29"/>
      <c r="CJ40" s="29"/>
      <c r="CK40" s="29"/>
      <c r="CL40" s="29"/>
      <c r="CM40" s="29"/>
      <c r="CN40" s="29"/>
      <c r="CO40" s="29"/>
      <c r="CP40" s="29"/>
      <c r="CQ40" s="29"/>
      <c r="CR40" s="29"/>
      <c r="CS40" s="29"/>
      <c r="CT40" s="29"/>
      <c r="CU40" s="29"/>
      <c r="CV40" s="29"/>
      <c r="CW40" s="29"/>
      <c r="CX40" s="29"/>
      <c r="CY40" s="29"/>
      <c r="CZ40" s="29"/>
      <c r="DA40" s="29"/>
      <c r="DB40" s="29"/>
      <c r="DC40" s="29"/>
      <c r="DD40" s="29"/>
      <c r="DE40" s="29"/>
      <c r="DF40" s="29"/>
      <c r="DG40" s="29"/>
      <c r="DH40" s="29"/>
      <c r="DI40" s="29"/>
      <c r="DJ40" s="29"/>
      <c r="DK40" s="29"/>
      <c r="DL40" s="29"/>
      <c r="DM40" s="29"/>
      <c r="DN40" s="29"/>
      <c r="DO40" s="29"/>
      <c r="DP40" s="29"/>
      <c r="DQ40" s="29"/>
      <c r="DR40" s="29"/>
      <c r="DS40" s="29"/>
      <c r="DT40" s="29"/>
      <c r="DU40" s="29"/>
    </row>
    <row r="41" spans="1:125" s="56" customFormat="1" ht="15" x14ac:dyDescent="0.25">
      <c r="A41" s="38">
        <v>9</v>
      </c>
      <c r="B41" s="42" t="s">
        <v>35</v>
      </c>
      <c r="C41" s="42" t="s">
        <v>24</v>
      </c>
      <c r="D41" s="43">
        <v>16503</v>
      </c>
      <c r="E41" s="44">
        <f t="shared" ca="1" si="7"/>
        <v>69</v>
      </c>
      <c r="F41" s="47">
        <v>32</v>
      </c>
      <c r="G41" s="45"/>
      <c r="H41" s="43">
        <v>39391</v>
      </c>
      <c r="I41" s="46" t="s">
        <v>7</v>
      </c>
      <c r="J41" s="46">
        <v>1</v>
      </c>
      <c r="K41" s="45" t="s">
        <v>14</v>
      </c>
      <c r="L41" s="45"/>
      <c r="M41" s="46"/>
      <c r="N41" s="34"/>
      <c r="O41" s="45"/>
      <c r="P41" s="48" t="s">
        <v>128</v>
      </c>
      <c r="Q41" s="48">
        <v>0</v>
      </c>
      <c r="R41" s="48">
        <v>0</v>
      </c>
      <c r="S41" s="48">
        <v>0</v>
      </c>
      <c r="T41" s="48">
        <v>0</v>
      </c>
      <c r="U41" s="45"/>
      <c r="V41" s="59">
        <f t="shared" si="8"/>
        <v>0</v>
      </c>
      <c r="W41" s="59">
        <f t="shared" si="9"/>
        <v>0</v>
      </c>
      <c r="X41" s="59">
        <f t="shared" si="10"/>
        <v>0</v>
      </c>
      <c r="Y41" s="59">
        <f t="shared" si="11"/>
        <v>0</v>
      </c>
      <c r="Z41" s="58"/>
      <c r="AA41" s="58"/>
      <c r="AB41" s="58"/>
      <c r="AC41" s="58"/>
      <c r="AD41" s="58"/>
      <c r="AE41" s="58"/>
      <c r="AF41" s="58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29"/>
      <c r="CN41" s="29"/>
      <c r="CO41" s="29"/>
      <c r="CP41" s="29"/>
      <c r="CQ41" s="29"/>
      <c r="CR41" s="29"/>
      <c r="CS41" s="29"/>
      <c r="CT41" s="29"/>
      <c r="CU41" s="29"/>
      <c r="CV41" s="29"/>
      <c r="CW41" s="29"/>
      <c r="CX41" s="29"/>
      <c r="CY41" s="29"/>
      <c r="CZ41" s="29"/>
      <c r="DA41" s="29"/>
      <c r="DB41" s="29"/>
      <c r="DC41" s="29"/>
      <c r="DD41" s="29"/>
      <c r="DE41" s="29"/>
      <c r="DF41" s="29"/>
      <c r="DG41" s="29"/>
      <c r="DH41" s="29"/>
      <c r="DI41" s="29"/>
      <c r="DJ41" s="29"/>
      <c r="DK41" s="29"/>
      <c r="DL41" s="29"/>
      <c r="DM41" s="29"/>
      <c r="DN41" s="29"/>
      <c r="DO41" s="29"/>
      <c r="DP41" s="29"/>
      <c r="DQ41" s="29"/>
      <c r="DR41" s="29"/>
      <c r="DS41" s="29"/>
      <c r="DT41" s="29"/>
      <c r="DU41" s="29"/>
    </row>
    <row r="42" spans="1:125" s="56" customFormat="1" ht="15" x14ac:dyDescent="0.25">
      <c r="A42" s="38">
        <v>9</v>
      </c>
      <c r="B42" s="42" t="s">
        <v>35</v>
      </c>
      <c r="C42" s="42" t="s">
        <v>22</v>
      </c>
      <c r="D42" s="43">
        <v>16503</v>
      </c>
      <c r="E42" s="44">
        <f t="shared" ca="1" si="7"/>
        <v>69</v>
      </c>
      <c r="F42" s="47">
        <v>25</v>
      </c>
      <c r="G42" s="45"/>
      <c r="H42" s="43">
        <v>39797</v>
      </c>
      <c r="I42" s="46" t="s">
        <v>7</v>
      </c>
      <c r="J42" s="46">
        <v>1</v>
      </c>
      <c r="K42" s="45" t="s">
        <v>13</v>
      </c>
      <c r="L42" s="45"/>
      <c r="M42" s="46"/>
      <c r="N42" s="34"/>
      <c r="O42" s="45"/>
      <c r="P42" s="48" t="s">
        <v>127</v>
      </c>
      <c r="Q42" s="48">
        <v>49193.07</v>
      </c>
      <c r="R42" s="48">
        <v>47657.84</v>
      </c>
      <c r="S42" s="48">
        <v>41997.43</v>
      </c>
      <c r="T42" s="48">
        <v>19682.12</v>
      </c>
      <c r="U42" s="45"/>
      <c r="V42" s="59">
        <f t="shared" si="8"/>
        <v>49.193069999999999</v>
      </c>
      <c r="W42" s="59">
        <f t="shared" si="9"/>
        <v>47.657839999999993</v>
      </c>
      <c r="X42" s="59">
        <f t="shared" si="10"/>
        <v>41.997430000000001</v>
      </c>
      <c r="Y42" s="59">
        <f t="shared" si="11"/>
        <v>19.682119999999998</v>
      </c>
      <c r="Z42" s="58"/>
      <c r="AA42" s="58"/>
      <c r="AB42" s="58"/>
      <c r="AC42" s="58"/>
      <c r="AD42" s="58"/>
      <c r="AE42" s="58"/>
      <c r="AF42" s="58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  <c r="BR42" s="29"/>
      <c r="BS42" s="29"/>
      <c r="BT42" s="29"/>
      <c r="BU42" s="29"/>
      <c r="BV42" s="29"/>
      <c r="BW42" s="29"/>
      <c r="BX42" s="29"/>
      <c r="BY42" s="29"/>
      <c r="BZ42" s="29"/>
      <c r="CA42" s="29"/>
      <c r="CB42" s="29"/>
      <c r="CC42" s="29"/>
      <c r="CD42" s="29"/>
      <c r="CE42" s="29"/>
      <c r="CF42" s="29"/>
      <c r="CG42" s="29"/>
      <c r="CH42" s="29"/>
      <c r="CI42" s="29"/>
      <c r="CJ42" s="29"/>
      <c r="CK42" s="29"/>
      <c r="CL42" s="29"/>
      <c r="CM42" s="29"/>
      <c r="CN42" s="29"/>
      <c r="CO42" s="29"/>
      <c r="CP42" s="29"/>
      <c r="CQ42" s="29"/>
      <c r="CR42" s="29"/>
      <c r="CS42" s="29"/>
      <c r="CT42" s="29"/>
      <c r="CU42" s="29"/>
      <c r="CV42" s="29"/>
      <c r="CW42" s="29"/>
      <c r="CX42" s="29"/>
      <c r="CY42" s="29"/>
      <c r="CZ42" s="29"/>
      <c r="DA42" s="29"/>
      <c r="DB42" s="29"/>
      <c r="DC42" s="29"/>
      <c r="DD42" s="29"/>
      <c r="DE42" s="29"/>
      <c r="DF42" s="29"/>
      <c r="DG42" s="29"/>
      <c r="DH42" s="29"/>
      <c r="DI42" s="29"/>
      <c r="DJ42" s="29"/>
      <c r="DK42" s="29"/>
      <c r="DL42" s="29"/>
      <c r="DM42" s="29"/>
      <c r="DN42" s="29"/>
      <c r="DO42" s="29"/>
      <c r="DP42" s="29"/>
      <c r="DQ42" s="29"/>
      <c r="DR42" s="29"/>
      <c r="DS42" s="29"/>
      <c r="DT42" s="29"/>
      <c r="DU42" s="29"/>
    </row>
    <row r="43" spans="1:125" s="56" customFormat="1" ht="15" x14ac:dyDescent="0.25">
      <c r="A43" s="38">
        <v>9</v>
      </c>
      <c r="B43" s="42" t="s">
        <v>35</v>
      </c>
      <c r="C43" s="42" t="s">
        <v>20</v>
      </c>
      <c r="D43" s="43">
        <v>16503</v>
      </c>
      <c r="E43" s="44">
        <f t="shared" ca="1" si="7"/>
        <v>69</v>
      </c>
      <c r="F43" s="47">
        <v>50</v>
      </c>
      <c r="G43" s="45"/>
      <c r="H43" s="43">
        <v>40196</v>
      </c>
      <c r="I43" s="46" t="s">
        <v>7</v>
      </c>
      <c r="J43" s="46">
        <v>1</v>
      </c>
      <c r="K43" s="45" t="s">
        <v>13</v>
      </c>
      <c r="L43" s="45"/>
      <c r="M43" s="46"/>
      <c r="N43" s="35"/>
      <c r="O43" s="45"/>
      <c r="P43" s="48" t="s">
        <v>126</v>
      </c>
      <c r="Q43" s="48">
        <v>57598.55</v>
      </c>
      <c r="R43" s="48">
        <v>55226.1</v>
      </c>
      <c r="S43" s="48">
        <v>50253.13</v>
      </c>
      <c r="T43" s="48">
        <v>23317.15</v>
      </c>
      <c r="U43" s="45"/>
      <c r="V43" s="59">
        <f t="shared" si="8"/>
        <v>57.598550000000003</v>
      </c>
      <c r="W43" s="59">
        <f t="shared" si="9"/>
        <v>55.226099999999995</v>
      </c>
      <c r="X43" s="59">
        <f t="shared" si="10"/>
        <v>50.253129999999999</v>
      </c>
      <c r="Y43" s="59">
        <f t="shared" si="11"/>
        <v>23.317150000000002</v>
      </c>
      <c r="Z43" s="58"/>
      <c r="AA43" s="58"/>
      <c r="AB43" s="58"/>
      <c r="AC43" s="58"/>
      <c r="AD43" s="58"/>
      <c r="AE43" s="58"/>
      <c r="AF43" s="58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29"/>
      <c r="BQ43" s="29"/>
      <c r="BR43" s="29"/>
      <c r="BS43" s="29"/>
      <c r="BT43" s="29"/>
      <c r="BU43" s="29"/>
      <c r="BV43" s="29"/>
      <c r="BW43" s="29"/>
      <c r="BX43" s="29"/>
      <c r="BY43" s="29"/>
      <c r="BZ43" s="29"/>
      <c r="CA43" s="29"/>
      <c r="CB43" s="29"/>
      <c r="CC43" s="29"/>
      <c r="CD43" s="29"/>
      <c r="CE43" s="29"/>
      <c r="CF43" s="29"/>
      <c r="CG43" s="29"/>
      <c r="CH43" s="29"/>
      <c r="CI43" s="29"/>
      <c r="CJ43" s="29"/>
      <c r="CK43" s="29"/>
      <c r="CL43" s="29"/>
      <c r="CM43" s="29"/>
      <c r="CN43" s="29"/>
      <c r="CO43" s="29"/>
      <c r="CP43" s="29"/>
      <c r="CQ43" s="29"/>
      <c r="CR43" s="29"/>
      <c r="CS43" s="29"/>
      <c r="CT43" s="29"/>
      <c r="CU43" s="29"/>
      <c r="CV43" s="29"/>
      <c r="CW43" s="29"/>
      <c r="CX43" s="29"/>
      <c r="CY43" s="29"/>
      <c r="CZ43" s="29"/>
      <c r="DA43" s="29"/>
      <c r="DB43" s="29"/>
      <c r="DC43" s="29"/>
      <c r="DD43" s="29"/>
      <c r="DE43" s="29"/>
      <c r="DF43" s="29"/>
      <c r="DG43" s="29"/>
      <c r="DH43" s="29"/>
      <c r="DI43" s="29"/>
      <c r="DJ43" s="29"/>
      <c r="DK43" s="29"/>
      <c r="DL43" s="29"/>
      <c r="DM43" s="29"/>
      <c r="DN43" s="29"/>
      <c r="DO43" s="29"/>
      <c r="DP43" s="29"/>
      <c r="DQ43" s="29"/>
      <c r="DR43" s="29"/>
      <c r="DS43" s="29"/>
      <c r="DT43" s="29"/>
      <c r="DU43" s="29"/>
    </row>
    <row r="44" spans="1:125" s="56" customFormat="1" ht="15" x14ac:dyDescent="0.25">
      <c r="A44" s="38">
        <v>9</v>
      </c>
      <c r="B44" s="42" t="s">
        <v>35</v>
      </c>
      <c r="C44" s="42" t="s">
        <v>18</v>
      </c>
      <c r="D44" s="43">
        <v>16503</v>
      </c>
      <c r="E44" s="44">
        <f t="shared" ca="1" si="7"/>
        <v>69</v>
      </c>
      <c r="F44" s="47">
        <v>200</v>
      </c>
      <c r="G44" s="45"/>
      <c r="H44" s="43">
        <v>40529</v>
      </c>
      <c r="I44" s="46" t="s">
        <v>7</v>
      </c>
      <c r="J44" s="46">
        <v>1</v>
      </c>
      <c r="K44" s="45" t="s">
        <v>13</v>
      </c>
      <c r="L44" s="45"/>
      <c r="M44" s="46"/>
      <c r="N44" s="35"/>
      <c r="O44" s="45"/>
      <c r="P44" s="48" t="s">
        <v>125</v>
      </c>
      <c r="Q44" s="48">
        <v>39191.83</v>
      </c>
      <c r="R44" s="48">
        <v>35528.339999999997</v>
      </c>
      <c r="S44" s="48">
        <v>18804.47</v>
      </c>
      <c r="T44" s="48">
        <v>3776.114</v>
      </c>
      <c r="U44" s="45"/>
      <c r="V44" s="59">
        <f t="shared" si="8"/>
        <v>39.191830000000003</v>
      </c>
      <c r="W44" s="59">
        <f t="shared" si="9"/>
        <v>35.52834</v>
      </c>
      <c r="X44" s="59">
        <f t="shared" si="10"/>
        <v>18.804470000000002</v>
      </c>
      <c r="Y44" s="59">
        <f t="shared" si="11"/>
        <v>3.7761140000000002</v>
      </c>
      <c r="Z44" s="58"/>
      <c r="AA44" s="58"/>
      <c r="AB44" s="58"/>
      <c r="AC44" s="58"/>
      <c r="AD44" s="58"/>
      <c r="AE44" s="58"/>
      <c r="AF44" s="58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  <c r="BN44" s="29"/>
      <c r="BO44" s="29"/>
      <c r="BP44" s="29"/>
      <c r="BQ44" s="29"/>
      <c r="BR44" s="29"/>
      <c r="BS44" s="29"/>
      <c r="BT44" s="29"/>
      <c r="BU44" s="29"/>
      <c r="BV44" s="29"/>
      <c r="BW44" s="29"/>
      <c r="BX44" s="29"/>
      <c r="BY44" s="29"/>
      <c r="BZ44" s="29"/>
      <c r="CA44" s="29"/>
      <c r="CB44" s="29"/>
      <c r="CC44" s="29"/>
      <c r="CD44" s="29"/>
      <c r="CE44" s="29"/>
      <c r="CF44" s="29"/>
      <c r="CG44" s="29"/>
      <c r="CH44" s="29"/>
      <c r="CI44" s="29"/>
      <c r="CJ44" s="29"/>
      <c r="CK44" s="29"/>
      <c r="CL44" s="29"/>
      <c r="CM44" s="29"/>
      <c r="CN44" s="29"/>
      <c r="CO44" s="29"/>
      <c r="CP44" s="29"/>
      <c r="CQ44" s="29"/>
      <c r="CR44" s="29"/>
      <c r="CS44" s="29"/>
      <c r="CT44" s="29"/>
      <c r="CU44" s="29"/>
      <c r="CV44" s="29"/>
      <c r="CW44" s="29"/>
      <c r="CX44" s="29"/>
      <c r="CY44" s="29"/>
      <c r="CZ44" s="29"/>
      <c r="DA44" s="29"/>
      <c r="DB44" s="29"/>
      <c r="DC44" s="29"/>
      <c r="DD44" s="29"/>
      <c r="DE44" s="29"/>
      <c r="DF44" s="29"/>
      <c r="DG44" s="29"/>
      <c r="DH44" s="29"/>
      <c r="DI44" s="29"/>
      <c r="DJ44" s="29"/>
      <c r="DK44" s="29"/>
      <c r="DL44" s="29"/>
      <c r="DM44" s="29"/>
      <c r="DN44" s="29"/>
      <c r="DO44" s="29"/>
      <c r="DP44" s="29"/>
      <c r="DQ44" s="29"/>
      <c r="DR44" s="29"/>
      <c r="DS44" s="29"/>
      <c r="DT44" s="29"/>
      <c r="DU44" s="29"/>
    </row>
    <row r="45" spans="1:125" s="56" customFormat="1" ht="15" x14ac:dyDescent="0.25">
      <c r="A45" s="49">
        <v>10</v>
      </c>
      <c r="B45" s="50" t="s">
        <v>34</v>
      </c>
      <c r="C45" s="50" t="s">
        <v>22</v>
      </c>
      <c r="D45" s="51">
        <v>12918</v>
      </c>
      <c r="E45" s="52">
        <f t="shared" ca="1" si="7"/>
        <v>79</v>
      </c>
      <c r="F45" s="17">
        <v>25</v>
      </c>
      <c r="G45" s="17"/>
      <c r="H45" s="51">
        <v>39456</v>
      </c>
      <c r="I45" s="53" t="s">
        <v>11</v>
      </c>
      <c r="J45" s="53">
        <v>1</v>
      </c>
      <c r="K45" s="17" t="s">
        <v>14</v>
      </c>
      <c r="L45" s="17"/>
      <c r="M45" s="53"/>
      <c r="N45" s="57"/>
      <c r="O45" s="17"/>
      <c r="P45" s="55" t="s">
        <v>147</v>
      </c>
      <c r="Q45" s="55">
        <v>0</v>
      </c>
      <c r="R45" s="55">
        <v>0</v>
      </c>
      <c r="S45" s="55">
        <v>0</v>
      </c>
      <c r="T45" s="55">
        <v>0</v>
      </c>
      <c r="U45" s="17"/>
      <c r="V45" s="59">
        <f t="shared" si="8"/>
        <v>0</v>
      </c>
      <c r="W45" s="59">
        <f t="shared" si="9"/>
        <v>0</v>
      </c>
      <c r="X45" s="59">
        <f t="shared" si="10"/>
        <v>0</v>
      </c>
      <c r="Y45" s="59">
        <f t="shared" si="11"/>
        <v>0</v>
      </c>
      <c r="Z45" s="58"/>
      <c r="AA45" s="58"/>
      <c r="AB45" s="58"/>
      <c r="AC45" s="58"/>
      <c r="AD45" s="58"/>
      <c r="AE45" s="58"/>
      <c r="AF45" s="58"/>
    </row>
    <row r="46" spans="1:125" s="37" customFormat="1" ht="15" x14ac:dyDescent="0.25">
      <c r="A46" s="49">
        <v>10</v>
      </c>
      <c r="B46" s="50" t="s">
        <v>34</v>
      </c>
      <c r="C46" s="50" t="s">
        <v>18</v>
      </c>
      <c r="D46" s="51">
        <v>12918</v>
      </c>
      <c r="E46" s="52">
        <f t="shared" ca="1" si="7"/>
        <v>79</v>
      </c>
      <c r="F46" s="17">
        <v>40</v>
      </c>
      <c r="G46" s="17"/>
      <c r="H46" s="51">
        <v>40562</v>
      </c>
      <c r="I46" s="53" t="s">
        <v>11</v>
      </c>
      <c r="J46" s="53">
        <v>1</v>
      </c>
      <c r="K46" s="17" t="s">
        <v>13</v>
      </c>
      <c r="L46" s="17"/>
      <c r="M46" s="53"/>
      <c r="N46" s="57"/>
      <c r="O46" s="17"/>
      <c r="P46" s="55" t="s">
        <v>146</v>
      </c>
      <c r="Q46" s="55">
        <v>24675.13</v>
      </c>
      <c r="R46" s="55">
        <v>16813.740000000002</v>
      </c>
      <c r="S46" s="55">
        <v>13658.21</v>
      </c>
      <c r="T46" s="55">
        <v>7345.32</v>
      </c>
      <c r="U46" s="17"/>
      <c r="V46" s="59">
        <f t="shared" si="8"/>
        <v>24.675129999999999</v>
      </c>
      <c r="W46" s="59">
        <f t="shared" si="9"/>
        <v>16.813740000000003</v>
      </c>
      <c r="X46" s="59">
        <f t="shared" si="10"/>
        <v>13.658209999999999</v>
      </c>
      <c r="Y46" s="59">
        <f t="shared" si="11"/>
        <v>7.3453200000000001</v>
      </c>
      <c r="Z46" s="58"/>
      <c r="AA46" s="58"/>
      <c r="AB46" s="58"/>
      <c r="AC46" s="58"/>
      <c r="AD46" s="58"/>
      <c r="AE46" s="58"/>
      <c r="AF46" s="58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56"/>
      <c r="BK46" s="56"/>
      <c r="BL46" s="56"/>
      <c r="BM46" s="56"/>
      <c r="BN46" s="56"/>
      <c r="BO46" s="56"/>
      <c r="BP46" s="56"/>
      <c r="BQ46" s="56"/>
      <c r="BR46" s="56"/>
      <c r="BS46" s="56"/>
      <c r="BT46" s="56"/>
      <c r="BU46" s="56"/>
      <c r="BV46" s="56"/>
      <c r="BW46" s="56"/>
      <c r="BX46" s="56"/>
      <c r="BY46" s="56"/>
      <c r="BZ46" s="56"/>
      <c r="CA46" s="56"/>
      <c r="CB46" s="56"/>
      <c r="CC46" s="56"/>
      <c r="CD46" s="56"/>
      <c r="CE46" s="56"/>
      <c r="CF46" s="56"/>
      <c r="CG46" s="56"/>
      <c r="CH46" s="56"/>
      <c r="CI46" s="56"/>
      <c r="CJ46" s="56"/>
      <c r="CK46" s="56"/>
      <c r="CL46" s="56"/>
      <c r="CM46" s="56"/>
      <c r="CN46" s="56"/>
      <c r="CO46" s="56"/>
      <c r="CP46" s="56"/>
      <c r="CQ46" s="56"/>
      <c r="CR46" s="56"/>
      <c r="CS46" s="56"/>
      <c r="CT46" s="56"/>
      <c r="CU46" s="56"/>
      <c r="CV46" s="56"/>
      <c r="CW46" s="56"/>
      <c r="CX46" s="56"/>
      <c r="CY46" s="56"/>
      <c r="CZ46" s="56"/>
      <c r="DA46" s="56"/>
      <c r="DB46" s="56"/>
      <c r="DC46" s="56"/>
      <c r="DD46" s="56"/>
      <c r="DE46" s="56"/>
      <c r="DF46" s="56"/>
      <c r="DG46" s="56"/>
      <c r="DH46" s="56"/>
      <c r="DI46" s="56"/>
      <c r="DJ46" s="56"/>
      <c r="DK46" s="56"/>
      <c r="DL46" s="56"/>
      <c r="DM46" s="56"/>
      <c r="DN46" s="56"/>
      <c r="DO46" s="56"/>
      <c r="DP46" s="56"/>
      <c r="DQ46" s="56"/>
      <c r="DR46" s="56"/>
      <c r="DS46" s="56"/>
      <c r="DT46" s="56"/>
      <c r="DU46" s="56"/>
    </row>
    <row r="47" spans="1:125" s="37" customFormat="1" ht="15" x14ac:dyDescent="0.25">
      <c r="A47" s="49">
        <v>10</v>
      </c>
      <c r="B47" s="50" t="s">
        <v>34</v>
      </c>
      <c r="C47" s="50" t="s">
        <v>15</v>
      </c>
      <c r="D47" s="51">
        <v>12918</v>
      </c>
      <c r="E47" s="52">
        <f t="shared" ca="1" si="7"/>
        <v>79</v>
      </c>
      <c r="F47" s="17">
        <v>50</v>
      </c>
      <c r="G47" s="17"/>
      <c r="H47" s="51">
        <v>40925</v>
      </c>
      <c r="I47" s="53" t="s">
        <v>11</v>
      </c>
      <c r="J47" s="53">
        <v>1</v>
      </c>
      <c r="K47" s="17" t="s">
        <v>14</v>
      </c>
      <c r="L47" s="17"/>
      <c r="M47" s="53"/>
      <c r="N47" s="57"/>
      <c r="O47" s="17"/>
      <c r="P47" s="55" t="s">
        <v>145</v>
      </c>
      <c r="Q47" s="55">
        <v>58687.69</v>
      </c>
      <c r="R47" s="55">
        <v>54243.360000000001</v>
      </c>
      <c r="S47" s="55">
        <v>49756.33</v>
      </c>
      <c r="T47" s="55">
        <v>35819.51</v>
      </c>
      <c r="U47" s="17"/>
      <c r="V47" s="59">
        <f t="shared" si="8"/>
        <v>58.687690000000003</v>
      </c>
      <c r="W47" s="59">
        <f t="shared" si="9"/>
        <v>54.243360000000003</v>
      </c>
      <c r="X47" s="59">
        <f t="shared" si="10"/>
        <v>49.756329999999998</v>
      </c>
      <c r="Y47" s="59">
        <f t="shared" si="11"/>
        <v>35.819510000000001</v>
      </c>
      <c r="Z47" s="58"/>
      <c r="AA47" s="58"/>
      <c r="AB47" s="58"/>
      <c r="AC47" s="58"/>
      <c r="AD47" s="58"/>
      <c r="AE47" s="58"/>
      <c r="AF47" s="58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56"/>
      <c r="BK47" s="56"/>
      <c r="BL47" s="56"/>
      <c r="BM47" s="56"/>
      <c r="BN47" s="56"/>
      <c r="BO47" s="56"/>
      <c r="BP47" s="56"/>
      <c r="BQ47" s="56"/>
      <c r="BR47" s="56"/>
      <c r="BS47" s="56"/>
      <c r="BT47" s="56"/>
      <c r="BU47" s="56"/>
      <c r="BV47" s="56"/>
      <c r="BW47" s="56"/>
      <c r="BX47" s="56"/>
      <c r="BY47" s="56"/>
      <c r="BZ47" s="56"/>
      <c r="CA47" s="56"/>
      <c r="CB47" s="56"/>
      <c r="CC47" s="56"/>
      <c r="CD47" s="56"/>
      <c r="CE47" s="56"/>
      <c r="CF47" s="56"/>
      <c r="CG47" s="56"/>
      <c r="CH47" s="56"/>
      <c r="CI47" s="56"/>
      <c r="CJ47" s="56"/>
      <c r="CK47" s="56"/>
      <c r="CL47" s="56"/>
      <c r="CM47" s="56"/>
      <c r="CN47" s="56"/>
      <c r="CO47" s="56"/>
      <c r="CP47" s="56"/>
      <c r="CQ47" s="56"/>
      <c r="CR47" s="56"/>
      <c r="CS47" s="56"/>
      <c r="CT47" s="56"/>
      <c r="CU47" s="56"/>
      <c r="CV47" s="56"/>
      <c r="CW47" s="56"/>
      <c r="CX47" s="56"/>
      <c r="CY47" s="56"/>
      <c r="CZ47" s="56"/>
      <c r="DA47" s="56"/>
      <c r="DB47" s="56"/>
      <c r="DC47" s="56"/>
      <c r="DD47" s="56"/>
      <c r="DE47" s="56"/>
      <c r="DF47" s="56"/>
      <c r="DG47" s="56"/>
      <c r="DH47" s="56"/>
      <c r="DI47" s="56"/>
      <c r="DJ47" s="56"/>
      <c r="DK47" s="56"/>
      <c r="DL47" s="56"/>
      <c r="DM47" s="56"/>
      <c r="DN47" s="56"/>
      <c r="DO47" s="56"/>
      <c r="DP47" s="56"/>
      <c r="DQ47" s="56"/>
      <c r="DR47" s="56"/>
      <c r="DS47" s="56"/>
      <c r="DT47" s="56"/>
      <c r="DU47" s="56"/>
    </row>
    <row r="48" spans="1:125" s="37" customFormat="1" ht="15" x14ac:dyDescent="0.25">
      <c r="A48" s="49">
        <v>10</v>
      </c>
      <c r="B48" s="50" t="s">
        <v>34</v>
      </c>
      <c r="C48" s="50" t="s">
        <v>6</v>
      </c>
      <c r="D48" s="51">
        <v>12918</v>
      </c>
      <c r="E48" s="52">
        <f t="shared" ca="1" si="7"/>
        <v>79</v>
      </c>
      <c r="F48" s="17">
        <v>32</v>
      </c>
      <c r="G48" s="17"/>
      <c r="H48" s="51">
        <v>41199</v>
      </c>
      <c r="I48" s="53" t="s">
        <v>11</v>
      </c>
      <c r="J48" s="53">
        <v>1</v>
      </c>
      <c r="K48" s="17" t="s">
        <v>13</v>
      </c>
      <c r="L48" s="17"/>
      <c r="M48" s="53"/>
      <c r="N48" s="57"/>
      <c r="O48" s="17"/>
      <c r="P48" s="55" t="s">
        <v>144</v>
      </c>
      <c r="Q48" s="55">
        <v>55013.58</v>
      </c>
      <c r="R48" s="55">
        <v>43537.95</v>
      </c>
      <c r="S48" s="55">
        <v>39633.15</v>
      </c>
      <c r="T48" s="55">
        <v>28924.47</v>
      </c>
      <c r="U48" s="17"/>
      <c r="V48" s="59">
        <f t="shared" si="8"/>
        <v>55.013580000000005</v>
      </c>
      <c r="W48" s="59">
        <f t="shared" si="9"/>
        <v>43.537949999999995</v>
      </c>
      <c r="X48" s="59">
        <f t="shared" si="10"/>
        <v>39.633150000000001</v>
      </c>
      <c r="Y48" s="59">
        <f t="shared" si="11"/>
        <v>28.924469999999999</v>
      </c>
      <c r="Z48" s="58"/>
      <c r="AA48" s="58"/>
      <c r="AB48" s="58"/>
      <c r="AC48" s="58"/>
      <c r="AD48" s="58"/>
      <c r="AE48" s="58"/>
      <c r="AF48" s="58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56"/>
      <c r="BK48" s="56"/>
      <c r="BL48" s="56"/>
      <c r="BM48" s="56"/>
      <c r="BN48" s="56"/>
      <c r="BO48" s="56"/>
      <c r="BP48" s="56"/>
      <c r="BQ48" s="56"/>
      <c r="BR48" s="56"/>
      <c r="BS48" s="56"/>
      <c r="BT48" s="56"/>
      <c r="BU48" s="56"/>
      <c r="BV48" s="56"/>
      <c r="BW48" s="56"/>
      <c r="BX48" s="56"/>
      <c r="BY48" s="56"/>
      <c r="BZ48" s="56"/>
      <c r="CA48" s="56"/>
      <c r="CB48" s="56"/>
      <c r="CC48" s="56"/>
      <c r="CD48" s="56"/>
      <c r="CE48" s="56"/>
      <c r="CF48" s="56"/>
      <c r="CG48" s="56"/>
      <c r="CH48" s="56"/>
      <c r="CI48" s="56"/>
      <c r="CJ48" s="56"/>
      <c r="CK48" s="56"/>
      <c r="CL48" s="56"/>
      <c r="CM48" s="56"/>
      <c r="CN48" s="56"/>
      <c r="CO48" s="56"/>
      <c r="CP48" s="56"/>
      <c r="CQ48" s="56"/>
      <c r="CR48" s="56"/>
      <c r="CS48" s="56"/>
      <c r="CT48" s="56"/>
      <c r="CU48" s="56"/>
      <c r="CV48" s="56"/>
      <c r="CW48" s="56"/>
      <c r="CX48" s="56"/>
      <c r="CY48" s="56"/>
      <c r="CZ48" s="56"/>
      <c r="DA48" s="56"/>
      <c r="DB48" s="56"/>
      <c r="DC48" s="56"/>
      <c r="DD48" s="56"/>
      <c r="DE48" s="56"/>
      <c r="DF48" s="56"/>
      <c r="DG48" s="56"/>
      <c r="DH48" s="56"/>
      <c r="DI48" s="56"/>
      <c r="DJ48" s="56"/>
      <c r="DK48" s="56"/>
      <c r="DL48" s="56"/>
      <c r="DM48" s="56"/>
      <c r="DN48" s="56"/>
      <c r="DO48" s="56"/>
      <c r="DP48" s="56"/>
      <c r="DQ48" s="56"/>
      <c r="DR48" s="56"/>
      <c r="DS48" s="56"/>
      <c r="DT48" s="56"/>
      <c r="DU48" s="56"/>
    </row>
    <row r="49" spans="1:125" s="22" customFormat="1" ht="15" x14ac:dyDescent="0.25">
      <c r="A49" s="49">
        <v>10</v>
      </c>
      <c r="B49" s="50" t="s">
        <v>34</v>
      </c>
      <c r="C49" s="50" t="s">
        <v>23</v>
      </c>
      <c r="D49" s="51">
        <v>12918</v>
      </c>
      <c r="E49" s="52">
        <f t="shared" ca="1" si="7"/>
        <v>79</v>
      </c>
      <c r="F49" s="17">
        <v>16</v>
      </c>
      <c r="G49" s="17"/>
      <c r="H49" s="51">
        <v>39456</v>
      </c>
      <c r="I49" s="53" t="s">
        <v>7</v>
      </c>
      <c r="J49" s="53">
        <v>2</v>
      </c>
      <c r="K49" s="17" t="s">
        <v>14</v>
      </c>
      <c r="L49" s="17"/>
      <c r="M49" s="53"/>
      <c r="N49" s="57"/>
      <c r="O49" s="17"/>
      <c r="P49" s="55" t="s">
        <v>174</v>
      </c>
      <c r="Q49" s="55">
        <v>0</v>
      </c>
      <c r="R49" s="55">
        <v>0</v>
      </c>
      <c r="S49" s="55">
        <v>0</v>
      </c>
      <c r="T49" s="55">
        <v>0</v>
      </c>
      <c r="U49" s="17"/>
      <c r="V49" s="59">
        <f t="shared" si="8"/>
        <v>0</v>
      </c>
      <c r="W49" s="59">
        <f t="shared" si="9"/>
        <v>0</v>
      </c>
      <c r="X49" s="59">
        <f t="shared" si="10"/>
        <v>0</v>
      </c>
      <c r="Y49" s="59">
        <f t="shared" si="11"/>
        <v>0</v>
      </c>
      <c r="Z49" s="27"/>
      <c r="AA49" s="27"/>
      <c r="AB49" s="27"/>
      <c r="AC49" s="27"/>
      <c r="AD49" s="27"/>
      <c r="AE49" s="27"/>
      <c r="AF49" s="27"/>
    </row>
    <row r="50" spans="1:125" s="37" customFormat="1" ht="15" x14ac:dyDescent="0.25">
      <c r="A50" s="49">
        <v>10</v>
      </c>
      <c r="B50" s="50" t="s">
        <v>34</v>
      </c>
      <c r="C50" s="50" t="s">
        <v>21</v>
      </c>
      <c r="D50" s="51">
        <v>12918</v>
      </c>
      <c r="E50" s="52">
        <f t="shared" ca="1" si="7"/>
        <v>79</v>
      </c>
      <c r="F50" s="17">
        <v>32</v>
      </c>
      <c r="G50" s="17"/>
      <c r="H50" s="51">
        <v>39881</v>
      </c>
      <c r="I50" s="53" t="s">
        <v>7</v>
      </c>
      <c r="J50" s="53">
        <v>1</v>
      </c>
      <c r="K50" s="17" t="s">
        <v>13</v>
      </c>
      <c r="L50" s="17"/>
      <c r="M50" s="53"/>
      <c r="N50" s="57"/>
      <c r="O50" s="17"/>
      <c r="P50" s="55" t="s">
        <v>173</v>
      </c>
      <c r="Q50" s="55">
        <v>113712.8</v>
      </c>
      <c r="R50" s="55">
        <v>106693.4</v>
      </c>
      <c r="S50" s="55">
        <v>82637.39</v>
      </c>
      <c r="T50" s="55">
        <v>26931.21</v>
      </c>
      <c r="U50" s="17"/>
      <c r="V50" s="59">
        <f t="shared" si="8"/>
        <v>113.7128</v>
      </c>
      <c r="W50" s="59">
        <f t="shared" si="9"/>
        <v>106.6934</v>
      </c>
      <c r="X50" s="59">
        <f t="shared" si="10"/>
        <v>82.637389999999996</v>
      </c>
      <c r="Y50" s="59">
        <f t="shared" si="11"/>
        <v>26.93121</v>
      </c>
      <c r="Z50" s="27"/>
      <c r="AA50" s="27"/>
      <c r="AB50" s="27"/>
      <c r="AC50" s="27"/>
      <c r="AD50" s="27"/>
      <c r="AE50" s="27"/>
      <c r="AF50" s="27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</row>
    <row r="51" spans="1:125" s="37" customFormat="1" ht="15" x14ac:dyDescent="0.25">
      <c r="A51" s="49">
        <v>10</v>
      </c>
      <c r="B51" s="50" t="s">
        <v>34</v>
      </c>
      <c r="C51" s="50" t="s">
        <v>19</v>
      </c>
      <c r="D51" s="51">
        <v>12918</v>
      </c>
      <c r="E51" s="52">
        <f t="shared" ca="1" si="7"/>
        <v>79</v>
      </c>
      <c r="F51" s="17">
        <v>16</v>
      </c>
      <c r="G51" s="17"/>
      <c r="H51" s="51">
        <v>40562</v>
      </c>
      <c r="I51" s="53" t="s">
        <v>7</v>
      </c>
      <c r="J51" s="53">
        <v>1</v>
      </c>
      <c r="K51" s="17" t="s">
        <v>13</v>
      </c>
      <c r="L51" s="17"/>
      <c r="M51" s="53"/>
      <c r="N51" s="54"/>
      <c r="O51" s="17"/>
      <c r="P51" s="55" t="s">
        <v>172</v>
      </c>
      <c r="Q51" s="55">
        <v>33405.86</v>
      </c>
      <c r="R51" s="55">
        <v>28761.17</v>
      </c>
      <c r="S51" s="55">
        <v>20797.93</v>
      </c>
      <c r="T51" s="55">
        <v>1592.171</v>
      </c>
      <c r="U51" s="17"/>
      <c r="V51" s="59">
        <f t="shared" si="8"/>
        <v>33.405860000000004</v>
      </c>
      <c r="W51" s="59">
        <f t="shared" si="9"/>
        <v>28.76117</v>
      </c>
      <c r="X51" s="59">
        <f t="shared" si="10"/>
        <v>20.797930000000001</v>
      </c>
      <c r="Y51" s="59">
        <f t="shared" si="11"/>
        <v>1.592171</v>
      </c>
      <c r="Z51" s="27"/>
      <c r="AA51" s="27"/>
      <c r="AB51" s="27"/>
      <c r="AC51" s="27"/>
      <c r="AD51" s="27"/>
      <c r="AE51" s="27"/>
      <c r="AF51" s="27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</row>
    <row r="52" spans="1:125" s="37" customFormat="1" ht="15" x14ac:dyDescent="0.25">
      <c r="A52" s="49">
        <v>10</v>
      </c>
      <c r="B52" s="50" t="s">
        <v>34</v>
      </c>
      <c r="C52" s="50" t="s">
        <v>17</v>
      </c>
      <c r="D52" s="51">
        <v>12918</v>
      </c>
      <c r="E52" s="52">
        <f t="shared" ca="1" si="7"/>
        <v>79</v>
      </c>
      <c r="F52" s="17">
        <v>20</v>
      </c>
      <c r="G52" s="17"/>
      <c r="H52" s="51">
        <v>40835</v>
      </c>
      <c r="I52" s="53" t="s">
        <v>7</v>
      </c>
      <c r="J52" s="53">
        <v>1</v>
      </c>
      <c r="K52" s="17" t="s">
        <v>13</v>
      </c>
      <c r="L52" s="17"/>
      <c r="M52" s="53"/>
      <c r="N52" s="54"/>
      <c r="O52" s="17"/>
      <c r="P52" s="55" t="s">
        <v>171</v>
      </c>
      <c r="Q52" s="55">
        <v>37311.74</v>
      </c>
      <c r="R52" s="55">
        <v>29290.51</v>
      </c>
      <c r="S52" s="55">
        <v>27293.11</v>
      </c>
      <c r="T52" s="55">
        <v>11289.38</v>
      </c>
      <c r="U52" s="17"/>
      <c r="V52" s="59">
        <f t="shared" si="8"/>
        <v>37.31174</v>
      </c>
      <c r="W52" s="59">
        <f t="shared" si="9"/>
        <v>29.290509999999998</v>
      </c>
      <c r="X52" s="59">
        <f t="shared" si="10"/>
        <v>27.293110000000002</v>
      </c>
      <c r="Y52" s="59">
        <f t="shared" si="11"/>
        <v>11.28938</v>
      </c>
      <c r="Z52" s="27"/>
      <c r="AA52" s="27"/>
      <c r="AB52" s="27"/>
      <c r="AC52" s="27"/>
      <c r="AD52" s="27"/>
      <c r="AE52" s="27"/>
      <c r="AF52" s="27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</row>
    <row r="53" spans="1:125" s="6" customFormat="1" ht="15" x14ac:dyDescent="0.25">
      <c r="A53" s="49">
        <v>10</v>
      </c>
      <c r="B53" s="50" t="s">
        <v>34</v>
      </c>
      <c r="C53" s="50" t="s">
        <v>16</v>
      </c>
      <c r="D53" s="51">
        <v>12918</v>
      </c>
      <c r="E53" s="52">
        <f t="shared" ca="1" si="7"/>
        <v>79</v>
      </c>
      <c r="F53" s="17">
        <v>14</v>
      </c>
      <c r="G53" s="17"/>
      <c r="H53" s="51">
        <v>40925</v>
      </c>
      <c r="I53" s="53" t="s">
        <v>7</v>
      </c>
      <c r="J53" s="53">
        <v>1</v>
      </c>
      <c r="K53" s="17" t="s">
        <v>14</v>
      </c>
      <c r="L53" s="17"/>
      <c r="M53" s="53"/>
      <c r="N53" s="54"/>
      <c r="O53" s="17"/>
      <c r="P53" s="55" t="s">
        <v>170</v>
      </c>
      <c r="Q53" s="55">
        <v>25584.12</v>
      </c>
      <c r="R53" s="55">
        <v>21220.78</v>
      </c>
      <c r="S53" s="55">
        <v>20191.59</v>
      </c>
      <c r="T53" s="55">
        <v>9742.0079999999998</v>
      </c>
      <c r="U53" s="17"/>
      <c r="V53" s="59">
        <f t="shared" si="8"/>
        <v>25.584119999999999</v>
      </c>
      <c r="W53" s="59">
        <f t="shared" si="9"/>
        <v>21.220779999999998</v>
      </c>
      <c r="X53" s="59">
        <f t="shared" si="10"/>
        <v>20.191590000000001</v>
      </c>
      <c r="Y53" s="59">
        <f t="shared" si="11"/>
        <v>9.7420080000000002</v>
      </c>
      <c r="Z53" s="58"/>
      <c r="AA53" s="58"/>
      <c r="AB53" s="58"/>
      <c r="AC53" s="58"/>
      <c r="AD53" s="58"/>
      <c r="AE53" s="58"/>
      <c r="AF53" s="58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56"/>
      <c r="BK53" s="56"/>
      <c r="BL53" s="56"/>
      <c r="BM53" s="56"/>
      <c r="BN53" s="56"/>
      <c r="BO53" s="56"/>
      <c r="BP53" s="56"/>
      <c r="BQ53" s="56"/>
      <c r="BR53" s="56"/>
      <c r="BS53" s="56"/>
      <c r="BT53" s="56"/>
      <c r="BU53" s="56"/>
      <c r="BV53" s="56"/>
      <c r="BW53" s="56"/>
      <c r="BX53" s="56"/>
      <c r="BY53" s="56"/>
      <c r="BZ53" s="56"/>
      <c r="CA53" s="56"/>
      <c r="CB53" s="56"/>
      <c r="CC53" s="56"/>
      <c r="CD53" s="56"/>
      <c r="CE53" s="56"/>
      <c r="CF53" s="56"/>
      <c r="CG53" s="56"/>
      <c r="CH53" s="56"/>
      <c r="CI53" s="56"/>
      <c r="CJ53" s="56"/>
      <c r="CK53" s="56"/>
      <c r="CL53" s="56"/>
      <c r="CM53" s="56"/>
      <c r="CN53" s="56"/>
      <c r="CO53" s="56"/>
      <c r="CP53" s="56"/>
      <c r="CQ53" s="56"/>
      <c r="CR53" s="56"/>
      <c r="CS53" s="56"/>
      <c r="CT53" s="56"/>
      <c r="CU53" s="56"/>
      <c r="CV53" s="56"/>
      <c r="CW53" s="56"/>
      <c r="CX53" s="56"/>
      <c r="CY53" s="56"/>
      <c r="CZ53" s="56"/>
      <c r="DA53" s="56"/>
      <c r="DB53" s="56"/>
      <c r="DC53" s="56"/>
      <c r="DD53" s="56"/>
      <c r="DE53" s="56"/>
      <c r="DF53" s="56"/>
      <c r="DG53" s="56"/>
      <c r="DH53" s="56"/>
      <c r="DI53" s="56"/>
      <c r="DJ53" s="56"/>
      <c r="DK53" s="56"/>
      <c r="DL53" s="56"/>
      <c r="DM53" s="56"/>
      <c r="DN53" s="56"/>
      <c r="DO53" s="56"/>
      <c r="DP53" s="56"/>
      <c r="DQ53" s="56"/>
      <c r="DR53" s="56"/>
      <c r="DS53" s="56"/>
      <c r="DT53" s="56"/>
      <c r="DU53" s="56"/>
    </row>
    <row r="54" spans="1:125" s="6" customFormat="1" ht="15" x14ac:dyDescent="0.25">
      <c r="A54" s="49">
        <v>10</v>
      </c>
      <c r="B54" s="50" t="s">
        <v>34</v>
      </c>
      <c r="C54" s="50" t="s">
        <v>9</v>
      </c>
      <c r="D54" s="51">
        <v>12918</v>
      </c>
      <c r="E54" s="52">
        <f t="shared" ca="1" si="7"/>
        <v>79</v>
      </c>
      <c r="F54" s="17">
        <v>16</v>
      </c>
      <c r="G54" s="17"/>
      <c r="H54" s="51">
        <v>41199</v>
      </c>
      <c r="I54" s="53" t="s">
        <v>7</v>
      </c>
      <c r="J54" s="53">
        <v>1</v>
      </c>
      <c r="K54" s="17" t="s">
        <v>13</v>
      </c>
      <c r="L54" s="17"/>
      <c r="M54" s="53"/>
      <c r="N54" s="54"/>
      <c r="O54" s="17"/>
      <c r="P54" s="55" t="s">
        <v>169</v>
      </c>
      <c r="Q54" s="55">
        <v>29536.89</v>
      </c>
      <c r="R54" s="55">
        <v>22596.52</v>
      </c>
      <c r="S54" s="55">
        <v>21594.55</v>
      </c>
      <c r="T54" s="55">
        <v>10059.08</v>
      </c>
      <c r="U54" s="17"/>
      <c r="V54" s="59">
        <f t="shared" si="8"/>
        <v>29.53689</v>
      </c>
      <c r="W54" s="59">
        <f t="shared" si="9"/>
        <v>22.596520000000002</v>
      </c>
      <c r="X54" s="59">
        <f t="shared" si="10"/>
        <v>21.594549999999998</v>
      </c>
      <c r="Y54" s="59">
        <f t="shared" si="11"/>
        <v>10.05908</v>
      </c>
      <c r="Z54" s="58"/>
      <c r="AA54" s="58"/>
      <c r="AB54" s="58"/>
      <c r="AC54" s="58"/>
      <c r="AD54" s="58"/>
      <c r="AE54" s="58"/>
      <c r="AF54" s="58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56"/>
      <c r="BK54" s="56"/>
      <c r="BL54" s="56"/>
      <c r="BM54" s="56"/>
      <c r="BN54" s="56"/>
      <c r="BO54" s="56"/>
      <c r="BP54" s="56"/>
      <c r="BQ54" s="56"/>
      <c r="BR54" s="56"/>
      <c r="BS54" s="56"/>
      <c r="BT54" s="56"/>
      <c r="BU54" s="56"/>
      <c r="BV54" s="56"/>
      <c r="BW54" s="56"/>
      <c r="BX54" s="56"/>
      <c r="BY54" s="56"/>
      <c r="BZ54" s="56"/>
      <c r="CA54" s="56"/>
      <c r="CB54" s="56"/>
      <c r="CC54" s="56"/>
      <c r="CD54" s="56"/>
      <c r="CE54" s="56"/>
      <c r="CF54" s="56"/>
      <c r="CG54" s="56"/>
      <c r="CH54" s="56"/>
      <c r="CI54" s="56"/>
      <c r="CJ54" s="56"/>
      <c r="CK54" s="56"/>
      <c r="CL54" s="56"/>
      <c r="CM54" s="56"/>
      <c r="CN54" s="56"/>
      <c r="CO54" s="56"/>
      <c r="CP54" s="56"/>
      <c r="CQ54" s="56"/>
      <c r="CR54" s="56"/>
      <c r="CS54" s="56"/>
      <c r="CT54" s="56"/>
      <c r="CU54" s="56"/>
      <c r="CV54" s="56"/>
      <c r="CW54" s="56"/>
      <c r="CX54" s="56"/>
      <c r="CY54" s="56"/>
      <c r="CZ54" s="56"/>
      <c r="DA54" s="56"/>
      <c r="DB54" s="56"/>
      <c r="DC54" s="56"/>
      <c r="DD54" s="56"/>
      <c r="DE54" s="56"/>
      <c r="DF54" s="56"/>
      <c r="DG54" s="56"/>
      <c r="DH54" s="56"/>
      <c r="DI54" s="56"/>
      <c r="DJ54" s="56"/>
      <c r="DK54" s="56"/>
      <c r="DL54" s="56"/>
      <c r="DM54" s="56"/>
      <c r="DN54" s="56"/>
      <c r="DO54" s="56"/>
      <c r="DP54" s="56"/>
      <c r="DQ54" s="56"/>
      <c r="DR54" s="56"/>
      <c r="DS54" s="56"/>
      <c r="DT54" s="56"/>
      <c r="DU54" s="56"/>
    </row>
    <row r="55" spans="1:125" s="6" customFormat="1" ht="15" x14ac:dyDescent="0.25">
      <c r="A55" s="38">
        <v>11</v>
      </c>
      <c r="B55" s="42" t="s">
        <v>33</v>
      </c>
      <c r="C55" s="42" t="s">
        <v>9</v>
      </c>
      <c r="D55" s="43">
        <v>22304</v>
      </c>
      <c r="E55" s="44">
        <f t="shared" ca="1" si="7"/>
        <v>53</v>
      </c>
      <c r="F55" s="45">
        <v>40</v>
      </c>
      <c r="G55" s="45"/>
      <c r="H55" s="43">
        <v>39926</v>
      </c>
      <c r="I55" s="46" t="s">
        <v>7</v>
      </c>
      <c r="J55" s="46">
        <v>1</v>
      </c>
      <c r="K55" s="45" t="s">
        <v>13</v>
      </c>
      <c r="L55" s="45"/>
      <c r="M55" s="46"/>
      <c r="N55" s="35"/>
      <c r="O55" s="45"/>
      <c r="P55" s="48" t="s">
        <v>86</v>
      </c>
      <c r="Q55" s="48">
        <v>0</v>
      </c>
      <c r="R55" s="48">
        <v>0</v>
      </c>
      <c r="S55" s="48">
        <v>0</v>
      </c>
      <c r="T55" s="48">
        <v>0</v>
      </c>
      <c r="U55" s="45"/>
      <c r="V55" s="59">
        <f t="shared" si="8"/>
        <v>0</v>
      </c>
      <c r="W55" s="59">
        <f t="shared" si="9"/>
        <v>0</v>
      </c>
      <c r="X55" s="59">
        <f t="shared" si="10"/>
        <v>0</v>
      </c>
      <c r="Y55" s="59">
        <f t="shared" si="11"/>
        <v>0</v>
      </c>
      <c r="Z55" s="58"/>
      <c r="AA55" s="58"/>
      <c r="AB55" s="58"/>
      <c r="AC55" s="58"/>
      <c r="AD55" s="58"/>
      <c r="AE55" s="58"/>
      <c r="AF55" s="58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37"/>
      <c r="CD55" s="37"/>
      <c r="CE55" s="37"/>
      <c r="CF55" s="37"/>
      <c r="CG55" s="37"/>
      <c r="CH55" s="37"/>
      <c r="CI55" s="37"/>
      <c r="CJ55" s="37"/>
      <c r="CK55" s="37"/>
      <c r="CL55" s="37"/>
      <c r="CM55" s="37"/>
      <c r="CN55" s="37"/>
      <c r="CO55" s="37"/>
      <c r="CP55" s="37"/>
      <c r="CQ55" s="37"/>
      <c r="CR55" s="37"/>
      <c r="CS55" s="37"/>
      <c r="CT55" s="37"/>
      <c r="CU55" s="37"/>
      <c r="CV55" s="37"/>
      <c r="CW55" s="37"/>
      <c r="CX55" s="37"/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  <c r="DJ55" s="37"/>
      <c r="DK55" s="37"/>
      <c r="DL55" s="37"/>
      <c r="DM55" s="37"/>
      <c r="DN55" s="37"/>
      <c r="DO55" s="37"/>
      <c r="DP55" s="37"/>
      <c r="DQ55" s="37"/>
      <c r="DR55" s="37"/>
      <c r="DS55" s="37"/>
      <c r="DT55" s="37"/>
      <c r="DU55" s="37"/>
    </row>
    <row r="56" spans="1:125" s="6" customFormat="1" ht="15" x14ac:dyDescent="0.25">
      <c r="A56" s="38">
        <v>11</v>
      </c>
      <c r="B56" s="42" t="s">
        <v>33</v>
      </c>
      <c r="C56" s="42" t="s">
        <v>6</v>
      </c>
      <c r="D56" s="43">
        <v>22304</v>
      </c>
      <c r="E56" s="44">
        <f t="shared" ca="1" si="7"/>
        <v>53</v>
      </c>
      <c r="F56" s="45">
        <v>40</v>
      </c>
      <c r="G56" s="45"/>
      <c r="H56" s="43">
        <v>41128</v>
      </c>
      <c r="I56" s="46" t="s">
        <v>7</v>
      </c>
      <c r="J56" s="46">
        <v>1</v>
      </c>
      <c r="K56" s="45" t="s">
        <v>13</v>
      </c>
      <c r="L56" s="45"/>
      <c r="M56" s="46"/>
      <c r="N56" s="35"/>
      <c r="O56" s="45"/>
      <c r="P56" s="48" t="s">
        <v>85</v>
      </c>
      <c r="Q56" s="48">
        <v>18606.18</v>
      </c>
      <c r="R56" s="48">
        <v>16363.29</v>
      </c>
      <c r="S56" s="48">
        <v>13628.5</v>
      </c>
      <c r="T56" s="48">
        <v>5805.0770000000002</v>
      </c>
      <c r="U56" s="45"/>
      <c r="V56" s="59">
        <f t="shared" si="8"/>
        <v>18.606180000000002</v>
      </c>
      <c r="W56" s="59">
        <f t="shared" si="9"/>
        <v>16.363289999999999</v>
      </c>
      <c r="X56" s="59">
        <f t="shared" si="10"/>
        <v>13.628500000000001</v>
      </c>
      <c r="Y56" s="59">
        <f t="shared" si="11"/>
        <v>5.8050769999999998</v>
      </c>
      <c r="Z56" s="58"/>
      <c r="AA56" s="58"/>
      <c r="AB56" s="58"/>
      <c r="AC56" s="58"/>
      <c r="AD56" s="58"/>
      <c r="AE56" s="58"/>
      <c r="AF56" s="58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  <c r="BN56" s="37"/>
      <c r="BO56" s="37"/>
      <c r="BP56" s="37"/>
      <c r="BQ56" s="37"/>
      <c r="BR56" s="37"/>
      <c r="BS56" s="37"/>
      <c r="BT56" s="37"/>
      <c r="BU56" s="37"/>
      <c r="BV56" s="37"/>
      <c r="BW56" s="37"/>
      <c r="BX56" s="37"/>
      <c r="BY56" s="37"/>
      <c r="BZ56" s="37"/>
      <c r="CA56" s="37"/>
      <c r="CB56" s="37"/>
      <c r="CC56" s="37"/>
      <c r="CD56" s="37"/>
      <c r="CE56" s="37"/>
      <c r="CF56" s="37"/>
      <c r="CG56" s="37"/>
      <c r="CH56" s="37"/>
      <c r="CI56" s="37"/>
      <c r="CJ56" s="37"/>
      <c r="CK56" s="37"/>
      <c r="CL56" s="37"/>
      <c r="CM56" s="37"/>
      <c r="CN56" s="37"/>
      <c r="CO56" s="37"/>
      <c r="CP56" s="37"/>
      <c r="CQ56" s="37"/>
      <c r="CR56" s="37"/>
      <c r="CS56" s="37"/>
      <c r="CT56" s="37"/>
      <c r="CU56" s="37"/>
      <c r="CV56" s="37"/>
      <c r="CW56" s="37"/>
      <c r="CX56" s="37"/>
      <c r="CY56" s="37"/>
      <c r="CZ56" s="37"/>
      <c r="DA56" s="37"/>
      <c r="DB56" s="37"/>
      <c r="DC56" s="37"/>
      <c r="DD56" s="37"/>
      <c r="DE56" s="37"/>
      <c r="DF56" s="37"/>
      <c r="DG56" s="37"/>
      <c r="DH56" s="37"/>
      <c r="DI56" s="37"/>
      <c r="DJ56" s="37"/>
      <c r="DK56" s="37"/>
      <c r="DL56" s="37"/>
      <c r="DM56" s="37"/>
      <c r="DN56" s="37"/>
      <c r="DO56" s="37"/>
      <c r="DP56" s="37"/>
      <c r="DQ56" s="37"/>
      <c r="DR56" s="37"/>
      <c r="DS56" s="37"/>
      <c r="DT56" s="37"/>
      <c r="DU56" s="37"/>
    </row>
    <row r="57" spans="1:125" s="36" customFormat="1" ht="15" x14ac:dyDescent="0.25">
      <c r="A57" s="38">
        <v>13</v>
      </c>
      <c r="B57" s="42" t="s">
        <v>31</v>
      </c>
      <c r="C57" s="42" t="s">
        <v>18</v>
      </c>
      <c r="D57" s="43">
        <v>11463</v>
      </c>
      <c r="E57" s="44">
        <f t="shared" ca="1" si="7"/>
        <v>83</v>
      </c>
      <c r="F57" s="45">
        <v>25</v>
      </c>
      <c r="G57" s="45"/>
      <c r="H57" s="43">
        <v>39392</v>
      </c>
      <c r="I57" s="46" t="s">
        <v>7</v>
      </c>
      <c r="J57" s="46">
        <v>2</v>
      </c>
      <c r="K57" s="45" t="s">
        <v>14</v>
      </c>
      <c r="L57" s="45"/>
      <c r="M57" s="46"/>
      <c r="N57" s="35"/>
      <c r="O57" s="45"/>
      <c r="P57" s="48" t="s">
        <v>116</v>
      </c>
      <c r="Q57" s="48">
        <v>0</v>
      </c>
      <c r="R57" s="48">
        <v>0</v>
      </c>
      <c r="S57" s="48">
        <v>0</v>
      </c>
      <c r="T57" s="48">
        <v>0</v>
      </c>
      <c r="U57" s="45"/>
      <c r="V57" s="59">
        <f t="shared" si="8"/>
        <v>0</v>
      </c>
      <c r="W57" s="59">
        <f t="shared" si="9"/>
        <v>0</v>
      </c>
      <c r="X57" s="59">
        <f t="shared" si="10"/>
        <v>0</v>
      </c>
      <c r="Y57" s="59">
        <f t="shared" si="11"/>
        <v>0</v>
      </c>
      <c r="Z57" s="27"/>
      <c r="AA57" s="27"/>
      <c r="AB57" s="27"/>
      <c r="AC57" s="27"/>
      <c r="AD57" s="27"/>
      <c r="AE57" s="27"/>
      <c r="AF57" s="27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  <c r="BV57" s="30"/>
      <c r="BW57" s="30"/>
      <c r="BX57" s="30"/>
      <c r="BY57" s="30"/>
      <c r="BZ57" s="30"/>
      <c r="CA57" s="30"/>
      <c r="CB57" s="30"/>
      <c r="CC57" s="30"/>
      <c r="CD57" s="30"/>
      <c r="CE57" s="30"/>
      <c r="CF57" s="30"/>
      <c r="CG57" s="30"/>
      <c r="CH57" s="30"/>
      <c r="CI57" s="30"/>
      <c r="CJ57" s="30"/>
      <c r="CK57" s="30"/>
      <c r="CL57" s="30"/>
      <c r="CM57" s="30"/>
      <c r="CN57" s="30"/>
      <c r="CO57" s="30"/>
      <c r="CP57" s="30"/>
      <c r="CQ57" s="30"/>
      <c r="CR57" s="30"/>
      <c r="CS57" s="30"/>
      <c r="CT57" s="30"/>
      <c r="CU57" s="30"/>
      <c r="CV57" s="30"/>
      <c r="CW57" s="30"/>
      <c r="CX57" s="30"/>
      <c r="CY57" s="30"/>
      <c r="CZ57" s="30"/>
      <c r="DA57" s="30"/>
      <c r="DB57" s="30"/>
      <c r="DC57" s="30"/>
      <c r="DD57" s="30"/>
      <c r="DE57" s="30"/>
      <c r="DF57" s="30"/>
      <c r="DG57" s="30"/>
      <c r="DH57" s="30"/>
      <c r="DI57" s="30"/>
      <c r="DJ57" s="30"/>
      <c r="DK57" s="30"/>
      <c r="DL57" s="30"/>
      <c r="DM57" s="30"/>
      <c r="DN57" s="30"/>
      <c r="DO57" s="30"/>
      <c r="DP57" s="30"/>
      <c r="DQ57" s="30"/>
      <c r="DR57" s="30"/>
      <c r="DS57" s="30"/>
      <c r="DT57" s="30"/>
      <c r="DU57" s="30"/>
    </row>
    <row r="58" spans="1:125" s="56" customFormat="1" ht="15" x14ac:dyDescent="0.25">
      <c r="A58" s="38">
        <v>13</v>
      </c>
      <c r="B58" s="42" t="s">
        <v>31</v>
      </c>
      <c r="C58" s="42" t="s">
        <v>17</v>
      </c>
      <c r="D58" s="43">
        <v>11463</v>
      </c>
      <c r="E58" s="44">
        <f t="shared" ca="1" si="7"/>
        <v>83</v>
      </c>
      <c r="F58" s="45">
        <v>25</v>
      </c>
      <c r="G58" s="45"/>
      <c r="H58" s="43">
        <v>39798</v>
      </c>
      <c r="I58" s="46" t="s">
        <v>7</v>
      </c>
      <c r="J58" s="46">
        <v>1</v>
      </c>
      <c r="K58" s="45" t="s">
        <v>13</v>
      </c>
      <c r="L58" s="45"/>
      <c r="M58" s="46"/>
      <c r="N58" s="35"/>
      <c r="O58" s="45"/>
      <c r="P58" s="48" t="s">
        <v>115</v>
      </c>
      <c r="Q58" s="48">
        <v>315506.09999999998</v>
      </c>
      <c r="R58" s="48">
        <v>274684.59999999998</v>
      </c>
      <c r="S58" s="48">
        <v>268310.8</v>
      </c>
      <c r="T58" s="48">
        <v>204326.8</v>
      </c>
      <c r="U58" s="45"/>
      <c r="V58" s="59">
        <f t="shared" si="8"/>
        <v>315.5061</v>
      </c>
      <c r="W58" s="59">
        <f t="shared" si="9"/>
        <v>274.68459999999999</v>
      </c>
      <c r="X58" s="59">
        <f t="shared" si="10"/>
        <v>268.31079999999997</v>
      </c>
      <c r="Y58" s="59">
        <f t="shared" si="11"/>
        <v>204.32679999999999</v>
      </c>
      <c r="Z58" s="27"/>
      <c r="AA58" s="27"/>
      <c r="AB58" s="27"/>
      <c r="AC58" s="27"/>
      <c r="AD58" s="27"/>
      <c r="AE58" s="27"/>
      <c r="AF58" s="27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  <c r="CC58" s="36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36"/>
      <c r="DF58" s="36"/>
      <c r="DG58" s="36"/>
      <c r="DH58" s="36"/>
      <c r="DI58" s="36"/>
      <c r="DJ58" s="36"/>
      <c r="DK58" s="36"/>
      <c r="DL58" s="36"/>
      <c r="DM58" s="36"/>
      <c r="DN58" s="36"/>
      <c r="DO58" s="36"/>
      <c r="DP58" s="36"/>
      <c r="DQ58" s="36"/>
      <c r="DR58" s="36"/>
      <c r="DS58" s="36"/>
      <c r="DT58" s="36"/>
      <c r="DU58" s="36"/>
    </row>
    <row r="59" spans="1:125" s="56" customFormat="1" ht="15" x14ac:dyDescent="0.25">
      <c r="A59" s="38">
        <v>13</v>
      </c>
      <c r="B59" s="42" t="s">
        <v>31</v>
      </c>
      <c r="C59" s="42" t="s">
        <v>15</v>
      </c>
      <c r="D59" s="43">
        <v>11463</v>
      </c>
      <c r="E59" s="44">
        <f t="shared" ca="1" si="7"/>
        <v>83</v>
      </c>
      <c r="F59" s="45">
        <v>25</v>
      </c>
      <c r="G59" s="45"/>
      <c r="H59" s="43">
        <v>40477</v>
      </c>
      <c r="I59" s="46" t="s">
        <v>7</v>
      </c>
      <c r="J59" s="46">
        <v>1</v>
      </c>
      <c r="K59" s="45" t="s">
        <v>13</v>
      </c>
      <c r="L59" s="45"/>
      <c r="M59" s="46"/>
      <c r="N59" s="35"/>
      <c r="O59" s="45"/>
      <c r="P59" s="48" t="s">
        <v>114</v>
      </c>
      <c r="Q59" s="48">
        <v>222987.6</v>
      </c>
      <c r="R59" s="48">
        <v>193340.6</v>
      </c>
      <c r="S59" s="48">
        <v>189008.9</v>
      </c>
      <c r="T59" s="48">
        <v>148738.29999999999</v>
      </c>
      <c r="U59" s="45"/>
      <c r="V59" s="59">
        <f t="shared" si="8"/>
        <v>222.98760000000001</v>
      </c>
      <c r="W59" s="59">
        <f t="shared" si="9"/>
        <v>193.34059999999999</v>
      </c>
      <c r="X59" s="59">
        <f t="shared" si="10"/>
        <v>189.00889999999998</v>
      </c>
      <c r="Y59" s="59">
        <f t="shared" si="11"/>
        <v>148.73829999999998</v>
      </c>
      <c r="Z59" s="27"/>
      <c r="AA59" s="27"/>
      <c r="AB59" s="27"/>
      <c r="AC59" s="27"/>
      <c r="AD59" s="27"/>
      <c r="AE59" s="27"/>
      <c r="AF59" s="27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36"/>
      <c r="DE59" s="36"/>
      <c r="DF59" s="36"/>
      <c r="DG59" s="36"/>
      <c r="DH59" s="36"/>
      <c r="DI59" s="36"/>
      <c r="DJ59" s="36"/>
      <c r="DK59" s="36"/>
      <c r="DL59" s="36"/>
      <c r="DM59" s="36"/>
      <c r="DN59" s="36"/>
      <c r="DO59" s="36"/>
      <c r="DP59" s="36"/>
      <c r="DQ59" s="36"/>
      <c r="DR59" s="36"/>
      <c r="DS59" s="36"/>
      <c r="DT59" s="36"/>
      <c r="DU59" s="36"/>
    </row>
    <row r="60" spans="1:125" s="56" customFormat="1" ht="15" x14ac:dyDescent="0.25">
      <c r="A60" s="38">
        <v>13</v>
      </c>
      <c r="B60" s="42" t="s">
        <v>31</v>
      </c>
      <c r="C60" s="42" t="s">
        <v>9</v>
      </c>
      <c r="D60" s="43">
        <v>11463</v>
      </c>
      <c r="E60" s="44">
        <f t="shared" ca="1" si="7"/>
        <v>83</v>
      </c>
      <c r="F60" s="45">
        <v>20</v>
      </c>
      <c r="G60" s="45"/>
      <c r="H60" s="43">
        <v>40890</v>
      </c>
      <c r="I60" s="46" t="s">
        <v>7</v>
      </c>
      <c r="J60" s="46">
        <v>1</v>
      </c>
      <c r="K60" s="45" t="s">
        <v>14</v>
      </c>
      <c r="L60" s="45"/>
      <c r="M60" s="46"/>
      <c r="N60" s="35"/>
      <c r="O60" s="45"/>
      <c r="P60" s="48" t="s">
        <v>113</v>
      </c>
      <c r="Q60" s="48">
        <v>113158.1</v>
      </c>
      <c r="R60" s="48">
        <v>104502.8</v>
      </c>
      <c r="S60" s="48">
        <v>96987.22</v>
      </c>
      <c r="T60" s="48">
        <v>78208.149999999994</v>
      </c>
      <c r="U60" s="45"/>
      <c r="V60" s="59">
        <f t="shared" si="8"/>
        <v>113.1581</v>
      </c>
      <c r="W60" s="59">
        <f t="shared" si="9"/>
        <v>104.50280000000001</v>
      </c>
      <c r="X60" s="59">
        <f t="shared" si="10"/>
        <v>96.987220000000008</v>
      </c>
      <c r="Y60" s="59">
        <f t="shared" si="11"/>
        <v>78.208149999999989</v>
      </c>
      <c r="Z60" s="27"/>
      <c r="AA60" s="27"/>
      <c r="AB60" s="27"/>
      <c r="AC60" s="27"/>
      <c r="AD60" s="27"/>
      <c r="AE60" s="27"/>
      <c r="AF60" s="27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  <c r="CC60" s="36"/>
      <c r="CD60" s="36"/>
      <c r="CE60" s="36"/>
      <c r="CF60" s="36"/>
      <c r="CG60" s="36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  <c r="DC60" s="36"/>
      <c r="DD60" s="36"/>
      <c r="DE60" s="36"/>
      <c r="DF60" s="36"/>
      <c r="DG60" s="36"/>
      <c r="DH60" s="36"/>
      <c r="DI60" s="36"/>
      <c r="DJ60" s="36"/>
      <c r="DK60" s="36"/>
      <c r="DL60" s="36"/>
      <c r="DM60" s="36"/>
      <c r="DN60" s="36"/>
      <c r="DO60" s="36"/>
      <c r="DP60" s="36"/>
      <c r="DQ60" s="36"/>
      <c r="DR60" s="36"/>
      <c r="DS60" s="36"/>
      <c r="DT60" s="36"/>
      <c r="DU60" s="36"/>
    </row>
    <row r="61" spans="1:125" s="22" customFormat="1" ht="15" x14ac:dyDescent="0.25">
      <c r="A61" s="49">
        <v>14</v>
      </c>
      <c r="B61" s="50" t="s">
        <v>30</v>
      </c>
      <c r="C61" s="50" t="s">
        <v>9</v>
      </c>
      <c r="D61" s="51">
        <v>10021</v>
      </c>
      <c r="E61" s="52">
        <f t="shared" ca="1" si="7"/>
        <v>86</v>
      </c>
      <c r="F61" s="17">
        <v>50</v>
      </c>
      <c r="G61" s="17"/>
      <c r="H61" s="51">
        <v>39427</v>
      </c>
      <c r="I61" s="53" t="s">
        <v>7</v>
      </c>
      <c r="J61" s="53">
        <v>2</v>
      </c>
      <c r="K61" s="17" t="s">
        <v>14</v>
      </c>
      <c r="L61" s="17"/>
      <c r="M61" s="53"/>
      <c r="N61" s="57"/>
      <c r="O61" s="17"/>
      <c r="P61" s="55" t="s">
        <v>84</v>
      </c>
      <c r="Q61" s="55">
        <v>0</v>
      </c>
      <c r="R61" s="55">
        <v>0</v>
      </c>
      <c r="S61" s="55">
        <v>0</v>
      </c>
      <c r="T61" s="55">
        <v>0</v>
      </c>
      <c r="U61" s="17"/>
      <c r="V61" s="59">
        <f t="shared" si="8"/>
        <v>0</v>
      </c>
      <c r="W61" s="59">
        <f t="shared" si="9"/>
        <v>0</v>
      </c>
      <c r="X61" s="59">
        <f t="shared" si="10"/>
        <v>0</v>
      </c>
      <c r="Y61" s="59">
        <f t="shared" si="11"/>
        <v>0</v>
      </c>
      <c r="Z61" s="27"/>
      <c r="AA61" s="27"/>
      <c r="AB61" s="27"/>
      <c r="AC61" s="27"/>
      <c r="AD61" s="27"/>
      <c r="AE61" s="27"/>
      <c r="AF61" s="27"/>
    </row>
    <row r="62" spans="1:125" s="56" customFormat="1" ht="15" x14ac:dyDescent="0.25">
      <c r="A62" s="49">
        <v>14</v>
      </c>
      <c r="B62" s="50" t="s">
        <v>30</v>
      </c>
      <c r="C62" s="50" t="s">
        <v>6</v>
      </c>
      <c r="D62" s="51">
        <v>10021</v>
      </c>
      <c r="E62" s="52">
        <f t="shared" ca="1" si="7"/>
        <v>86</v>
      </c>
      <c r="F62" s="17">
        <v>100</v>
      </c>
      <c r="G62" s="17"/>
      <c r="H62" s="51">
        <v>39546</v>
      </c>
      <c r="I62" s="53" t="s">
        <v>7</v>
      </c>
      <c r="J62" s="53">
        <v>1</v>
      </c>
      <c r="K62" s="17" t="s">
        <v>14</v>
      </c>
      <c r="L62" s="17"/>
      <c r="M62" s="53"/>
      <c r="N62" s="54"/>
      <c r="O62" s="17"/>
      <c r="P62" s="55" t="s">
        <v>83</v>
      </c>
      <c r="Q62" s="55">
        <v>68021.19</v>
      </c>
      <c r="R62" s="55">
        <v>45044.98</v>
      </c>
      <c r="S62" s="55">
        <v>34328.28</v>
      </c>
      <c r="T62" s="55">
        <v>24307.13</v>
      </c>
      <c r="U62" s="17"/>
      <c r="V62" s="59">
        <f t="shared" si="8"/>
        <v>68.021190000000004</v>
      </c>
      <c r="W62" s="59">
        <f t="shared" si="9"/>
        <v>45.044980000000002</v>
      </c>
      <c r="X62" s="59">
        <f t="shared" si="10"/>
        <v>34.328279999999999</v>
      </c>
      <c r="Y62" s="59">
        <f t="shared" si="11"/>
        <v>24.307130000000001</v>
      </c>
      <c r="Z62" s="27"/>
      <c r="AA62" s="27"/>
      <c r="AB62" s="27"/>
      <c r="AC62" s="27"/>
      <c r="AD62" s="27"/>
      <c r="AE62" s="27"/>
      <c r="AF62" s="27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  <c r="CJ62" s="22"/>
      <c r="CK62" s="22"/>
      <c r="CL62" s="22"/>
      <c r="CM62" s="22"/>
      <c r="CN62" s="22"/>
      <c r="CO62" s="22"/>
      <c r="CP62" s="22"/>
      <c r="CQ62" s="22"/>
      <c r="CR62" s="22"/>
      <c r="CS62" s="22"/>
      <c r="CT62" s="22"/>
      <c r="CU62" s="22"/>
      <c r="CV62" s="22"/>
      <c r="CW62" s="22"/>
      <c r="CX62" s="22"/>
      <c r="CY62" s="22"/>
      <c r="CZ62" s="22"/>
      <c r="DA62" s="22"/>
      <c r="DB62" s="22"/>
      <c r="DC62" s="22"/>
      <c r="DD62" s="22"/>
      <c r="DE62" s="22"/>
      <c r="DF62" s="22"/>
      <c r="DG62" s="22"/>
      <c r="DH62" s="22"/>
      <c r="DI62" s="22"/>
      <c r="DJ62" s="22"/>
      <c r="DK62" s="22"/>
      <c r="DL62" s="22"/>
      <c r="DM62" s="22"/>
      <c r="DN62" s="22"/>
      <c r="DO62" s="22"/>
      <c r="DP62" s="22"/>
      <c r="DQ62" s="22"/>
      <c r="DR62" s="22"/>
      <c r="DS62" s="22"/>
      <c r="DT62" s="22"/>
      <c r="DU62" s="22"/>
    </row>
    <row r="63" spans="1:125" s="7" customFormat="1" ht="15" x14ac:dyDescent="0.25">
      <c r="A63" s="49">
        <v>16</v>
      </c>
      <c r="B63" s="50" t="s">
        <v>28</v>
      </c>
      <c r="C63" s="50" t="s">
        <v>17</v>
      </c>
      <c r="D63" s="51">
        <v>11780</v>
      </c>
      <c r="E63" s="52">
        <f t="shared" ca="1" si="7"/>
        <v>82</v>
      </c>
      <c r="F63" s="17">
        <v>32</v>
      </c>
      <c r="G63" s="17"/>
      <c r="H63" s="51">
        <v>39618</v>
      </c>
      <c r="I63" s="53" t="s">
        <v>11</v>
      </c>
      <c r="J63" s="53">
        <v>2</v>
      </c>
      <c r="K63" s="17" t="s">
        <v>14</v>
      </c>
      <c r="L63" s="17"/>
      <c r="M63" s="53"/>
      <c r="N63" s="54"/>
      <c r="O63" s="17"/>
      <c r="P63" s="55" t="s">
        <v>109</v>
      </c>
      <c r="Q63" s="55">
        <v>0</v>
      </c>
      <c r="R63" s="55">
        <v>0</v>
      </c>
      <c r="S63" s="55">
        <v>0</v>
      </c>
      <c r="T63" s="55">
        <v>0</v>
      </c>
      <c r="U63" s="17"/>
      <c r="V63" s="59">
        <f t="shared" si="8"/>
        <v>0</v>
      </c>
      <c r="W63" s="59">
        <f t="shared" si="9"/>
        <v>0</v>
      </c>
      <c r="X63" s="59">
        <f t="shared" si="10"/>
        <v>0</v>
      </c>
      <c r="Y63" s="59">
        <f t="shared" si="11"/>
        <v>0</v>
      </c>
      <c r="Z63" s="27"/>
      <c r="AA63" s="27"/>
      <c r="AB63" s="27"/>
      <c r="AC63" s="27"/>
      <c r="AD63" s="27"/>
      <c r="AE63" s="27"/>
      <c r="AF63" s="27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2"/>
      <c r="CP63" s="22"/>
      <c r="CQ63" s="22"/>
      <c r="CR63" s="22"/>
      <c r="CS63" s="22"/>
      <c r="CT63" s="22"/>
      <c r="CU63" s="22"/>
      <c r="CV63" s="22"/>
      <c r="CW63" s="22"/>
      <c r="CX63" s="22"/>
      <c r="CY63" s="22"/>
      <c r="CZ63" s="22"/>
      <c r="DA63" s="22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2"/>
      <c r="DM63" s="22"/>
      <c r="DN63" s="22"/>
      <c r="DO63" s="22"/>
      <c r="DP63" s="22"/>
      <c r="DQ63" s="22"/>
      <c r="DR63" s="22"/>
      <c r="DS63" s="22"/>
      <c r="DT63" s="22"/>
      <c r="DU63" s="22"/>
    </row>
    <row r="64" spans="1:125" s="56" customFormat="1" ht="15" x14ac:dyDescent="0.25">
      <c r="A64" s="49">
        <v>16</v>
      </c>
      <c r="B64" s="50" t="s">
        <v>28</v>
      </c>
      <c r="C64" s="50" t="s">
        <v>16</v>
      </c>
      <c r="D64" s="51">
        <v>11780</v>
      </c>
      <c r="E64" s="52">
        <f t="shared" ca="1" si="7"/>
        <v>82</v>
      </c>
      <c r="F64" s="17">
        <v>25</v>
      </c>
      <c r="G64" s="17"/>
      <c r="H64" s="51">
        <v>39961</v>
      </c>
      <c r="I64" s="53" t="s">
        <v>11</v>
      </c>
      <c r="J64" s="53">
        <v>1</v>
      </c>
      <c r="K64" s="17" t="s">
        <v>13</v>
      </c>
      <c r="L64" s="17"/>
      <c r="M64" s="53"/>
      <c r="N64" s="54"/>
      <c r="O64" s="17"/>
      <c r="P64" s="55" t="s">
        <v>108</v>
      </c>
      <c r="Q64" s="55">
        <v>10772.32</v>
      </c>
      <c r="R64" s="55">
        <v>9445.7780000000002</v>
      </c>
      <c r="S64" s="55">
        <v>8008.9620000000004</v>
      </c>
      <c r="T64" s="55">
        <v>6863.6610000000001</v>
      </c>
      <c r="U64" s="17"/>
      <c r="V64" s="59">
        <f t="shared" si="8"/>
        <v>10.772320000000001</v>
      </c>
      <c r="W64" s="59">
        <f t="shared" si="9"/>
        <v>9.4457780000000007</v>
      </c>
      <c r="X64" s="59">
        <f t="shared" si="10"/>
        <v>8.0089620000000004</v>
      </c>
      <c r="Y64" s="59">
        <f t="shared" si="11"/>
        <v>6.8636610000000005</v>
      </c>
      <c r="Z64" s="27"/>
      <c r="AA64" s="27"/>
      <c r="AB64" s="27"/>
      <c r="AC64" s="27"/>
      <c r="AD64" s="27"/>
      <c r="AE64" s="27"/>
      <c r="AF64" s="27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  <c r="CJ64" s="22"/>
      <c r="CK64" s="22"/>
      <c r="CL64" s="22"/>
      <c r="CM64" s="22"/>
      <c r="CN64" s="22"/>
      <c r="CO64" s="22"/>
      <c r="CP64" s="22"/>
      <c r="CQ64" s="22"/>
      <c r="CR64" s="22"/>
      <c r="CS64" s="22"/>
      <c r="CT64" s="22"/>
      <c r="CU64" s="22"/>
      <c r="CV64" s="22"/>
      <c r="CW64" s="22"/>
      <c r="CX64" s="22"/>
      <c r="CY64" s="22"/>
      <c r="CZ64" s="22"/>
      <c r="DA64" s="22"/>
      <c r="DB64" s="22"/>
      <c r="DC64" s="22"/>
      <c r="DD64" s="22"/>
      <c r="DE64" s="22"/>
      <c r="DF64" s="22"/>
      <c r="DG64" s="22"/>
      <c r="DH64" s="22"/>
      <c r="DI64" s="22"/>
      <c r="DJ64" s="22"/>
      <c r="DK64" s="22"/>
      <c r="DL64" s="22"/>
      <c r="DM64" s="22"/>
      <c r="DN64" s="22"/>
      <c r="DO64" s="22"/>
      <c r="DP64" s="22"/>
      <c r="DQ64" s="22"/>
      <c r="DR64" s="22"/>
      <c r="DS64" s="22"/>
      <c r="DT64" s="22"/>
      <c r="DU64" s="22"/>
    </row>
    <row r="65" spans="1:125" s="56" customFormat="1" ht="15" x14ac:dyDescent="0.25">
      <c r="A65" s="49">
        <v>16</v>
      </c>
      <c r="B65" s="50" t="s">
        <v>28</v>
      </c>
      <c r="C65" s="50" t="s">
        <v>15</v>
      </c>
      <c r="D65" s="51">
        <v>11780</v>
      </c>
      <c r="E65" s="52">
        <f t="shared" ca="1" si="7"/>
        <v>82</v>
      </c>
      <c r="F65" s="17">
        <v>20</v>
      </c>
      <c r="G65" s="17"/>
      <c r="H65" s="51">
        <v>40353</v>
      </c>
      <c r="I65" s="53" t="s">
        <v>11</v>
      </c>
      <c r="J65" s="53">
        <v>1</v>
      </c>
      <c r="K65" s="17" t="s">
        <v>13</v>
      </c>
      <c r="L65" s="17"/>
      <c r="M65" s="53"/>
      <c r="N65" s="54"/>
      <c r="O65" s="17"/>
      <c r="P65" s="55" t="s">
        <v>107</v>
      </c>
      <c r="Q65" s="55">
        <v>34356.26</v>
      </c>
      <c r="R65" s="55">
        <v>30572.71</v>
      </c>
      <c r="S65" s="55">
        <v>29071.3</v>
      </c>
      <c r="T65" s="55">
        <v>22394.19</v>
      </c>
      <c r="U65" s="17"/>
      <c r="V65" s="59">
        <f t="shared" si="8"/>
        <v>34.356259999999999</v>
      </c>
      <c r="W65" s="59">
        <f t="shared" si="9"/>
        <v>30.572710000000001</v>
      </c>
      <c r="X65" s="59">
        <f t="shared" si="10"/>
        <v>29.071300000000001</v>
      </c>
      <c r="Y65" s="59">
        <f t="shared" si="11"/>
        <v>22.394189999999998</v>
      </c>
      <c r="Z65" s="27"/>
      <c r="AA65" s="27"/>
      <c r="AB65" s="27"/>
      <c r="AC65" s="27"/>
      <c r="AD65" s="27"/>
      <c r="AE65" s="27"/>
      <c r="AF65" s="27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2"/>
      <c r="CP65" s="22"/>
      <c r="CQ65" s="22"/>
      <c r="CR65" s="22"/>
      <c r="CS65" s="22"/>
      <c r="CT65" s="22"/>
      <c r="CU65" s="22"/>
      <c r="CV65" s="22"/>
      <c r="CW65" s="22"/>
      <c r="CX65" s="22"/>
      <c r="CY65" s="22"/>
      <c r="CZ65" s="22"/>
      <c r="DA65" s="22"/>
      <c r="DB65" s="22"/>
      <c r="DC65" s="22"/>
      <c r="DD65" s="22"/>
      <c r="DE65" s="22"/>
      <c r="DF65" s="22"/>
      <c r="DG65" s="22"/>
      <c r="DH65" s="22"/>
      <c r="DI65" s="22"/>
      <c r="DJ65" s="22"/>
      <c r="DK65" s="22"/>
      <c r="DL65" s="22"/>
      <c r="DM65" s="22"/>
      <c r="DN65" s="22"/>
      <c r="DO65" s="22"/>
      <c r="DP65" s="22"/>
      <c r="DQ65" s="22"/>
      <c r="DR65" s="22"/>
      <c r="DS65" s="22"/>
      <c r="DT65" s="22"/>
      <c r="DU65" s="22"/>
    </row>
    <row r="66" spans="1:125" s="56" customFormat="1" ht="15" x14ac:dyDescent="0.25">
      <c r="A66" s="49">
        <v>16</v>
      </c>
      <c r="B66" s="50" t="s">
        <v>28</v>
      </c>
      <c r="C66" s="50" t="s">
        <v>9</v>
      </c>
      <c r="D66" s="51">
        <v>11780</v>
      </c>
      <c r="E66" s="52">
        <f t="shared" ca="1" si="7"/>
        <v>82</v>
      </c>
      <c r="F66" s="17">
        <v>25</v>
      </c>
      <c r="G66" s="17"/>
      <c r="H66" s="51">
        <v>40724</v>
      </c>
      <c r="I66" s="53" t="s">
        <v>11</v>
      </c>
      <c r="J66" s="53">
        <v>1</v>
      </c>
      <c r="K66" s="17" t="s">
        <v>13</v>
      </c>
      <c r="L66" s="17"/>
      <c r="M66" s="53"/>
      <c r="N66" s="54"/>
      <c r="O66" s="17"/>
      <c r="P66" s="55" t="s">
        <v>106</v>
      </c>
      <c r="Q66" s="55">
        <v>14744</v>
      </c>
      <c r="R66" s="55">
        <v>13888.69</v>
      </c>
      <c r="S66" s="55">
        <v>13120.87</v>
      </c>
      <c r="T66" s="55">
        <v>10243.280000000001</v>
      </c>
      <c r="U66" s="17"/>
      <c r="V66" s="59">
        <f t="shared" si="8"/>
        <v>14.744</v>
      </c>
      <c r="W66" s="59">
        <f t="shared" si="9"/>
        <v>13.88869</v>
      </c>
      <c r="X66" s="59">
        <f t="shared" si="10"/>
        <v>13.12087</v>
      </c>
      <c r="Y66" s="59">
        <f t="shared" si="11"/>
        <v>10.24328</v>
      </c>
      <c r="Z66" s="27"/>
      <c r="AA66" s="27"/>
      <c r="AB66" s="27"/>
      <c r="AC66" s="27"/>
      <c r="AD66" s="27"/>
      <c r="AE66" s="27"/>
      <c r="AF66" s="27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  <c r="CJ66" s="22"/>
      <c r="CK66" s="22"/>
      <c r="CL66" s="22"/>
      <c r="CM66" s="22"/>
      <c r="CN66" s="22"/>
      <c r="CO66" s="22"/>
      <c r="CP66" s="22"/>
      <c r="CQ66" s="22"/>
      <c r="CR66" s="22"/>
      <c r="CS66" s="22"/>
      <c r="CT66" s="22"/>
      <c r="CU66" s="22"/>
      <c r="CV66" s="22"/>
      <c r="CW66" s="22"/>
      <c r="CX66" s="22"/>
      <c r="CY66" s="22"/>
      <c r="CZ66" s="22"/>
      <c r="DA66" s="22"/>
      <c r="DB66" s="22"/>
      <c r="DC66" s="22"/>
      <c r="DD66" s="22"/>
      <c r="DE66" s="22"/>
      <c r="DF66" s="22"/>
      <c r="DG66" s="22"/>
      <c r="DH66" s="22"/>
      <c r="DI66" s="22"/>
      <c r="DJ66" s="22"/>
      <c r="DK66" s="22"/>
      <c r="DL66" s="22"/>
      <c r="DM66" s="22"/>
      <c r="DN66" s="22"/>
      <c r="DO66" s="22"/>
      <c r="DP66" s="22"/>
      <c r="DQ66" s="22"/>
      <c r="DR66" s="22"/>
      <c r="DS66" s="22"/>
      <c r="DT66" s="22"/>
      <c r="DU66" s="22"/>
    </row>
    <row r="67" spans="1:125" s="56" customFormat="1" ht="15" x14ac:dyDescent="0.25">
      <c r="A67" s="49">
        <v>16</v>
      </c>
      <c r="B67" s="50" t="s">
        <v>28</v>
      </c>
      <c r="C67" s="50" t="s">
        <v>6</v>
      </c>
      <c r="D67" s="51">
        <v>11780</v>
      </c>
      <c r="E67" s="52">
        <f t="shared" ca="1" si="7"/>
        <v>82</v>
      </c>
      <c r="F67" s="17">
        <v>25</v>
      </c>
      <c r="G67" s="17"/>
      <c r="H67" s="51">
        <v>41102</v>
      </c>
      <c r="I67" s="53" t="s">
        <v>11</v>
      </c>
      <c r="J67" s="53">
        <v>1</v>
      </c>
      <c r="K67" s="17" t="s">
        <v>14</v>
      </c>
      <c r="L67" s="17"/>
      <c r="M67" s="53"/>
      <c r="N67" s="54"/>
      <c r="O67" s="17"/>
      <c r="P67" s="55" t="s">
        <v>105</v>
      </c>
      <c r="Q67" s="55">
        <v>3075.2269999999999</v>
      </c>
      <c r="R67" s="55">
        <v>2419.3310000000001</v>
      </c>
      <c r="S67" s="55">
        <v>1685.0350000000001</v>
      </c>
      <c r="T67" s="55">
        <v>625.72040000000004</v>
      </c>
      <c r="U67" s="17"/>
      <c r="V67" s="59">
        <f t="shared" si="8"/>
        <v>3.0752269999999999</v>
      </c>
      <c r="W67" s="59">
        <f t="shared" si="9"/>
        <v>2.4193310000000001</v>
      </c>
      <c r="X67" s="59">
        <f t="shared" si="10"/>
        <v>1.6850350000000001</v>
      </c>
      <c r="Y67" s="59">
        <f t="shared" si="11"/>
        <v>0.62572040000000007</v>
      </c>
      <c r="Z67" s="27"/>
      <c r="AA67" s="27"/>
      <c r="AB67" s="27"/>
      <c r="AC67" s="27"/>
      <c r="AD67" s="27"/>
      <c r="AE67" s="27"/>
      <c r="AF67" s="27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  <c r="CJ67" s="22"/>
      <c r="CK67" s="22"/>
      <c r="CL67" s="22"/>
      <c r="CM67" s="22"/>
      <c r="CN67" s="22"/>
      <c r="CO67" s="22"/>
      <c r="CP67" s="22"/>
      <c r="CQ67" s="22"/>
      <c r="CR67" s="22"/>
      <c r="CS67" s="22"/>
      <c r="CT67" s="22"/>
      <c r="CU67" s="22"/>
      <c r="CV67" s="22"/>
      <c r="CW67" s="22"/>
      <c r="CX67" s="22"/>
      <c r="CY67" s="22"/>
      <c r="CZ67" s="22"/>
      <c r="DA67" s="22"/>
      <c r="DB67" s="22"/>
      <c r="DC67" s="22"/>
      <c r="DD67" s="22"/>
      <c r="DE67" s="22"/>
      <c r="DF67" s="22"/>
      <c r="DG67" s="22"/>
      <c r="DH67" s="22"/>
      <c r="DI67" s="22"/>
      <c r="DJ67" s="22"/>
      <c r="DK67" s="22"/>
      <c r="DL67" s="22"/>
      <c r="DM67" s="22"/>
      <c r="DN67" s="22"/>
      <c r="DO67" s="22"/>
      <c r="DP67" s="22"/>
      <c r="DQ67" s="22"/>
      <c r="DR67" s="22"/>
      <c r="DS67" s="22"/>
      <c r="DT67" s="22"/>
      <c r="DU67" s="22"/>
    </row>
    <row r="68" spans="1:125" s="56" customFormat="1" ht="15" x14ac:dyDescent="0.25">
      <c r="A68" s="38">
        <v>17</v>
      </c>
      <c r="B68" s="42" t="s">
        <v>27</v>
      </c>
      <c r="C68" s="42" t="s">
        <v>16</v>
      </c>
      <c r="D68" s="43">
        <v>9555</v>
      </c>
      <c r="E68" s="44">
        <f t="shared" ref="E68:E100" ca="1" si="12">INT((TODAY()-D68)/365.25)</f>
        <v>88</v>
      </c>
      <c r="F68" s="45">
        <v>40</v>
      </c>
      <c r="G68" s="45"/>
      <c r="H68" s="43">
        <v>39507</v>
      </c>
      <c r="I68" s="46" t="s">
        <v>7</v>
      </c>
      <c r="J68" s="46">
        <v>1</v>
      </c>
      <c r="K68" s="45" t="s">
        <v>14</v>
      </c>
      <c r="L68" s="45"/>
      <c r="M68" s="46"/>
      <c r="N68" s="34"/>
      <c r="O68" s="45"/>
      <c r="P68" s="48" t="s">
        <v>159</v>
      </c>
      <c r="Q68" s="48">
        <v>0</v>
      </c>
      <c r="R68" s="48">
        <v>0</v>
      </c>
      <c r="S68" s="48">
        <v>0</v>
      </c>
      <c r="T68" s="48">
        <v>0</v>
      </c>
      <c r="U68" s="45"/>
      <c r="V68" s="59">
        <f t="shared" ref="V68:V100" si="13">Q68/1000</f>
        <v>0</v>
      </c>
      <c r="W68" s="59">
        <f t="shared" ref="W68:W100" si="14">R68/1000</f>
        <v>0</v>
      </c>
      <c r="X68" s="59">
        <f t="shared" ref="X68:X100" si="15">S68/1000</f>
        <v>0</v>
      </c>
      <c r="Y68" s="59">
        <f t="shared" ref="Y68:Y100" si="16">T68/1000</f>
        <v>0</v>
      </c>
      <c r="Z68" s="58"/>
      <c r="AA68" s="58"/>
      <c r="AB68" s="58"/>
      <c r="AC68" s="58"/>
      <c r="AD68" s="58"/>
      <c r="AE68" s="58"/>
      <c r="AF68" s="58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  <c r="CD68" s="29"/>
      <c r="CE68" s="29"/>
      <c r="CF68" s="29"/>
      <c r="CG68" s="29"/>
      <c r="CH68" s="29"/>
      <c r="CI68" s="29"/>
      <c r="CJ68" s="29"/>
      <c r="CK68" s="29"/>
      <c r="CL68" s="29"/>
      <c r="CM68" s="29"/>
      <c r="CN68" s="29"/>
      <c r="CO68" s="29"/>
      <c r="CP68" s="29"/>
      <c r="CQ68" s="29"/>
      <c r="CR68" s="29"/>
      <c r="CS68" s="29"/>
      <c r="CT68" s="29"/>
      <c r="CU68" s="29"/>
      <c r="CV68" s="29"/>
      <c r="CW68" s="29"/>
      <c r="CX68" s="29"/>
      <c r="CY68" s="29"/>
      <c r="CZ68" s="29"/>
      <c r="DA68" s="29"/>
      <c r="DB68" s="29"/>
      <c r="DC68" s="29"/>
      <c r="DD68" s="29"/>
      <c r="DE68" s="29"/>
      <c r="DF68" s="29"/>
      <c r="DG68" s="29"/>
      <c r="DH68" s="29"/>
      <c r="DI68" s="29"/>
      <c r="DJ68" s="29"/>
      <c r="DK68" s="29"/>
      <c r="DL68" s="29"/>
      <c r="DM68" s="29"/>
      <c r="DN68" s="29"/>
      <c r="DO68" s="29"/>
      <c r="DP68" s="29"/>
      <c r="DQ68" s="29"/>
      <c r="DR68" s="29"/>
      <c r="DS68" s="29"/>
      <c r="DT68" s="29"/>
      <c r="DU68" s="29"/>
    </row>
    <row r="69" spans="1:125" s="56" customFormat="1" ht="15" x14ac:dyDescent="0.25">
      <c r="A69" s="38">
        <v>17</v>
      </c>
      <c r="B69" s="42" t="s">
        <v>27</v>
      </c>
      <c r="C69" s="42" t="s">
        <v>15</v>
      </c>
      <c r="D69" s="43">
        <v>9555</v>
      </c>
      <c r="E69" s="44">
        <f t="shared" ca="1" si="12"/>
        <v>88</v>
      </c>
      <c r="F69" s="45">
        <v>40</v>
      </c>
      <c r="G69" s="45"/>
      <c r="H69" s="43">
        <v>39924</v>
      </c>
      <c r="I69" s="46" t="s">
        <v>7</v>
      </c>
      <c r="J69" s="46">
        <v>1</v>
      </c>
      <c r="K69" s="45" t="s">
        <v>13</v>
      </c>
      <c r="L69" s="45"/>
      <c r="M69" s="46"/>
      <c r="N69" s="34"/>
      <c r="O69" s="45"/>
      <c r="P69" s="48" t="s">
        <v>158</v>
      </c>
      <c r="Q69" s="48">
        <v>137768.70000000001</v>
      </c>
      <c r="R69" s="48">
        <v>122637.1</v>
      </c>
      <c r="S69" s="48">
        <v>119336.9</v>
      </c>
      <c r="T69" s="48">
        <v>79685.37</v>
      </c>
      <c r="U69" s="45"/>
      <c r="V69" s="59">
        <f t="shared" si="13"/>
        <v>137.76870000000002</v>
      </c>
      <c r="W69" s="59">
        <f t="shared" si="14"/>
        <v>122.6371</v>
      </c>
      <c r="X69" s="59">
        <f t="shared" si="15"/>
        <v>119.3369</v>
      </c>
      <c r="Y69" s="59">
        <f t="shared" si="16"/>
        <v>79.685369999999992</v>
      </c>
      <c r="Z69" s="58"/>
      <c r="AA69" s="58"/>
      <c r="AB69" s="58"/>
      <c r="AC69" s="58"/>
      <c r="AD69" s="58"/>
      <c r="AE69" s="58"/>
      <c r="AF69" s="58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  <c r="CD69" s="29"/>
      <c r="CE69" s="29"/>
      <c r="CF69" s="29"/>
      <c r="CG69" s="29"/>
      <c r="CH69" s="29"/>
      <c r="CI69" s="29"/>
      <c r="CJ69" s="29"/>
      <c r="CK69" s="29"/>
      <c r="CL69" s="29"/>
      <c r="CM69" s="29"/>
      <c r="CN69" s="29"/>
      <c r="CO69" s="29"/>
      <c r="CP69" s="29"/>
      <c r="CQ69" s="29"/>
      <c r="CR69" s="29"/>
      <c r="CS69" s="29"/>
      <c r="CT69" s="29"/>
      <c r="CU69" s="29"/>
      <c r="CV69" s="29"/>
      <c r="CW69" s="29"/>
      <c r="CX69" s="29"/>
      <c r="CY69" s="29"/>
      <c r="CZ69" s="29"/>
      <c r="DA69" s="29"/>
      <c r="DB69" s="29"/>
      <c r="DC69" s="29"/>
      <c r="DD69" s="29"/>
      <c r="DE69" s="29"/>
      <c r="DF69" s="29"/>
      <c r="DG69" s="29"/>
      <c r="DH69" s="29"/>
      <c r="DI69" s="29"/>
      <c r="DJ69" s="29"/>
      <c r="DK69" s="29"/>
      <c r="DL69" s="29"/>
      <c r="DM69" s="29"/>
      <c r="DN69" s="29"/>
      <c r="DO69" s="29"/>
      <c r="DP69" s="29"/>
      <c r="DQ69" s="29"/>
      <c r="DR69" s="29"/>
      <c r="DS69" s="29"/>
      <c r="DT69" s="29"/>
      <c r="DU69" s="29"/>
    </row>
    <row r="70" spans="1:125" s="56" customFormat="1" ht="15" x14ac:dyDescent="0.25">
      <c r="A70" s="38">
        <v>17</v>
      </c>
      <c r="B70" s="42" t="s">
        <v>27</v>
      </c>
      <c r="C70" s="42" t="s">
        <v>6</v>
      </c>
      <c r="D70" s="43">
        <v>9555</v>
      </c>
      <c r="E70" s="44">
        <f t="shared" ca="1" si="12"/>
        <v>88</v>
      </c>
      <c r="F70" s="45">
        <v>63</v>
      </c>
      <c r="G70" s="45"/>
      <c r="H70" s="43">
        <v>41039</v>
      </c>
      <c r="I70" s="46" t="s">
        <v>7</v>
      </c>
      <c r="J70" s="46">
        <v>1</v>
      </c>
      <c r="K70" s="45" t="s">
        <v>13</v>
      </c>
      <c r="L70" s="45"/>
      <c r="M70" s="46"/>
      <c r="N70" s="35"/>
      <c r="O70" s="45"/>
      <c r="P70" s="48" t="s">
        <v>157</v>
      </c>
      <c r="Q70" s="48">
        <v>90004.91</v>
      </c>
      <c r="R70" s="48">
        <v>78784.66</v>
      </c>
      <c r="S70" s="48">
        <v>75676.37</v>
      </c>
      <c r="T70" s="48">
        <v>42021.17</v>
      </c>
      <c r="U70" s="45"/>
      <c r="V70" s="59">
        <f t="shared" si="13"/>
        <v>90.00491000000001</v>
      </c>
      <c r="W70" s="59">
        <f t="shared" si="14"/>
        <v>78.784660000000002</v>
      </c>
      <c r="X70" s="59">
        <f t="shared" si="15"/>
        <v>75.676369999999991</v>
      </c>
      <c r="Y70" s="59">
        <f t="shared" si="16"/>
        <v>42.021169999999998</v>
      </c>
      <c r="Z70" s="58"/>
      <c r="AA70" s="58"/>
      <c r="AB70" s="58"/>
      <c r="AC70" s="58"/>
      <c r="AD70" s="58"/>
      <c r="AE70" s="58"/>
      <c r="AF70" s="58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  <c r="CD70" s="29"/>
      <c r="CE70" s="29"/>
      <c r="CF70" s="29"/>
      <c r="CG70" s="29"/>
      <c r="CH70" s="29"/>
      <c r="CI70" s="29"/>
      <c r="CJ70" s="29"/>
      <c r="CK70" s="29"/>
      <c r="CL70" s="29"/>
      <c r="CM70" s="29"/>
      <c r="CN70" s="29"/>
      <c r="CO70" s="29"/>
      <c r="CP70" s="29"/>
      <c r="CQ70" s="29"/>
      <c r="CR70" s="29"/>
      <c r="CS70" s="29"/>
      <c r="CT70" s="29"/>
      <c r="CU70" s="29"/>
      <c r="CV70" s="29"/>
      <c r="CW70" s="29"/>
      <c r="CX70" s="29"/>
      <c r="CY70" s="29"/>
      <c r="CZ70" s="29"/>
      <c r="DA70" s="29"/>
      <c r="DB70" s="29"/>
      <c r="DC70" s="29"/>
      <c r="DD70" s="29"/>
      <c r="DE70" s="29"/>
      <c r="DF70" s="29"/>
      <c r="DG70" s="29"/>
      <c r="DH70" s="29"/>
      <c r="DI70" s="29"/>
      <c r="DJ70" s="29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29"/>
    </row>
    <row r="71" spans="1:125" s="22" customFormat="1" ht="15" x14ac:dyDescent="0.25">
      <c r="A71" s="49">
        <v>18</v>
      </c>
      <c r="B71" s="50" t="s">
        <v>26</v>
      </c>
      <c r="C71" s="50" t="s">
        <v>17</v>
      </c>
      <c r="D71" s="51">
        <v>9533</v>
      </c>
      <c r="E71" s="52">
        <f t="shared" ca="1" si="12"/>
        <v>88</v>
      </c>
      <c r="F71" s="17">
        <v>40</v>
      </c>
      <c r="G71" s="17"/>
      <c r="H71" s="51">
        <v>39518</v>
      </c>
      <c r="I71" s="53" t="s">
        <v>7</v>
      </c>
      <c r="J71" s="53">
        <v>1</v>
      </c>
      <c r="K71" s="17" t="s">
        <v>14</v>
      </c>
      <c r="L71" s="17"/>
      <c r="M71" s="53"/>
      <c r="N71" s="54"/>
      <c r="O71" s="17"/>
      <c r="P71" s="55" t="s">
        <v>88</v>
      </c>
      <c r="Q71" s="55">
        <v>0</v>
      </c>
      <c r="R71" s="55">
        <v>0</v>
      </c>
      <c r="S71" s="55">
        <v>0</v>
      </c>
      <c r="T71" s="55">
        <v>0</v>
      </c>
      <c r="U71" s="17"/>
      <c r="V71" s="59">
        <f t="shared" si="13"/>
        <v>0</v>
      </c>
      <c r="W71" s="59">
        <f t="shared" si="14"/>
        <v>0</v>
      </c>
      <c r="X71" s="59">
        <f t="shared" si="15"/>
        <v>0</v>
      </c>
      <c r="Y71" s="59">
        <f t="shared" si="16"/>
        <v>0</v>
      </c>
      <c r="Z71" s="58"/>
      <c r="AA71" s="58"/>
      <c r="AB71" s="58"/>
      <c r="AC71" s="58"/>
      <c r="AD71" s="58"/>
      <c r="AE71" s="58"/>
      <c r="AF71" s="58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56"/>
      <c r="BJ71" s="56"/>
      <c r="BK71" s="56"/>
      <c r="BL71" s="56"/>
      <c r="BM71" s="56"/>
      <c r="BN71" s="56"/>
      <c r="BO71" s="56"/>
      <c r="BP71" s="56"/>
      <c r="BQ71" s="56"/>
      <c r="BR71" s="56"/>
      <c r="BS71" s="56"/>
      <c r="BT71" s="56"/>
      <c r="BU71" s="56"/>
      <c r="BV71" s="56"/>
      <c r="BW71" s="56"/>
      <c r="BX71" s="56"/>
      <c r="BY71" s="56"/>
      <c r="BZ71" s="56"/>
      <c r="CA71" s="56"/>
      <c r="CB71" s="56"/>
      <c r="CC71" s="56"/>
      <c r="CD71" s="56"/>
      <c r="CE71" s="56"/>
      <c r="CF71" s="56"/>
      <c r="CG71" s="56"/>
      <c r="CH71" s="56"/>
      <c r="CI71" s="56"/>
      <c r="CJ71" s="56"/>
      <c r="CK71" s="56"/>
      <c r="CL71" s="56"/>
      <c r="CM71" s="56"/>
      <c r="CN71" s="56"/>
      <c r="CO71" s="56"/>
      <c r="CP71" s="56"/>
      <c r="CQ71" s="56"/>
      <c r="CR71" s="56"/>
      <c r="CS71" s="56"/>
      <c r="CT71" s="56"/>
      <c r="CU71" s="56"/>
      <c r="CV71" s="56"/>
      <c r="CW71" s="56"/>
      <c r="CX71" s="56"/>
      <c r="CY71" s="56"/>
      <c r="CZ71" s="56"/>
      <c r="DA71" s="56"/>
      <c r="DB71" s="56"/>
      <c r="DC71" s="56"/>
      <c r="DD71" s="56"/>
      <c r="DE71" s="56"/>
      <c r="DF71" s="56"/>
      <c r="DG71" s="56"/>
      <c r="DH71" s="56"/>
      <c r="DI71" s="56"/>
      <c r="DJ71" s="56"/>
      <c r="DK71" s="56"/>
      <c r="DL71" s="56"/>
      <c r="DM71" s="56"/>
      <c r="DN71" s="56"/>
      <c r="DO71" s="56"/>
      <c r="DP71" s="56"/>
      <c r="DQ71" s="56"/>
      <c r="DR71" s="56"/>
      <c r="DS71" s="56"/>
      <c r="DT71" s="56"/>
      <c r="DU71" s="56"/>
    </row>
    <row r="72" spans="1:125" s="22" customFormat="1" ht="15" x14ac:dyDescent="0.25">
      <c r="A72" s="49">
        <v>18</v>
      </c>
      <c r="B72" s="50" t="s">
        <v>26</v>
      </c>
      <c r="C72" s="50" t="s">
        <v>9</v>
      </c>
      <c r="D72" s="51">
        <v>9533</v>
      </c>
      <c r="E72" s="52">
        <f t="shared" ca="1" si="12"/>
        <v>88</v>
      </c>
      <c r="F72" s="17">
        <v>32</v>
      </c>
      <c r="G72" s="17"/>
      <c r="H72" s="51">
        <v>40654</v>
      </c>
      <c r="I72" s="53" t="s">
        <v>7</v>
      </c>
      <c r="J72" s="53">
        <v>1</v>
      </c>
      <c r="K72" s="17" t="s">
        <v>13</v>
      </c>
      <c r="L72" s="17"/>
      <c r="M72" s="53"/>
      <c r="N72" s="54"/>
      <c r="O72" s="17"/>
      <c r="P72" s="55" t="s">
        <v>87</v>
      </c>
      <c r="Q72" s="55">
        <v>151304.1</v>
      </c>
      <c r="R72" s="55">
        <v>126335.8</v>
      </c>
      <c r="S72" s="55">
        <v>122220.8</v>
      </c>
      <c r="T72" s="55">
        <v>99548.28</v>
      </c>
      <c r="U72" s="17"/>
      <c r="V72" s="59">
        <f t="shared" si="13"/>
        <v>151.30410000000001</v>
      </c>
      <c r="W72" s="59">
        <f t="shared" si="14"/>
        <v>126.33580000000001</v>
      </c>
      <c r="X72" s="59">
        <f t="shared" si="15"/>
        <v>122.2208</v>
      </c>
      <c r="Y72" s="59">
        <f t="shared" si="16"/>
        <v>99.548280000000005</v>
      </c>
      <c r="Z72" s="58"/>
      <c r="AA72" s="58"/>
      <c r="AB72" s="58"/>
      <c r="AC72" s="58"/>
      <c r="AD72" s="58"/>
      <c r="AE72" s="58"/>
      <c r="AF72" s="58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56"/>
      <c r="BJ72" s="56"/>
      <c r="BK72" s="56"/>
      <c r="BL72" s="56"/>
      <c r="BM72" s="56"/>
      <c r="BN72" s="56"/>
      <c r="BO72" s="56"/>
      <c r="BP72" s="56"/>
      <c r="BQ72" s="56"/>
      <c r="BR72" s="56"/>
      <c r="BS72" s="56"/>
      <c r="BT72" s="56"/>
      <c r="BU72" s="56"/>
      <c r="BV72" s="56"/>
      <c r="BW72" s="56"/>
      <c r="BX72" s="56"/>
      <c r="BY72" s="56"/>
      <c r="BZ72" s="56"/>
      <c r="CA72" s="56"/>
      <c r="CB72" s="56"/>
      <c r="CC72" s="56"/>
      <c r="CD72" s="56"/>
      <c r="CE72" s="56"/>
      <c r="CF72" s="56"/>
      <c r="CG72" s="56"/>
      <c r="CH72" s="56"/>
      <c r="CI72" s="56"/>
      <c r="CJ72" s="56"/>
      <c r="CK72" s="56"/>
      <c r="CL72" s="56"/>
      <c r="CM72" s="56"/>
      <c r="CN72" s="56"/>
      <c r="CO72" s="56"/>
      <c r="CP72" s="56"/>
      <c r="CQ72" s="56"/>
      <c r="CR72" s="56"/>
      <c r="CS72" s="56"/>
      <c r="CT72" s="56"/>
      <c r="CU72" s="56"/>
      <c r="CV72" s="56"/>
      <c r="CW72" s="56"/>
      <c r="CX72" s="56"/>
      <c r="CY72" s="56"/>
      <c r="CZ72" s="56"/>
      <c r="DA72" s="56"/>
      <c r="DB72" s="56"/>
      <c r="DC72" s="56"/>
      <c r="DD72" s="56"/>
      <c r="DE72" s="56"/>
      <c r="DF72" s="56"/>
      <c r="DG72" s="56"/>
      <c r="DH72" s="56"/>
      <c r="DI72" s="56"/>
      <c r="DJ72" s="56"/>
      <c r="DK72" s="56"/>
      <c r="DL72" s="56"/>
      <c r="DM72" s="56"/>
      <c r="DN72" s="56"/>
      <c r="DO72" s="56"/>
      <c r="DP72" s="56"/>
      <c r="DQ72" s="56"/>
      <c r="DR72" s="56"/>
      <c r="DS72" s="56"/>
      <c r="DT72" s="56"/>
      <c r="DU72" s="56"/>
    </row>
    <row r="73" spans="1:125" s="37" customFormat="1" ht="15" x14ac:dyDescent="0.25">
      <c r="A73" s="38">
        <v>19</v>
      </c>
      <c r="B73" s="42" t="s">
        <v>25</v>
      </c>
      <c r="C73" s="42" t="s">
        <v>18</v>
      </c>
      <c r="D73" s="43">
        <v>13650</v>
      </c>
      <c r="E73" s="44">
        <f t="shared" ca="1" si="12"/>
        <v>77</v>
      </c>
      <c r="F73" s="45">
        <v>20</v>
      </c>
      <c r="G73" s="45"/>
      <c r="H73" s="43">
        <v>39387</v>
      </c>
      <c r="I73" s="46" t="s">
        <v>11</v>
      </c>
      <c r="J73" s="46">
        <v>2</v>
      </c>
      <c r="K73" s="45" t="s">
        <v>14</v>
      </c>
      <c r="L73" s="45"/>
      <c r="M73" s="46"/>
      <c r="N73" s="34"/>
      <c r="O73" s="45"/>
      <c r="P73" s="48" t="s">
        <v>134</v>
      </c>
      <c r="Q73" s="48">
        <v>0</v>
      </c>
      <c r="R73" s="48">
        <v>0</v>
      </c>
      <c r="S73" s="48">
        <v>0</v>
      </c>
      <c r="T73" s="48">
        <v>0</v>
      </c>
      <c r="U73" s="45"/>
      <c r="V73" s="59">
        <f t="shared" si="13"/>
        <v>0</v>
      </c>
      <c r="W73" s="59">
        <f t="shared" si="14"/>
        <v>0</v>
      </c>
      <c r="X73" s="59">
        <f t="shared" si="15"/>
        <v>0</v>
      </c>
      <c r="Y73" s="59">
        <f t="shared" si="16"/>
        <v>0</v>
      </c>
      <c r="Z73" s="58"/>
      <c r="AA73" s="58"/>
      <c r="AB73" s="58"/>
      <c r="AC73" s="58"/>
      <c r="AD73" s="58"/>
      <c r="AE73" s="58"/>
      <c r="AF73" s="58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  <c r="CD73" s="29"/>
      <c r="CE73" s="29"/>
      <c r="CF73" s="29"/>
      <c r="CG73" s="29"/>
      <c r="CH73" s="29"/>
      <c r="CI73" s="29"/>
      <c r="CJ73" s="29"/>
      <c r="CK73" s="29"/>
      <c r="CL73" s="29"/>
      <c r="CM73" s="29"/>
      <c r="CN73" s="29"/>
      <c r="CO73" s="29"/>
      <c r="CP73" s="29"/>
      <c r="CQ73" s="29"/>
      <c r="CR73" s="29"/>
      <c r="CS73" s="29"/>
      <c r="CT73" s="29"/>
      <c r="CU73" s="29"/>
      <c r="CV73" s="29"/>
      <c r="CW73" s="29"/>
      <c r="CX73" s="29"/>
      <c r="CY73" s="29"/>
      <c r="CZ73" s="29"/>
      <c r="DA73" s="29"/>
      <c r="DB73" s="29"/>
      <c r="DC73" s="29"/>
      <c r="DD73" s="29"/>
      <c r="DE73" s="29"/>
      <c r="DF73" s="29"/>
      <c r="DG73" s="29"/>
      <c r="DH73" s="29"/>
      <c r="DI73" s="29"/>
      <c r="DJ73" s="29"/>
      <c r="DK73" s="29"/>
      <c r="DL73" s="29"/>
      <c r="DM73" s="29"/>
      <c r="DN73" s="29"/>
      <c r="DO73" s="29"/>
      <c r="DP73" s="29"/>
      <c r="DQ73" s="29"/>
      <c r="DR73" s="29"/>
      <c r="DS73" s="29"/>
      <c r="DT73" s="29"/>
      <c r="DU73" s="29"/>
    </row>
    <row r="74" spans="1:125" s="22" customFormat="1" ht="15" x14ac:dyDescent="0.25">
      <c r="A74" s="38">
        <v>19</v>
      </c>
      <c r="B74" s="42" t="s">
        <v>25</v>
      </c>
      <c r="C74" s="42" t="s">
        <v>17</v>
      </c>
      <c r="D74" s="43">
        <v>13650</v>
      </c>
      <c r="E74" s="44">
        <f t="shared" ca="1" si="12"/>
        <v>77</v>
      </c>
      <c r="F74" s="45">
        <v>20</v>
      </c>
      <c r="G74" s="45"/>
      <c r="H74" s="43">
        <v>39758</v>
      </c>
      <c r="I74" s="46" t="s">
        <v>11</v>
      </c>
      <c r="J74" s="46">
        <v>1</v>
      </c>
      <c r="K74" s="45" t="s">
        <v>13</v>
      </c>
      <c r="L74" s="45"/>
      <c r="M74" s="46"/>
      <c r="N74" s="34"/>
      <c r="O74" s="45"/>
      <c r="P74" s="48" t="s">
        <v>133</v>
      </c>
      <c r="Q74" s="48">
        <v>104489.5</v>
      </c>
      <c r="R74" s="48">
        <v>93020.55</v>
      </c>
      <c r="S74" s="48">
        <v>79211.5</v>
      </c>
      <c r="T74" s="48">
        <v>34485.440000000002</v>
      </c>
      <c r="U74" s="45"/>
      <c r="V74" s="59">
        <f t="shared" si="13"/>
        <v>104.48950000000001</v>
      </c>
      <c r="W74" s="59">
        <f t="shared" si="14"/>
        <v>93.02055</v>
      </c>
      <c r="X74" s="59">
        <f t="shared" si="15"/>
        <v>79.211500000000001</v>
      </c>
      <c r="Y74" s="59">
        <f t="shared" si="16"/>
        <v>34.485440000000004</v>
      </c>
      <c r="Z74" s="58"/>
      <c r="AA74" s="58"/>
      <c r="AB74" s="58"/>
      <c r="AC74" s="58"/>
      <c r="AD74" s="58"/>
      <c r="AE74" s="58"/>
      <c r="AF74" s="58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  <c r="BA74" s="37"/>
      <c r="BB74" s="37"/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  <c r="BN74" s="37"/>
      <c r="BO74" s="37"/>
      <c r="BP74" s="37"/>
      <c r="BQ74" s="37"/>
      <c r="BR74" s="37"/>
      <c r="BS74" s="37"/>
      <c r="BT74" s="37"/>
      <c r="BU74" s="37"/>
      <c r="BV74" s="37"/>
      <c r="BW74" s="37"/>
      <c r="BX74" s="37"/>
      <c r="BY74" s="37"/>
      <c r="BZ74" s="37"/>
      <c r="CA74" s="37"/>
      <c r="CB74" s="37"/>
      <c r="CC74" s="37"/>
      <c r="CD74" s="37"/>
      <c r="CE74" s="37"/>
      <c r="CF74" s="37"/>
      <c r="CG74" s="37"/>
      <c r="CH74" s="37"/>
      <c r="CI74" s="37"/>
      <c r="CJ74" s="37"/>
      <c r="CK74" s="37"/>
      <c r="CL74" s="37"/>
      <c r="CM74" s="37"/>
      <c r="CN74" s="37"/>
      <c r="CO74" s="37"/>
      <c r="CP74" s="37"/>
      <c r="CQ74" s="37"/>
      <c r="CR74" s="37"/>
      <c r="CS74" s="37"/>
      <c r="CT74" s="37"/>
      <c r="CU74" s="37"/>
      <c r="CV74" s="37"/>
      <c r="CW74" s="37"/>
      <c r="CX74" s="37"/>
      <c r="CY74" s="37"/>
      <c r="CZ74" s="37"/>
      <c r="DA74" s="37"/>
      <c r="DB74" s="37"/>
      <c r="DC74" s="37"/>
      <c r="DD74" s="37"/>
      <c r="DE74" s="37"/>
      <c r="DF74" s="37"/>
      <c r="DG74" s="37"/>
      <c r="DH74" s="37"/>
      <c r="DI74" s="37"/>
      <c r="DJ74" s="37"/>
      <c r="DK74" s="37"/>
      <c r="DL74" s="37"/>
      <c r="DM74" s="37"/>
      <c r="DN74" s="37"/>
      <c r="DO74" s="37"/>
      <c r="DP74" s="37"/>
      <c r="DQ74" s="37"/>
      <c r="DR74" s="37"/>
      <c r="DS74" s="37"/>
      <c r="DT74" s="37"/>
      <c r="DU74" s="37"/>
    </row>
    <row r="75" spans="1:125" s="22" customFormat="1" ht="15" x14ac:dyDescent="0.25">
      <c r="A75" s="38">
        <v>19</v>
      </c>
      <c r="B75" s="42" t="s">
        <v>25</v>
      </c>
      <c r="C75" s="42" t="s">
        <v>16</v>
      </c>
      <c r="D75" s="43">
        <v>13650</v>
      </c>
      <c r="E75" s="44">
        <f t="shared" ca="1" si="12"/>
        <v>77</v>
      </c>
      <c r="F75" s="45">
        <v>20</v>
      </c>
      <c r="G75" s="45"/>
      <c r="H75" s="43">
        <v>40129</v>
      </c>
      <c r="I75" s="46" t="s">
        <v>11</v>
      </c>
      <c r="J75" s="46">
        <v>1</v>
      </c>
      <c r="K75" s="45" t="s">
        <v>13</v>
      </c>
      <c r="L75" s="45"/>
      <c r="M75" s="46"/>
      <c r="N75" s="34"/>
      <c r="O75" s="45"/>
      <c r="P75" s="48" t="s">
        <v>132</v>
      </c>
      <c r="Q75" s="48">
        <v>71749.14</v>
      </c>
      <c r="R75" s="48">
        <v>67070.47</v>
      </c>
      <c r="S75" s="48">
        <v>66115.820000000007</v>
      </c>
      <c r="T75" s="48">
        <v>44997.81</v>
      </c>
      <c r="U75" s="45"/>
      <c r="V75" s="59">
        <f t="shared" si="13"/>
        <v>71.749139999999997</v>
      </c>
      <c r="W75" s="59">
        <f t="shared" si="14"/>
        <v>67.07047</v>
      </c>
      <c r="X75" s="59">
        <f t="shared" si="15"/>
        <v>66.115820000000014</v>
      </c>
      <c r="Y75" s="59">
        <f t="shared" si="16"/>
        <v>44.997810000000001</v>
      </c>
      <c r="Z75" s="58"/>
      <c r="AA75" s="58"/>
      <c r="AB75" s="58"/>
      <c r="AC75" s="58"/>
      <c r="AD75" s="58"/>
      <c r="AE75" s="58"/>
      <c r="AF75" s="58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7"/>
      <c r="BJ75" s="37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  <c r="CM75" s="37"/>
      <c r="CN75" s="37"/>
      <c r="CO75" s="37"/>
      <c r="CP75" s="37"/>
      <c r="CQ75" s="37"/>
      <c r="CR75" s="37"/>
      <c r="CS75" s="37"/>
      <c r="CT75" s="37"/>
      <c r="CU75" s="37"/>
      <c r="CV75" s="37"/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37"/>
      <c r="DR75" s="37"/>
      <c r="DS75" s="37"/>
      <c r="DT75" s="37"/>
      <c r="DU75" s="37"/>
    </row>
    <row r="76" spans="1:125" s="22" customFormat="1" ht="15" x14ac:dyDescent="0.25">
      <c r="A76" s="38">
        <v>19</v>
      </c>
      <c r="B76" s="42" t="s">
        <v>25</v>
      </c>
      <c r="C76" s="42" t="s">
        <v>15</v>
      </c>
      <c r="D76" s="43">
        <v>13650</v>
      </c>
      <c r="E76" s="44">
        <f t="shared" ca="1" si="12"/>
        <v>77</v>
      </c>
      <c r="F76" s="45">
        <v>16</v>
      </c>
      <c r="G76" s="45"/>
      <c r="H76" s="43">
        <v>40465</v>
      </c>
      <c r="I76" s="46" t="s">
        <v>11</v>
      </c>
      <c r="J76" s="46">
        <v>1</v>
      </c>
      <c r="K76" s="45" t="s">
        <v>13</v>
      </c>
      <c r="L76" s="45"/>
      <c r="M76" s="46"/>
      <c r="N76" s="34"/>
      <c r="O76" s="45"/>
      <c r="P76" s="48" t="s">
        <v>131</v>
      </c>
      <c r="Q76" s="48">
        <v>66825.460000000006</v>
      </c>
      <c r="R76" s="48">
        <v>60163.14</v>
      </c>
      <c r="S76" s="48">
        <v>57720.47</v>
      </c>
      <c r="T76" s="48">
        <v>37432.17</v>
      </c>
      <c r="U76" s="45"/>
      <c r="V76" s="59">
        <f t="shared" si="13"/>
        <v>66.825460000000007</v>
      </c>
      <c r="W76" s="59">
        <f t="shared" si="14"/>
        <v>60.163139999999999</v>
      </c>
      <c r="X76" s="59">
        <f t="shared" si="15"/>
        <v>57.720469999999999</v>
      </c>
      <c r="Y76" s="59">
        <f t="shared" si="16"/>
        <v>37.432169999999999</v>
      </c>
      <c r="Z76" s="58"/>
      <c r="AA76" s="58"/>
      <c r="AB76" s="58"/>
      <c r="AC76" s="58"/>
      <c r="AD76" s="58"/>
      <c r="AE76" s="58"/>
      <c r="AF76" s="58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  <c r="BA76" s="37"/>
      <c r="BB76" s="37"/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  <c r="BN76" s="37"/>
      <c r="BO76" s="37"/>
      <c r="BP76" s="37"/>
      <c r="BQ76" s="37"/>
      <c r="BR76" s="37"/>
      <c r="BS76" s="37"/>
      <c r="BT76" s="37"/>
      <c r="BU76" s="37"/>
      <c r="BV76" s="37"/>
      <c r="BW76" s="37"/>
      <c r="BX76" s="37"/>
      <c r="BY76" s="37"/>
      <c r="BZ76" s="37"/>
      <c r="CA76" s="37"/>
      <c r="CB76" s="37"/>
      <c r="CC76" s="37"/>
      <c r="CD76" s="37"/>
      <c r="CE76" s="37"/>
      <c r="CF76" s="37"/>
      <c r="CG76" s="37"/>
      <c r="CH76" s="37"/>
      <c r="CI76" s="37"/>
      <c r="CJ76" s="37"/>
      <c r="CK76" s="37"/>
      <c r="CL76" s="37"/>
      <c r="CM76" s="37"/>
      <c r="CN76" s="37"/>
      <c r="CO76" s="37"/>
      <c r="CP76" s="37"/>
      <c r="CQ76" s="37"/>
      <c r="CR76" s="37"/>
      <c r="CS76" s="37"/>
      <c r="CT76" s="37"/>
      <c r="CU76" s="37"/>
      <c r="CV76" s="37"/>
      <c r="CW76" s="37"/>
      <c r="CX76" s="37"/>
      <c r="CY76" s="37"/>
      <c r="CZ76" s="37"/>
      <c r="DA76" s="37"/>
      <c r="DB76" s="37"/>
      <c r="DC76" s="37"/>
      <c r="DD76" s="37"/>
      <c r="DE76" s="37"/>
      <c r="DF76" s="37"/>
      <c r="DG76" s="37"/>
      <c r="DH76" s="37"/>
      <c r="DI76" s="37"/>
      <c r="DJ76" s="37"/>
      <c r="DK76" s="37"/>
      <c r="DL76" s="37"/>
      <c r="DM76" s="37"/>
      <c r="DN76" s="37"/>
      <c r="DO76" s="37"/>
      <c r="DP76" s="37"/>
      <c r="DQ76" s="37"/>
      <c r="DR76" s="37"/>
      <c r="DS76" s="37"/>
      <c r="DT76" s="37"/>
      <c r="DU76" s="37"/>
    </row>
    <row r="77" spans="1:125" s="22" customFormat="1" ht="15" x14ac:dyDescent="0.25">
      <c r="A77" s="38">
        <v>19</v>
      </c>
      <c r="B77" s="42" t="s">
        <v>25</v>
      </c>
      <c r="C77" s="42" t="s">
        <v>9</v>
      </c>
      <c r="D77" s="43">
        <v>13650</v>
      </c>
      <c r="E77" s="44">
        <f t="shared" ca="1" si="12"/>
        <v>77</v>
      </c>
      <c r="F77" s="45">
        <v>16</v>
      </c>
      <c r="G77" s="45"/>
      <c r="H77" s="43">
        <v>40892</v>
      </c>
      <c r="I77" s="46" t="s">
        <v>11</v>
      </c>
      <c r="J77" s="46">
        <v>1</v>
      </c>
      <c r="K77" s="45" t="s">
        <v>13</v>
      </c>
      <c r="L77" s="45"/>
      <c r="M77" s="46"/>
      <c r="N77" s="34"/>
      <c r="O77" s="45"/>
      <c r="P77" s="48" t="s">
        <v>130</v>
      </c>
      <c r="Q77" s="48">
        <v>28544.76</v>
      </c>
      <c r="R77" s="48">
        <v>26947.49</v>
      </c>
      <c r="S77" s="48">
        <v>25900.15</v>
      </c>
      <c r="T77" s="48">
        <v>16884.740000000002</v>
      </c>
      <c r="U77" s="45"/>
      <c r="V77" s="59">
        <f t="shared" si="13"/>
        <v>28.54476</v>
      </c>
      <c r="W77" s="59">
        <f t="shared" si="14"/>
        <v>26.947490000000002</v>
      </c>
      <c r="X77" s="59">
        <f t="shared" si="15"/>
        <v>25.90015</v>
      </c>
      <c r="Y77" s="59">
        <f t="shared" si="16"/>
        <v>16.884740000000001</v>
      </c>
      <c r="Z77" s="58"/>
      <c r="AA77" s="58"/>
      <c r="AB77" s="58"/>
      <c r="AC77" s="58"/>
      <c r="AD77" s="58"/>
      <c r="AE77" s="58"/>
      <c r="AF77" s="58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7"/>
      <c r="CN77" s="37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7"/>
      <c r="DS77" s="37"/>
      <c r="DT77" s="37"/>
      <c r="DU77" s="37"/>
    </row>
    <row r="78" spans="1:125" s="22" customFormat="1" ht="15" x14ac:dyDescent="0.25">
      <c r="A78" s="38">
        <v>19</v>
      </c>
      <c r="B78" s="42" t="s">
        <v>25</v>
      </c>
      <c r="C78" s="42" t="s">
        <v>6</v>
      </c>
      <c r="D78" s="43">
        <v>13650</v>
      </c>
      <c r="E78" s="44">
        <f t="shared" ca="1" si="12"/>
        <v>77</v>
      </c>
      <c r="F78" s="45">
        <v>20</v>
      </c>
      <c r="G78" s="45"/>
      <c r="H78" s="43">
        <v>41144</v>
      </c>
      <c r="I78" s="46" t="s">
        <v>11</v>
      </c>
      <c r="J78" s="46">
        <v>1</v>
      </c>
      <c r="K78" s="45" t="s">
        <v>13</v>
      </c>
      <c r="L78" s="45"/>
      <c r="M78" s="46"/>
      <c r="N78" s="34"/>
      <c r="O78" s="45"/>
      <c r="P78" s="48" t="s">
        <v>129</v>
      </c>
      <c r="Q78" s="48">
        <v>68889.33</v>
      </c>
      <c r="R78" s="48">
        <v>64453.52</v>
      </c>
      <c r="S78" s="48">
        <v>62983.64</v>
      </c>
      <c r="T78" s="48">
        <v>42831.76</v>
      </c>
      <c r="U78" s="45"/>
      <c r="V78" s="59">
        <f t="shared" si="13"/>
        <v>68.889330000000001</v>
      </c>
      <c r="W78" s="59">
        <f t="shared" si="14"/>
        <v>64.453519999999997</v>
      </c>
      <c r="X78" s="59">
        <f t="shared" si="15"/>
        <v>62.983640000000001</v>
      </c>
      <c r="Y78" s="59">
        <f t="shared" si="16"/>
        <v>42.831760000000003</v>
      </c>
      <c r="Z78" s="58"/>
      <c r="AA78" s="58"/>
      <c r="AB78" s="58"/>
      <c r="AC78" s="58"/>
      <c r="AD78" s="58"/>
      <c r="AE78" s="58"/>
      <c r="AF78" s="58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  <c r="BA78" s="37"/>
      <c r="BB78" s="37"/>
      <c r="BC78" s="37"/>
      <c r="BD78" s="37"/>
      <c r="BE78" s="37"/>
      <c r="BF78" s="37"/>
      <c r="BG78" s="37"/>
      <c r="BH78" s="37"/>
      <c r="BI78" s="37"/>
      <c r="BJ78" s="37"/>
      <c r="BK78" s="37"/>
      <c r="BL78" s="37"/>
      <c r="BM78" s="37"/>
      <c r="BN78" s="37"/>
      <c r="BO78" s="37"/>
      <c r="BP78" s="37"/>
      <c r="BQ78" s="37"/>
      <c r="BR78" s="37"/>
      <c r="BS78" s="37"/>
      <c r="BT78" s="37"/>
      <c r="BU78" s="37"/>
      <c r="BV78" s="37"/>
      <c r="BW78" s="37"/>
      <c r="BX78" s="37"/>
      <c r="BY78" s="37"/>
      <c r="BZ78" s="37"/>
      <c r="CA78" s="37"/>
      <c r="CB78" s="37"/>
      <c r="CC78" s="37"/>
      <c r="CD78" s="37"/>
      <c r="CE78" s="37"/>
      <c r="CF78" s="37"/>
      <c r="CG78" s="37"/>
      <c r="CH78" s="37"/>
      <c r="CI78" s="37"/>
      <c r="CJ78" s="37"/>
      <c r="CK78" s="37"/>
      <c r="CL78" s="37"/>
      <c r="CM78" s="37"/>
      <c r="CN78" s="37"/>
      <c r="CO78" s="37"/>
      <c r="CP78" s="37"/>
      <c r="CQ78" s="37"/>
      <c r="CR78" s="37"/>
      <c r="CS78" s="37"/>
      <c r="CT78" s="37"/>
      <c r="CU78" s="37"/>
      <c r="CV78" s="37"/>
      <c r="CW78" s="37"/>
      <c r="CX78" s="37"/>
      <c r="CY78" s="37"/>
      <c r="CZ78" s="37"/>
      <c r="DA78" s="37"/>
      <c r="DB78" s="37"/>
      <c r="DC78" s="37"/>
      <c r="DD78" s="37"/>
      <c r="DE78" s="37"/>
      <c r="DF78" s="37"/>
      <c r="DG78" s="37"/>
      <c r="DH78" s="37"/>
      <c r="DI78" s="37"/>
      <c r="DJ78" s="37"/>
      <c r="DK78" s="37"/>
      <c r="DL78" s="37"/>
      <c r="DM78" s="37"/>
      <c r="DN78" s="37"/>
      <c r="DO78" s="37"/>
      <c r="DP78" s="37"/>
      <c r="DQ78" s="37"/>
      <c r="DR78" s="37"/>
      <c r="DS78" s="37"/>
      <c r="DT78" s="37"/>
      <c r="DU78" s="37"/>
    </row>
    <row r="79" spans="1:125" s="22" customFormat="1" ht="15" x14ac:dyDescent="0.25">
      <c r="A79" s="49">
        <v>20</v>
      </c>
      <c r="B79" s="50" t="s">
        <v>5</v>
      </c>
      <c r="C79" s="50" t="s">
        <v>6</v>
      </c>
      <c r="D79" s="51">
        <v>10933</v>
      </c>
      <c r="E79" s="52">
        <f ca="1">INT((TODAY()-D79)/365.25)</f>
        <v>84</v>
      </c>
      <c r="F79" s="17">
        <v>25</v>
      </c>
      <c r="G79" s="17"/>
      <c r="H79" s="51">
        <v>40094</v>
      </c>
      <c r="I79" s="53" t="s">
        <v>7</v>
      </c>
      <c r="J79" s="53">
        <v>1</v>
      </c>
      <c r="K79" s="17" t="s">
        <v>13</v>
      </c>
      <c r="L79" s="17"/>
      <c r="M79" s="53"/>
      <c r="N79" s="54"/>
      <c r="O79" s="17"/>
      <c r="P79" s="55" t="s">
        <v>168</v>
      </c>
      <c r="Q79" s="55">
        <v>0</v>
      </c>
      <c r="R79" s="55">
        <v>0</v>
      </c>
      <c r="S79" s="55">
        <v>0</v>
      </c>
      <c r="T79" s="55">
        <v>0</v>
      </c>
      <c r="U79" s="17"/>
      <c r="V79" s="59">
        <f>Q79/1000</f>
        <v>0</v>
      </c>
      <c r="W79" s="59">
        <f>R79/1000</f>
        <v>0</v>
      </c>
      <c r="X79" s="59">
        <f>S79/1000</f>
        <v>0</v>
      </c>
      <c r="Y79" s="59">
        <f>T79/1000</f>
        <v>0</v>
      </c>
      <c r="Z79" s="58"/>
      <c r="AA79" s="58"/>
      <c r="AB79" s="58"/>
      <c r="AC79" s="58"/>
      <c r="AD79" s="58"/>
      <c r="AE79" s="58"/>
      <c r="AF79" s="58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56"/>
      <c r="BJ79" s="56"/>
      <c r="BK79" s="56"/>
      <c r="BL79" s="56"/>
      <c r="BM79" s="56"/>
      <c r="BN79" s="56"/>
      <c r="BO79" s="56"/>
      <c r="BP79" s="56"/>
      <c r="BQ79" s="56"/>
      <c r="BR79" s="56"/>
      <c r="BS79" s="56"/>
      <c r="BT79" s="56"/>
      <c r="BU79" s="56"/>
      <c r="BV79" s="56"/>
      <c r="BW79" s="56"/>
      <c r="BX79" s="56"/>
      <c r="BY79" s="56"/>
      <c r="BZ79" s="56"/>
      <c r="CA79" s="56"/>
      <c r="CB79" s="56"/>
      <c r="CC79" s="56"/>
      <c r="CD79" s="56"/>
      <c r="CE79" s="56"/>
      <c r="CF79" s="56"/>
      <c r="CG79" s="56"/>
      <c r="CH79" s="56"/>
      <c r="CI79" s="56"/>
      <c r="CJ79" s="56"/>
      <c r="CK79" s="56"/>
      <c r="CL79" s="56"/>
      <c r="CM79" s="56"/>
      <c r="CN79" s="56"/>
      <c r="CO79" s="56"/>
      <c r="CP79" s="56"/>
      <c r="CQ79" s="56"/>
      <c r="CR79" s="56"/>
      <c r="CS79" s="56"/>
      <c r="CT79" s="56"/>
      <c r="CU79" s="56"/>
      <c r="CV79" s="56"/>
      <c r="CW79" s="56"/>
      <c r="CX79" s="56"/>
      <c r="CY79" s="56"/>
      <c r="CZ79" s="56"/>
      <c r="DA79" s="56"/>
      <c r="DB79" s="56"/>
      <c r="DC79" s="56"/>
      <c r="DD79" s="56"/>
      <c r="DE79" s="56"/>
      <c r="DF79" s="56"/>
      <c r="DG79" s="56"/>
      <c r="DH79" s="56"/>
      <c r="DI79" s="56"/>
      <c r="DJ79" s="56"/>
      <c r="DK79" s="56"/>
      <c r="DL79" s="56"/>
      <c r="DM79" s="56"/>
      <c r="DN79" s="56"/>
      <c r="DO79" s="56"/>
      <c r="DP79" s="56"/>
      <c r="DQ79" s="56"/>
      <c r="DR79" s="56"/>
      <c r="DS79" s="56"/>
      <c r="DT79" s="56"/>
      <c r="DU79" s="56"/>
    </row>
    <row r="80" spans="1:125" s="22" customFormat="1" ht="15" x14ac:dyDescent="0.25">
      <c r="A80" s="49">
        <v>20</v>
      </c>
      <c r="B80" s="50" t="s">
        <v>5</v>
      </c>
      <c r="C80" s="50" t="s">
        <v>9</v>
      </c>
      <c r="D80" s="51">
        <v>10933</v>
      </c>
      <c r="E80" s="52">
        <f t="shared" ca="1" si="12"/>
        <v>84</v>
      </c>
      <c r="F80" s="17">
        <v>25</v>
      </c>
      <c r="G80" s="17"/>
      <c r="H80" s="51">
        <v>40199</v>
      </c>
      <c r="I80" s="53" t="s">
        <v>7</v>
      </c>
      <c r="J80" s="53">
        <v>1</v>
      </c>
      <c r="K80" s="17" t="s">
        <v>13</v>
      </c>
      <c r="L80" s="17"/>
      <c r="M80" s="53"/>
      <c r="N80" s="54"/>
      <c r="O80" s="17"/>
      <c r="P80" s="55" t="s">
        <v>167</v>
      </c>
      <c r="Q80" s="55">
        <v>94755.93</v>
      </c>
      <c r="R80" s="55">
        <v>84296.47</v>
      </c>
      <c r="S80" s="55">
        <v>71914.460000000006</v>
      </c>
      <c r="T80" s="55">
        <v>3937.28</v>
      </c>
      <c r="U80" s="17"/>
      <c r="V80" s="59">
        <f t="shared" si="13"/>
        <v>94.755929999999992</v>
      </c>
      <c r="W80" s="59">
        <f t="shared" si="14"/>
        <v>84.296469999999999</v>
      </c>
      <c r="X80" s="59">
        <f t="shared" si="15"/>
        <v>71.914460000000005</v>
      </c>
      <c r="Y80" s="59">
        <f t="shared" si="16"/>
        <v>3.9372800000000003</v>
      </c>
      <c r="Z80" s="58"/>
      <c r="AA80" s="58"/>
      <c r="AB80" s="58"/>
      <c r="AC80" s="58"/>
      <c r="AD80" s="58"/>
      <c r="AE80" s="58"/>
      <c r="AF80" s="58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56"/>
      <c r="BK80" s="56"/>
      <c r="BL80" s="56"/>
      <c r="BM80" s="56"/>
      <c r="BN80" s="56"/>
      <c r="BO80" s="56"/>
      <c r="BP80" s="56"/>
      <c r="BQ80" s="56"/>
      <c r="BR80" s="56"/>
      <c r="BS80" s="56"/>
      <c r="BT80" s="56"/>
      <c r="BU80" s="56"/>
      <c r="BV80" s="56"/>
      <c r="BW80" s="56"/>
      <c r="BX80" s="56"/>
      <c r="BY80" s="56"/>
      <c r="BZ80" s="56"/>
      <c r="CA80" s="56"/>
      <c r="CB80" s="56"/>
      <c r="CC80" s="56"/>
      <c r="CD80" s="56"/>
      <c r="CE80" s="56"/>
      <c r="CF80" s="56"/>
      <c r="CG80" s="56"/>
      <c r="CH80" s="56"/>
      <c r="CI80" s="56"/>
      <c r="CJ80" s="56"/>
      <c r="CK80" s="56"/>
      <c r="CL80" s="56"/>
      <c r="CM80" s="56"/>
      <c r="CN80" s="56"/>
      <c r="CO80" s="56"/>
      <c r="CP80" s="56"/>
      <c r="CQ80" s="56"/>
      <c r="CR80" s="56"/>
      <c r="CS80" s="56"/>
      <c r="CT80" s="56"/>
      <c r="CU80" s="56"/>
      <c r="CV80" s="56"/>
      <c r="CW80" s="56"/>
      <c r="CX80" s="56"/>
      <c r="CY80" s="56"/>
      <c r="CZ80" s="56"/>
      <c r="DA80" s="56"/>
      <c r="DB80" s="56"/>
      <c r="DC80" s="56"/>
      <c r="DD80" s="56"/>
      <c r="DE80" s="56"/>
      <c r="DF80" s="56"/>
      <c r="DG80" s="56"/>
      <c r="DH80" s="56"/>
      <c r="DI80" s="56"/>
      <c r="DJ80" s="56"/>
      <c r="DK80" s="56"/>
      <c r="DL80" s="56"/>
      <c r="DM80" s="56"/>
      <c r="DN80" s="56"/>
      <c r="DO80" s="56"/>
      <c r="DP80" s="56"/>
      <c r="DQ80" s="56"/>
      <c r="DR80" s="56"/>
      <c r="DS80" s="56"/>
      <c r="DT80" s="56"/>
      <c r="DU80" s="56"/>
    </row>
    <row r="81" spans="1:125" s="22" customFormat="1" ht="15" x14ac:dyDescent="0.25">
      <c r="A81" s="38">
        <v>21</v>
      </c>
      <c r="B81" s="42" t="s">
        <v>10</v>
      </c>
      <c r="C81" s="42" t="s">
        <v>19</v>
      </c>
      <c r="D81" s="43">
        <v>11052</v>
      </c>
      <c r="E81" s="44">
        <f t="shared" ca="1" si="12"/>
        <v>84</v>
      </c>
      <c r="F81" s="45">
        <v>50</v>
      </c>
      <c r="G81" s="45"/>
      <c r="H81" s="43">
        <v>40234</v>
      </c>
      <c r="I81" s="46" t="s">
        <v>11</v>
      </c>
      <c r="J81" s="46">
        <v>1</v>
      </c>
      <c r="K81" s="45" t="s">
        <v>13</v>
      </c>
      <c r="L81" s="45"/>
      <c r="M81" s="46"/>
      <c r="N81" s="34"/>
      <c r="O81" s="45"/>
      <c r="P81" s="48" t="s">
        <v>163</v>
      </c>
      <c r="Q81" s="48">
        <v>0</v>
      </c>
      <c r="R81" s="48">
        <v>0</v>
      </c>
      <c r="S81" s="48">
        <v>0</v>
      </c>
      <c r="T81" s="48">
        <v>0</v>
      </c>
      <c r="U81" s="45"/>
      <c r="V81" s="59">
        <f t="shared" si="13"/>
        <v>0</v>
      </c>
      <c r="W81" s="59">
        <f t="shared" si="14"/>
        <v>0</v>
      </c>
      <c r="X81" s="59">
        <f t="shared" si="15"/>
        <v>0</v>
      </c>
      <c r="Y81" s="59">
        <f t="shared" si="16"/>
        <v>0</v>
      </c>
      <c r="Z81" s="58"/>
      <c r="AA81" s="58"/>
      <c r="AB81" s="58"/>
      <c r="AC81" s="58"/>
      <c r="AD81" s="58"/>
      <c r="AE81" s="58"/>
      <c r="AF81" s="58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  <c r="CD81" s="29"/>
      <c r="CE81" s="29"/>
      <c r="CF81" s="29"/>
      <c r="CG81" s="29"/>
      <c r="CH81" s="29"/>
      <c r="CI81" s="29"/>
      <c r="CJ81" s="29"/>
      <c r="CK81" s="29"/>
      <c r="CL81" s="29"/>
      <c r="CM81" s="29"/>
      <c r="CN81" s="29"/>
      <c r="CO81" s="29"/>
      <c r="CP81" s="29"/>
      <c r="CQ81" s="29"/>
      <c r="CR81" s="29"/>
      <c r="CS81" s="29"/>
      <c r="CT81" s="29"/>
      <c r="CU81" s="29"/>
      <c r="CV81" s="29"/>
      <c r="CW81" s="29"/>
      <c r="CX81" s="29"/>
      <c r="CY81" s="29"/>
      <c r="CZ81" s="29"/>
      <c r="DA81" s="29"/>
      <c r="DB81" s="29"/>
      <c r="DC81" s="29"/>
      <c r="DD81" s="29"/>
      <c r="DE81" s="29"/>
      <c r="DF81" s="29"/>
      <c r="DG81" s="29"/>
      <c r="DH81" s="29"/>
      <c r="DI81" s="29"/>
      <c r="DJ81" s="29"/>
      <c r="DK81" s="29"/>
      <c r="DL81" s="29"/>
      <c r="DM81" s="29"/>
      <c r="DN81" s="29"/>
      <c r="DO81" s="29"/>
      <c r="DP81" s="29"/>
      <c r="DQ81" s="29"/>
      <c r="DR81" s="29"/>
      <c r="DS81" s="29"/>
      <c r="DT81" s="29"/>
      <c r="DU81" s="29"/>
    </row>
    <row r="82" spans="1:125" s="36" customFormat="1" ht="15" x14ac:dyDescent="0.25">
      <c r="A82" s="38">
        <v>21</v>
      </c>
      <c r="B82" s="42" t="s">
        <v>10</v>
      </c>
      <c r="C82" s="42" t="s">
        <v>17</v>
      </c>
      <c r="D82" s="43">
        <v>11052</v>
      </c>
      <c r="E82" s="44">
        <f t="shared" ca="1" si="12"/>
        <v>84</v>
      </c>
      <c r="F82" s="45">
        <v>63</v>
      </c>
      <c r="G82" s="45"/>
      <c r="H82" s="43">
        <v>40598</v>
      </c>
      <c r="I82" s="46" t="s">
        <v>11</v>
      </c>
      <c r="J82" s="46">
        <v>1</v>
      </c>
      <c r="K82" s="45" t="s">
        <v>13</v>
      </c>
      <c r="L82" s="45"/>
      <c r="M82" s="46"/>
      <c r="N82" s="34"/>
      <c r="O82" s="45"/>
      <c r="P82" s="48" t="s">
        <v>162</v>
      </c>
      <c r="Q82" s="48">
        <v>54896.4</v>
      </c>
      <c r="R82" s="48">
        <v>50313.15</v>
      </c>
      <c r="S82" s="48">
        <v>19422.330000000002</v>
      </c>
      <c r="T82" s="48">
        <v>8368.0529999999999</v>
      </c>
      <c r="U82" s="45"/>
      <c r="V82" s="59">
        <f t="shared" si="13"/>
        <v>54.8964</v>
      </c>
      <c r="W82" s="59">
        <f t="shared" si="14"/>
        <v>50.31315</v>
      </c>
      <c r="X82" s="59">
        <f t="shared" si="15"/>
        <v>19.422330000000002</v>
      </c>
      <c r="Y82" s="59">
        <f t="shared" si="16"/>
        <v>8.3680529999999997</v>
      </c>
      <c r="Z82" s="58"/>
      <c r="AA82" s="58"/>
      <c r="AB82" s="58"/>
      <c r="AC82" s="58"/>
      <c r="AD82" s="58"/>
      <c r="AE82" s="58"/>
      <c r="AF82" s="58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  <c r="CD82" s="29"/>
      <c r="CE82" s="29"/>
      <c r="CF82" s="29"/>
      <c r="CG82" s="29"/>
      <c r="CH82" s="29"/>
      <c r="CI82" s="29"/>
      <c r="CJ82" s="29"/>
      <c r="CK82" s="29"/>
      <c r="CL82" s="29"/>
      <c r="CM82" s="29"/>
      <c r="CN82" s="29"/>
      <c r="CO82" s="29"/>
      <c r="CP82" s="29"/>
      <c r="CQ82" s="29"/>
      <c r="CR82" s="29"/>
      <c r="CS82" s="29"/>
      <c r="CT82" s="29"/>
      <c r="CU82" s="29"/>
      <c r="CV82" s="29"/>
      <c r="CW82" s="29"/>
      <c r="CX82" s="29"/>
      <c r="CY82" s="29"/>
      <c r="CZ82" s="29"/>
      <c r="DA82" s="29"/>
      <c r="DB82" s="29"/>
      <c r="DC82" s="29"/>
      <c r="DD82" s="29"/>
      <c r="DE82" s="29"/>
      <c r="DF82" s="29"/>
      <c r="DG82" s="29"/>
      <c r="DH82" s="29"/>
      <c r="DI82" s="29"/>
      <c r="DJ82" s="29"/>
      <c r="DK82" s="29"/>
      <c r="DL82" s="29"/>
      <c r="DM82" s="29"/>
      <c r="DN82" s="29"/>
      <c r="DO82" s="29"/>
      <c r="DP82" s="29"/>
      <c r="DQ82" s="29"/>
      <c r="DR82" s="29"/>
      <c r="DS82" s="29"/>
      <c r="DT82" s="29"/>
      <c r="DU82" s="29"/>
    </row>
    <row r="83" spans="1:125" s="36" customFormat="1" ht="15" x14ac:dyDescent="0.25">
      <c r="A83" s="38">
        <v>21</v>
      </c>
      <c r="B83" s="42" t="s">
        <v>10</v>
      </c>
      <c r="C83" s="42" t="s">
        <v>15</v>
      </c>
      <c r="D83" s="43">
        <v>11052</v>
      </c>
      <c r="E83" s="44">
        <f t="shared" ca="1" si="12"/>
        <v>84</v>
      </c>
      <c r="F83" s="45">
        <v>63</v>
      </c>
      <c r="G83" s="45"/>
      <c r="H83" s="43">
        <v>40935</v>
      </c>
      <c r="I83" s="46" t="s">
        <v>11</v>
      </c>
      <c r="J83" s="46">
        <v>1</v>
      </c>
      <c r="K83" s="45" t="s">
        <v>14</v>
      </c>
      <c r="L83" s="45"/>
      <c r="M83" s="46"/>
      <c r="N83" s="34"/>
      <c r="O83" s="45"/>
      <c r="P83" s="48" t="s">
        <v>161</v>
      </c>
      <c r="Q83" s="48">
        <v>162786.29999999999</v>
      </c>
      <c r="R83" s="48">
        <v>151987.1</v>
      </c>
      <c r="S83" s="48">
        <v>130939.7</v>
      </c>
      <c r="T83" s="48">
        <v>50203.41</v>
      </c>
      <c r="U83" s="45"/>
      <c r="V83" s="59">
        <f t="shared" si="13"/>
        <v>162.78629999999998</v>
      </c>
      <c r="W83" s="59">
        <f t="shared" si="14"/>
        <v>151.9871</v>
      </c>
      <c r="X83" s="59">
        <f t="shared" si="15"/>
        <v>130.93969999999999</v>
      </c>
      <c r="Y83" s="59">
        <f t="shared" si="16"/>
        <v>50.203410000000005</v>
      </c>
      <c r="Z83" s="58"/>
      <c r="AA83" s="58"/>
      <c r="AB83" s="58"/>
      <c r="AC83" s="58"/>
      <c r="AD83" s="58"/>
      <c r="AE83" s="58"/>
      <c r="AF83" s="58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29"/>
      <c r="BQ83" s="29"/>
      <c r="BR83" s="29"/>
      <c r="BS83" s="29"/>
      <c r="BT83" s="29"/>
      <c r="BU83" s="29"/>
      <c r="BV83" s="29"/>
      <c r="BW83" s="29"/>
      <c r="BX83" s="29"/>
      <c r="BY83" s="29"/>
      <c r="BZ83" s="29"/>
      <c r="CA83" s="29"/>
      <c r="CB83" s="29"/>
      <c r="CC83" s="29"/>
      <c r="CD83" s="29"/>
      <c r="CE83" s="29"/>
      <c r="CF83" s="29"/>
      <c r="CG83" s="29"/>
      <c r="CH83" s="29"/>
      <c r="CI83" s="29"/>
      <c r="CJ83" s="29"/>
      <c r="CK83" s="29"/>
      <c r="CL83" s="29"/>
      <c r="CM83" s="29"/>
      <c r="CN83" s="29"/>
      <c r="CO83" s="29"/>
      <c r="CP83" s="29"/>
      <c r="CQ83" s="29"/>
      <c r="CR83" s="29"/>
      <c r="CS83" s="29"/>
      <c r="CT83" s="29"/>
      <c r="CU83" s="29"/>
      <c r="CV83" s="29"/>
      <c r="CW83" s="29"/>
      <c r="CX83" s="29"/>
      <c r="CY83" s="29"/>
      <c r="CZ83" s="29"/>
      <c r="DA83" s="29"/>
      <c r="DB83" s="29"/>
      <c r="DC83" s="29"/>
      <c r="DD83" s="29"/>
      <c r="DE83" s="29"/>
      <c r="DF83" s="29"/>
      <c r="DG83" s="29"/>
      <c r="DH83" s="29"/>
      <c r="DI83" s="29"/>
      <c r="DJ83" s="29"/>
      <c r="DK83" s="29"/>
      <c r="DL83" s="29"/>
      <c r="DM83" s="29"/>
      <c r="DN83" s="29"/>
      <c r="DO83" s="29"/>
      <c r="DP83" s="29"/>
      <c r="DQ83" s="29"/>
      <c r="DR83" s="29"/>
      <c r="DS83" s="29"/>
      <c r="DT83" s="29"/>
      <c r="DU83" s="29"/>
    </row>
    <row r="84" spans="1:125" s="37" customFormat="1" ht="15" x14ac:dyDescent="0.25">
      <c r="A84" s="38">
        <v>21</v>
      </c>
      <c r="B84" s="42" t="s">
        <v>10</v>
      </c>
      <c r="C84" s="42" t="s">
        <v>6</v>
      </c>
      <c r="D84" s="43">
        <v>11052</v>
      </c>
      <c r="E84" s="44">
        <f t="shared" ca="1" si="12"/>
        <v>84</v>
      </c>
      <c r="F84" s="45">
        <v>50</v>
      </c>
      <c r="G84" s="45"/>
      <c r="H84" s="43">
        <v>41180</v>
      </c>
      <c r="I84" s="46" t="s">
        <v>11</v>
      </c>
      <c r="J84" s="46">
        <v>1</v>
      </c>
      <c r="K84" s="45" t="s">
        <v>14</v>
      </c>
      <c r="L84" s="45"/>
      <c r="M84" s="46"/>
      <c r="N84" s="35"/>
      <c r="O84" s="45"/>
      <c r="P84" s="48" t="s">
        <v>160</v>
      </c>
      <c r="Q84" s="48">
        <v>127811.4</v>
      </c>
      <c r="R84" s="48">
        <v>123458.5</v>
      </c>
      <c r="S84" s="48">
        <v>103650.4</v>
      </c>
      <c r="T84" s="48">
        <v>31792.75</v>
      </c>
      <c r="U84" s="45"/>
      <c r="V84" s="59">
        <f t="shared" si="13"/>
        <v>127.81139999999999</v>
      </c>
      <c r="W84" s="59">
        <f t="shared" si="14"/>
        <v>123.4585</v>
      </c>
      <c r="X84" s="59">
        <f t="shared" si="15"/>
        <v>103.65039999999999</v>
      </c>
      <c r="Y84" s="59">
        <f t="shared" si="16"/>
        <v>31.792750000000002</v>
      </c>
      <c r="Z84" s="58"/>
      <c r="AA84" s="58"/>
      <c r="AB84" s="58"/>
      <c r="AC84" s="58"/>
      <c r="AD84" s="58"/>
      <c r="AE84" s="58"/>
      <c r="AF84" s="58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29"/>
      <c r="BQ84" s="29"/>
      <c r="BR84" s="29"/>
      <c r="BS84" s="29"/>
      <c r="BT84" s="29"/>
      <c r="BU84" s="29"/>
      <c r="BV84" s="29"/>
      <c r="BW84" s="29"/>
      <c r="BX84" s="29"/>
      <c r="BY84" s="29"/>
      <c r="BZ84" s="29"/>
      <c r="CA84" s="29"/>
      <c r="CB84" s="29"/>
      <c r="CC84" s="29"/>
      <c r="CD84" s="29"/>
      <c r="CE84" s="29"/>
      <c r="CF84" s="29"/>
      <c r="CG84" s="29"/>
      <c r="CH84" s="29"/>
      <c r="CI84" s="29"/>
      <c r="CJ84" s="29"/>
      <c r="CK84" s="29"/>
      <c r="CL84" s="29"/>
      <c r="CM84" s="29"/>
      <c r="CN84" s="29"/>
      <c r="CO84" s="29"/>
      <c r="CP84" s="29"/>
      <c r="CQ84" s="29"/>
      <c r="CR84" s="29"/>
      <c r="CS84" s="29"/>
      <c r="CT84" s="29"/>
      <c r="CU84" s="29"/>
      <c r="CV84" s="29"/>
      <c r="CW84" s="29"/>
      <c r="CX84" s="29"/>
      <c r="CY84" s="29"/>
      <c r="CZ84" s="29"/>
      <c r="DA84" s="29"/>
      <c r="DB84" s="29"/>
      <c r="DC84" s="29"/>
      <c r="DD84" s="29"/>
      <c r="DE84" s="29"/>
      <c r="DF84" s="29"/>
      <c r="DG84" s="29"/>
      <c r="DH84" s="29"/>
      <c r="DI84" s="29"/>
      <c r="DJ84" s="29"/>
      <c r="DK84" s="29"/>
      <c r="DL84" s="29"/>
      <c r="DM84" s="29"/>
      <c r="DN84" s="29"/>
      <c r="DO84" s="29"/>
      <c r="DP84" s="29"/>
      <c r="DQ84" s="29"/>
      <c r="DR84" s="29"/>
      <c r="DS84" s="29"/>
      <c r="DT84" s="29"/>
      <c r="DU84" s="29"/>
    </row>
    <row r="85" spans="1:125" s="56" customFormat="1" ht="15" x14ac:dyDescent="0.25">
      <c r="A85" s="38">
        <v>21</v>
      </c>
      <c r="B85" s="42" t="s">
        <v>10</v>
      </c>
      <c r="C85" s="42" t="s">
        <v>20</v>
      </c>
      <c r="D85" s="43">
        <v>11052</v>
      </c>
      <c r="E85" s="44">
        <f t="shared" ca="1" si="12"/>
        <v>84</v>
      </c>
      <c r="F85" s="45">
        <v>80</v>
      </c>
      <c r="G85" s="45"/>
      <c r="H85" s="43">
        <v>40234</v>
      </c>
      <c r="I85" s="46" t="s">
        <v>7</v>
      </c>
      <c r="J85" s="46">
        <v>1</v>
      </c>
      <c r="K85" s="45" t="s">
        <v>13</v>
      </c>
      <c r="L85" s="45"/>
      <c r="M85" s="46"/>
      <c r="N85" s="35"/>
      <c r="O85" s="45"/>
      <c r="P85" s="48" t="s">
        <v>178</v>
      </c>
      <c r="Q85" s="48">
        <v>0</v>
      </c>
      <c r="R85" s="48">
        <v>0</v>
      </c>
      <c r="S85" s="48">
        <v>0</v>
      </c>
      <c r="T85" s="48">
        <v>0</v>
      </c>
      <c r="U85" s="45"/>
      <c r="V85" s="59">
        <f t="shared" si="13"/>
        <v>0</v>
      </c>
      <c r="W85" s="59">
        <f t="shared" si="14"/>
        <v>0</v>
      </c>
      <c r="X85" s="59">
        <f t="shared" si="15"/>
        <v>0</v>
      </c>
      <c r="Y85" s="59">
        <f t="shared" si="16"/>
        <v>0</v>
      </c>
      <c r="Z85" s="58"/>
      <c r="AA85" s="58"/>
      <c r="AB85" s="58"/>
      <c r="AC85" s="58"/>
      <c r="AD85" s="58"/>
      <c r="AE85" s="58"/>
      <c r="AF85" s="58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7"/>
      <c r="DS85" s="37"/>
      <c r="DT85" s="37"/>
      <c r="DU85" s="37"/>
    </row>
    <row r="86" spans="1:125" s="56" customFormat="1" ht="15" x14ac:dyDescent="0.25">
      <c r="A86" s="38">
        <v>21</v>
      </c>
      <c r="B86" s="42" t="s">
        <v>10</v>
      </c>
      <c r="C86" s="42" t="s">
        <v>18</v>
      </c>
      <c r="D86" s="43">
        <v>11052</v>
      </c>
      <c r="E86" s="44">
        <f t="shared" ca="1" si="12"/>
        <v>84</v>
      </c>
      <c r="F86" s="45">
        <v>50</v>
      </c>
      <c r="G86" s="45"/>
      <c r="H86" s="43">
        <v>40598</v>
      </c>
      <c r="I86" s="46" t="s">
        <v>7</v>
      </c>
      <c r="J86" s="46">
        <v>1</v>
      </c>
      <c r="K86" s="45" t="s">
        <v>13</v>
      </c>
      <c r="L86" s="45"/>
      <c r="M86" s="46"/>
      <c r="N86" s="35"/>
      <c r="O86" s="45"/>
      <c r="P86" s="48" t="s">
        <v>177</v>
      </c>
      <c r="Q86" s="48">
        <v>7890.259</v>
      </c>
      <c r="R86" s="48">
        <v>5271.2460000000001</v>
      </c>
      <c r="S86" s="48">
        <v>3273.761</v>
      </c>
      <c r="T86" s="48">
        <v>555.45920000000001</v>
      </c>
      <c r="U86" s="45"/>
      <c r="V86" s="59">
        <f t="shared" si="13"/>
        <v>7.8902590000000004</v>
      </c>
      <c r="W86" s="59">
        <f t="shared" si="14"/>
        <v>5.2712459999999997</v>
      </c>
      <c r="X86" s="59">
        <f t="shared" si="15"/>
        <v>3.2737609999999999</v>
      </c>
      <c r="Y86" s="59">
        <f t="shared" si="16"/>
        <v>0.55545920000000004</v>
      </c>
      <c r="Z86" s="58"/>
      <c r="AA86" s="58"/>
      <c r="AB86" s="58"/>
      <c r="AC86" s="58"/>
      <c r="AD86" s="58"/>
      <c r="AE86" s="58"/>
      <c r="AF86" s="58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  <c r="BB86" s="29"/>
      <c r="BC86" s="29"/>
      <c r="BD86" s="29"/>
      <c r="BE86" s="29"/>
      <c r="BF86" s="29"/>
      <c r="BG86" s="29"/>
      <c r="BH86" s="29"/>
      <c r="BI86" s="29"/>
      <c r="BJ86" s="29"/>
      <c r="BK86" s="29"/>
      <c r="BL86" s="29"/>
      <c r="BM86" s="29"/>
      <c r="BN86" s="29"/>
      <c r="BO86" s="29"/>
      <c r="BP86" s="29"/>
      <c r="BQ86" s="29"/>
      <c r="BR86" s="29"/>
      <c r="BS86" s="29"/>
      <c r="BT86" s="29"/>
      <c r="BU86" s="29"/>
      <c r="BV86" s="29"/>
      <c r="BW86" s="29"/>
      <c r="BX86" s="29"/>
      <c r="BY86" s="29"/>
      <c r="BZ86" s="29"/>
      <c r="CA86" s="29"/>
      <c r="CB86" s="29"/>
      <c r="CC86" s="29"/>
      <c r="CD86" s="29"/>
      <c r="CE86" s="29"/>
      <c r="CF86" s="29"/>
      <c r="CG86" s="29"/>
      <c r="CH86" s="29"/>
      <c r="CI86" s="29"/>
      <c r="CJ86" s="29"/>
      <c r="CK86" s="29"/>
      <c r="CL86" s="29"/>
      <c r="CM86" s="29"/>
      <c r="CN86" s="29"/>
      <c r="CO86" s="29"/>
      <c r="CP86" s="29"/>
      <c r="CQ86" s="29"/>
      <c r="CR86" s="29"/>
      <c r="CS86" s="29"/>
      <c r="CT86" s="29"/>
      <c r="CU86" s="29"/>
      <c r="CV86" s="29"/>
      <c r="CW86" s="29"/>
      <c r="CX86" s="29"/>
      <c r="CY86" s="29"/>
      <c r="CZ86" s="29"/>
      <c r="DA86" s="29"/>
      <c r="DB86" s="29"/>
      <c r="DC86" s="29"/>
      <c r="DD86" s="29"/>
      <c r="DE86" s="29"/>
      <c r="DF86" s="29"/>
      <c r="DG86" s="29"/>
      <c r="DH86" s="29"/>
      <c r="DI86" s="29"/>
      <c r="DJ86" s="29"/>
      <c r="DK86" s="29"/>
      <c r="DL86" s="29"/>
      <c r="DM86" s="29"/>
      <c r="DN86" s="29"/>
      <c r="DO86" s="29"/>
      <c r="DP86" s="29"/>
      <c r="DQ86" s="29"/>
      <c r="DR86" s="29"/>
      <c r="DS86" s="29"/>
      <c r="DT86" s="29"/>
      <c r="DU86" s="29"/>
    </row>
    <row r="87" spans="1:125" s="56" customFormat="1" ht="15" x14ac:dyDescent="0.25">
      <c r="A87" s="38">
        <v>21</v>
      </c>
      <c r="B87" s="42" t="s">
        <v>10</v>
      </c>
      <c r="C87" s="42" t="s">
        <v>16</v>
      </c>
      <c r="D87" s="43">
        <v>11052</v>
      </c>
      <c r="E87" s="44">
        <f t="shared" ca="1" si="12"/>
        <v>84</v>
      </c>
      <c r="F87" s="45">
        <v>80</v>
      </c>
      <c r="G87" s="45"/>
      <c r="H87" s="43">
        <v>40935</v>
      </c>
      <c r="I87" s="46" t="s">
        <v>7</v>
      </c>
      <c r="J87" s="46">
        <v>1</v>
      </c>
      <c r="K87" s="45" t="s">
        <v>14</v>
      </c>
      <c r="L87" s="45"/>
      <c r="M87" s="46"/>
      <c r="N87" s="35"/>
      <c r="O87" s="45"/>
      <c r="P87" s="48" t="s">
        <v>176</v>
      </c>
      <c r="Q87" s="48">
        <v>160619.79999999999</v>
      </c>
      <c r="R87" s="48">
        <v>144365.29999999999</v>
      </c>
      <c r="S87" s="48">
        <v>135251.29999999999</v>
      </c>
      <c r="T87" s="48">
        <v>56086.32</v>
      </c>
      <c r="U87" s="45"/>
      <c r="V87" s="59">
        <f t="shared" si="13"/>
        <v>160.6198</v>
      </c>
      <c r="W87" s="59">
        <f t="shared" si="14"/>
        <v>144.36529999999999</v>
      </c>
      <c r="X87" s="59">
        <f t="shared" si="15"/>
        <v>135.25129999999999</v>
      </c>
      <c r="Y87" s="59">
        <f t="shared" si="16"/>
        <v>56.086320000000001</v>
      </c>
      <c r="Z87" s="58"/>
      <c r="AA87" s="58"/>
      <c r="AB87" s="58"/>
      <c r="AC87" s="58"/>
      <c r="AD87" s="58"/>
      <c r="AE87" s="58"/>
      <c r="AF87" s="58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  <c r="BB87" s="29"/>
      <c r="BC87" s="29"/>
      <c r="BD87" s="29"/>
      <c r="BE87" s="29"/>
      <c r="BF87" s="29"/>
      <c r="BG87" s="29"/>
      <c r="BH87" s="29"/>
      <c r="BI87" s="29"/>
      <c r="BJ87" s="29"/>
      <c r="BK87" s="29"/>
      <c r="BL87" s="29"/>
      <c r="BM87" s="29"/>
      <c r="BN87" s="29"/>
      <c r="BO87" s="29"/>
      <c r="BP87" s="29"/>
      <c r="BQ87" s="29"/>
      <c r="BR87" s="29"/>
      <c r="BS87" s="29"/>
      <c r="BT87" s="29"/>
      <c r="BU87" s="29"/>
      <c r="BV87" s="29"/>
      <c r="BW87" s="29"/>
      <c r="BX87" s="29"/>
      <c r="BY87" s="29"/>
      <c r="BZ87" s="29"/>
      <c r="CA87" s="29"/>
      <c r="CB87" s="29"/>
      <c r="CC87" s="29"/>
      <c r="CD87" s="29"/>
      <c r="CE87" s="29"/>
      <c r="CF87" s="29"/>
      <c r="CG87" s="29"/>
      <c r="CH87" s="29"/>
      <c r="CI87" s="29"/>
      <c r="CJ87" s="29"/>
      <c r="CK87" s="29"/>
      <c r="CL87" s="29"/>
      <c r="CM87" s="29"/>
      <c r="CN87" s="29"/>
      <c r="CO87" s="29"/>
      <c r="CP87" s="29"/>
      <c r="CQ87" s="29"/>
      <c r="CR87" s="29"/>
      <c r="CS87" s="29"/>
      <c r="CT87" s="29"/>
      <c r="CU87" s="29"/>
      <c r="CV87" s="29"/>
      <c r="CW87" s="29"/>
      <c r="CX87" s="29"/>
      <c r="CY87" s="29"/>
      <c r="CZ87" s="29"/>
      <c r="DA87" s="29"/>
      <c r="DB87" s="29"/>
      <c r="DC87" s="29"/>
      <c r="DD87" s="29"/>
      <c r="DE87" s="29"/>
      <c r="DF87" s="29"/>
      <c r="DG87" s="29"/>
      <c r="DH87" s="29"/>
      <c r="DI87" s="29"/>
      <c r="DJ87" s="29"/>
      <c r="DK87" s="29"/>
      <c r="DL87" s="29"/>
      <c r="DM87" s="29"/>
      <c r="DN87" s="29"/>
      <c r="DO87" s="29"/>
      <c r="DP87" s="29"/>
      <c r="DQ87" s="29"/>
      <c r="DR87" s="29"/>
      <c r="DS87" s="29"/>
      <c r="DT87" s="29"/>
      <c r="DU87" s="29"/>
    </row>
    <row r="88" spans="1:125" s="22" customFormat="1" ht="15" x14ac:dyDescent="0.25">
      <c r="A88" s="38">
        <v>21</v>
      </c>
      <c r="B88" s="42" t="s">
        <v>10</v>
      </c>
      <c r="C88" s="42" t="s">
        <v>9</v>
      </c>
      <c r="D88" s="43">
        <v>11052</v>
      </c>
      <c r="E88" s="44">
        <f t="shared" ca="1" si="12"/>
        <v>84</v>
      </c>
      <c r="F88" s="45">
        <v>63</v>
      </c>
      <c r="G88" s="45"/>
      <c r="H88" s="43">
        <v>41180</v>
      </c>
      <c r="I88" s="46" t="s">
        <v>7</v>
      </c>
      <c r="J88" s="46">
        <v>1</v>
      </c>
      <c r="K88" s="45" t="s">
        <v>14</v>
      </c>
      <c r="L88" s="45"/>
      <c r="M88" s="46"/>
      <c r="N88" s="35"/>
      <c r="O88" s="45"/>
      <c r="P88" s="48" t="s">
        <v>175</v>
      </c>
      <c r="Q88" s="48">
        <v>124988</v>
      </c>
      <c r="R88" s="48">
        <v>116704.7</v>
      </c>
      <c r="S88" s="48">
        <v>114470.9</v>
      </c>
      <c r="T88" s="48">
        <v>44972.03</v>
      </c>
      <c r="U88" s="45"/>
      <c r="V88" s="59">
        <f t="shared" si="13"/>
        <v>124.988</v>
      </c>
      <c r="W88" s="59">
        <f t="shared" si="14"/>
        <v>116.7047</v>
      </c>
      <c r="X88" s="59">
        <f t="shared" si="15"/>
        <v>114.4709</v>
      </c>
      <c r="Y88" s="59">
        <f t="shared" si="16"/>
        <v>44.972029999999997</v>
      </c>
      <c r="Z88" s="58"/>
      <c r="AA88" s="58"/>
      <c r="AB88" s="58"/>
      <c r="AC88" s="58"/>
      <c r="AD88" s="58"/>
      <c r="AE88" s="58"/>
      <c r="AF88" s="58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  <c r="AX88" s="29"/>
      <c r="AY88" s="29"/>
      <c r="AZ88" s="29"/>
      <c r="BA88" s="29"/>
      <c r="BB88" s="29"/>
      <c r="BC88" s="29"/>
      <c r="BD88" s="29"/>
      <c r="BE88" s="29"/>
      <c r="BF88" s="29"/>
      <c r="BG88" s="29"/>
      <c r="BH88" s="29"/>
      <c r="BI88" s="29"/>
      <c r="BJ88" s="29"/>
      <c r="BK88" s="29"/>
      <c r="BL88" s="29"/>
      <c r="BM88" s="29"/>
      <c r="BN88" s="29"/>
      <c r="BO88" s="29"/>
      <c r="BP88" s="29"/>
      <c r="BQ88" s="29"/>
      <c r="BR88" s="29"/>
      <c r="BS88" s="29"/>
      <c r="BT88" s="29"/>
      <c r="BU88" s="29"/>
      <c r="BV88" s="29"/>
      <c r="BW88" s="29"/>
      <c r="BX88" s="29"/>
      <c r="BY88" s="29"/>
      <c r="BZ88" s="29"/>
      <c r="CA88" s="29"/>
      <c r="CB88" s="29"/>
      <c r="CC88" s="29"/>
      <c r="CD88" s="29"/>
      <c r="CE88" s="29"/>
      <c r="CF88" s="29"/>
      <c r="CG88" s="29"/>
      <c r="CH88" s="29"/>
      <c r="CI88" s="29"/>
      <c r="CJ88" s="29"/>
      <c r="CK88" s="29"/>
      <c r="CL88" s="29"/>
      <c r="CM88" s="29"/>
      <c r="CN88" s="29"/>
      <c r="CO88" s="29"/>
      <c r="CP88" s="29"/>
      <c r="CQ88" s="29"/>
      <c r="CR88" s="29"/>
      <c r="CS88" s="29"/>
      <c r="CT88" s="29"/>
      <c r="CU88" s="29"/>
      <c r="CV88" s="29"/>
      <c r="CW88" s="29"/>
      <c r="CX88" s="29"/>
      <c r="CY88" s="29"/>
      <c r="CZ88" s="29"/>
      <c r="DA88" s="29"/>
      <c r="DB88" s="29"/>
      <c r="DC88" s="29"/>
      <c r="DD88" s="29"/>
      <c r="DE88" s="29"/>
      <c r="DF88" s="29"/>
      <c r="DG88" s="29"/>
      <c r="DH88" s="29"/>
      <c r="DI88" s="29"/>
      <c r="DJ88" s="29"/>
      <c r="DK88" s="29"/>
      <c r="DL88" s="29"/>
      <c r="DM88" s="29"/>
      <c r="DN88" s="29"/>
      <c r="DO88" s="29"/>
      <c r="DP88" s="29"/>
      <c r="DQ88" s="29"/>
      <c r="DR88" s="29"/>
      <c r="DS88" s="29"/>
      <c r="DT88" s="29"/>
      <c r="DU88" s="29"/>
    </row>
    <row r="89" spans="1:125" s="8" customFormat="1" ht="15" x14ac:dyDescent="0.25">
      <c r="A89" s="49">
        <v>22</v>
      </c>
      <c r="B89" s="50" t="s">
        <v>45</v>
      </c>
      <c r="C89" s="50" t="s">
        <v>19</v>
      </c>
      <c r="D89" s="51">
        <v>12776</v>
      </c>
      <c r="E89" s="52">
        <f t="shared" ca="1" si="12"/>
        <v>79</v>
      </c>
      <c r="F89" s="17">
        <v>40</v>
      </c>
      <c r="G89" s="17"/>
      <c r="H89" s="51">
        <v>39940</v>
      </c>
      <c r="I89" s="53" t="s">
        <v>11</v>
      </c>
      <c r="J89" s="53">
        <v>1</v>
      </c>
      <c r="K89" s="17" t="s">
        <v>13</v>
      </c>
      <c r="L89" s="17"/>
      <c r="M89" s="53"/>
      <c r="N89" s="54"/>
      <c r="O89" s="17"/>
      <c r="P89" s="55" t="s">
        <v>153</v>
      </c>
      <c r="Q89" s="55">
        <v>0</v>
      </c>
      <c r="R89" s="55">
        <v>0</v>
      </c>
      <c r="S89" s="55">
        <v>0</v>
      </c>
      <c r="T89" s="55">
        <v>0</v>
      </c>
      <c r="U89" s="17"/>
      <c r="V89" s="59">
        <f t="shared" si="13"/>
        <v>0</v>
      </c>
      <c r="W89" s="59">
        <f t="shared" si="14"/>
        <v>0</v>
      </c>
      <c r="X89" s="59">
        <f t="shared" si="15"/>
        <v>0</v>
      </c>
      <c r="Y89" s="59">
        <f t="shared" si="16"/>
        <v>0</v>
      </c>
      <c r="Z89" s="58"/>
      <c r="AA89" s="58"/>
      <c r="AB89" s="58"/>
      <c r="AC89" s="58"/>
      <c r="AD89" s="58"/>
      <c r="AE89" s="58"/>
      <c r="AF89" s="58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56"/>
      <c r="BK89" s="56"/>
      <c r="BL89" s="56"/>
      <c r="BM89" s="56"/>
      <c r="BN89" s="56"/>
      <c r="BO89" s="56"/>
      <c r="BP89" s="56"/>
      <c r="BQ89" s="56"/>
      <c r="BR89" s="56"/>
      <c r="BS89" s="56"/>
      <c r="BT89" s="56"/>
      <c r="BU89" s="56"/>
      <c r="BV89" s="56"/>
      <c r="BW89" s="56"/>
      <c r="BX89" s="56"/>
      <c r="BY89" s="56"/>
      <c r="BZ89" s="56"/>
      <c r="CA89" s="56"/>
      <c r="CB89" s="56"/>
      <c r="CC89" s="56"/>
      <c r="CD89" s="56"/>
      <c r="CE89" s="56"/>
      <c r="CF89" s="56"/>
      <c r="CG89" s="56"/>
      <c r="CH89" s="56"/>
      <c r="CI89" s="56"/>
      <c r="CJ89" s="56"/>
      <c r="CK89" s="56"/>
      <c r="CL89" s="56"/>
      <c r="CM89" s="56"/>
      <c r="CN89" s="56"/>
      <c r="CO89" s="56"/>
      <c r="CP89" s="56"/>
      <c r="CQ89" s="56"/>
      <c r="CR89" s="56"/>
      <c r="CS89" s="56"/>
      <c r="CT89" s="56"/>
      <c r="CU89" s="56"/>
      <c r="CV89" s="56"/>
      <c r="CW89" s="56"/>
      <c r="CX89" s="56"/>
      <c r="CY89" s="56"/>
      <c r="CZ89" s="56"/>
      <c r="DA89" s="56"/>
      <c r="DB89" s="56"/>
      <c r="DC89" s="56"/>
      <c r="DD89" s="56"/>
      <c r="DE89" s="56"/>
      <c r="DF89" s="56"/>
      <c r="DG89" s="56"/>
      <c r="DH89" s="56"/>
      <c r="DI89" s="56"/>
      <c r="DJ89" s="56"/>
      <c r="DK89" s="56"/>
      <c r="DL89" s="56"/>
      <c r="DM89" s="56"/>
      <c r="DN89" s="56"/>
      <c r="DO89" s="56"/>
      <c r="DP89" s="56"/>
      <c r="DQ89" s="56"/>
      <c r="DR89" s="56"/>
      <c r="DS89" s="56"/>
      <c r="DT89" s="56"/>
      <c r="DU89" s="56"/>
    </row>
    <row r="90" spans="1:125" s="36" customFormat="1" ht="15" x14ac:dyDescent="0.25">
      <c r="A90" s="49">
        <v>22</v>
      </c>
      <c r="B90" s="50" t="s">
        <v>45</v>
      </c>
      <c r="C90" s="50" t="s">
        <v>17</v>
      </c>
      <c r="D90" s="51">
        <v>12776</v>
      </c>
      <c r="E90" s="52">
        <f t="shared" ca="1" si="12"/>
        <v>79</v>
      </c>
      <c r="F90" s="17">
        <v>32</v>
      </c>
      <c r="G90" s="17"/>
      <c r="H90" s="51">
        <v>40311</v>
      </c>
      <c r="I90" s="53" t="s">
        <v>11</v>
      </c>
      <c r="J90" s="53">
        <v>1</v>
      </c>
      <c r="K90" s="17" t="s">
        <v>13</v>
      </c>
      <c r="L90" s="17"/>
      <c r="M90" s="53"/>
      <c r="N90" s="54"/>
      <c r="O90" s="17"/>
      <c r="P90" s="55" t="s">
        <v>152</v>
      </c>
      <c r="Q90" s="55">
        <v>196233.60000000001</v>
      </c>
      <c r="R90" s="55">
        <v>170039.6</v>
      </c>
      <c r="S90" s="55">
        <v>148236.70000000001</v>
      </c>
      <c r="T90" s="55">
        <v>71596.27</v>
      </c>
      <c r="U90" s="17"/>
      <c r="V90" s="59">
        <f t="shared" si="13"/>
        <v>196.2336</v>
      </c>
      <c r="W90" s="59">
        <f t="shared" si="14"/>
        <v>170.03960000000001</v>
      </c>
      <c r="X90" s="59">
        <f t="shared" si="15"/>
        <v>148.23670000000001</v>
      </c>
      <c r="Y90" s="59">
        <f t="shared" si="16"/>
        <v>71.596270000000004</v>
      </c>
      <c r="Z90" s="58"/>
      <c r="AA90" s="58"/>
      <c r="AB90" s="58"/>
      <c r="AC90" s="58"/>
      <c r="AD90" s="58"/>
      <c r="AE90" s="58"/>
      <c r="AF90" s="58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56"/>
      <c r="BK90" s="56"/>
      <c r="BL90" s="56"/>
      <c r="BM90" s="56"/>
      <c r="BN90" s="56"/>
      <c r="BO90" s="56"/>
      <c r="BP90" s="56"/>
      <c r="BQ90" s="56"/>
      <c r="BR90" s="56"/>
      <c r="BS90" s="56"/>
      <c r="BT90" s="56"/>
      <c r="BU90" s="56"/>
      <c r="BV90" s="56"/>
      <c r="BW90" s="56"/>
      <c r="BX90" s="56"/>
      <c r="BY90" s="56"/>
      <c r="BZ90" s="56"/>
      <c r="CA90" s="56"/>
      <c r="CB90" s="56"/>
      <c r="CC90" s="56"/>
      <c r="CD90" s="56"/>
      <c r="CE90" s="56"/>
      <c r="CF90" s="56"/>
      <c r="CG90" s="56"/>
      <c r="CH90" s="56"/>
      <c r="CI90" s="56"/>
      <c r="CJ90" s="56"/>
      <c r="CK90" s="56"/>
      <c r="CL90" s="56"/>
      <c r="CM90" s="56"/>
      <c r="CN90" s="56"/>
      <c r="CO90" s="56"/>
      <c r="CP90" s="56"/>
      <c r="CQ90" s="56"/>
      <c r="CR90" s="56"/>
      <c r="CS90" s="56"/>
      <c r="CT90" s="56"/>
      <c r="CU90" s="56"/>
      <c r="CV90" s="56"/>
      <c r="CW90" s="56"/>
      <c r="CX90" s="56"/>
      <c r="CY90" s="56"/>
      <c r="CZ90" s="56"/>
      <c r="DA90" s="56"/>
      <c r="DB90" s="56"/>
      <c r="DC90" s="56"/>
      <c r="DD90" s="56"/>
      <c r="DE90" s="56"/>
      <c r="DF90" s="56"/>
      <c r="DG90" s="56"/>
      <c r="DH90" s="56"/>
      <c r="DI90" s="56"/>
      <c r="DJ90" s="56"/>
      <c r="DK90" s="56"/>
      <c r="DL90" s="56"/>
      <c r="DM90" s="56"/>
      <c r="DN90" s="56"/>
      <c r="DO90" s="56"/>
      <c r="DP90" s="56"/>
      <c r="DQ90" s="56"/>
      <c r="DR90" s="56"/>
      <c r="DS90" s="56"/>
      <c r="DT90" s="56"/>
      <c r="DU90" s="56"/>
    </row>
    <row r="91" spans="1:125" s="36" customFormat="1" ht="15" x14ac:dyDescent="0.25">
      <c r="A91" s="49">
        <v>22</v>
      </c>
      <c r="B91" s="50" t="s">
        <v>45</v>
      </c>
      <c r="C91" s="50" t="s">
        <v>15</v>
      </c>
      <c r="D91" s="51">
        <v>12776</v>
      </c>
      <c r="E91" s="52">
        <f t="shared" ca="1" si="12"/>
        <v>79</v>
      </c>
      <c r="F91" s="17">
        <v>32</v>
      </c>
      <c r="G91" s="17"/>
      <c r="H91" s="51">
        <v>40689</v>
      </c>
      <c r="I91" s="53" t="s">
        <v>11</v>
      </c>
      <c r="J91" s="53">
        <v>1</v>
      </c>
      <c r="K91" s="17" t="s">
        <v>13</v>
      </c>
      <c r="L91" s="17"/>
      <c r="M91" s="53"/>
      <c r="N91" s="54"/>
      <c r="O91" s="17"/>
      <c r="P91" s="55" t="s">
        <v>151</v>
      </c>
      <c r="Q91" s="55">
        <v>22727.67</v>
      </c>
      <c r="R91" s="55">
        <v>18766.82</v>
      </c>
      <c r="S91" s="55">
        <v>13925.54</v>
      </c>
      <c r="T91" s="55">
        <v>1537.1289999999999</v>
      </c>
      <c r="U91" s="17"/>
      <c r="V91" s="59">
        <f t="shared" si="13"/>
        <v>22.72767</v>
      </c>
      <c r="W91" s="59">
        <f t="shared" si="14"/>
        <v>18.766819999999999</v>
      </c>
      <c r="X91" s="59">
        <f t="shared" si="15"/>
        <v>13.925540000000002</v>
      </c>
      <c r="Y91" s="59">
        <f t="shared" si="16"/>
        <v>1.537129</v>
      </c>
      <c r="Z91" s="58"/>
      <c r="AA91" s="58"/>
      <c r="AB91" s="58"/>
      <c r="AC91" s="58"/>
      <c r="AD91" s="58"/>
      <c r="AE91" s="58"/>
      <c r="AF91" s="58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56"/>
      <c r="BK91" s="56"/>
      <c r="BL91" s="56"/>
      <c r="BM91" s="56"/>
      <c r="BN91" s="56"/>
      <c r="BO91" s="56"/>
      <c r="BP91" s="56"/>
      <c r="BQ91" s="56"/>
      <c r="BR91" s="56"/>
      <c r="BS91" s="56"/>
      <c r="BT91" s="56"/>
      <c r="BU91" s="56"/>
      <c r="BV91" s="56"/>
      <c r="BW91" s="56"/>
      <c r="BX91" s="56"/>
      <c r="BY91" s="56"/>
      <c r="BZ91" s="56"/>
      <c r="CA91" s="56"/>
      <c r="CB91" s="56"/>
      <c r="CC91" s="56"/>
      <c r="CD91" s="56"/>
      <c r="CE91" s="56"/>
      <c r="CF91" s="56"/>
      <c r="CG91" s="56"/>
      <c r="CH91" s="56"/>
      <c r="CI91" s="56"/>
      <c r="CJ91" s="56"/>
      <c r="CK91" s="56"/>
      <c r="CL91" s="56"/>
      <c r="CM91" s="56"/>
      <c r="CN91" s="56"/>
      <c r="CO91" s="56"/>
      <c r="CP91" s="56"/>
      <c r="CQ91" s="56"/>
      <c r="CR91" s="56"/>
      <c r="CS91" s="56"/>
      <c r="CT91" s="56"/>
      <c r="CU91" s="56"/>
      <c r="CV91" s="56"/>
      <c r="CW91" s="56"/>
      <c r="CX91" s="56"/>
      <c r="CY91" s="56"/>
      <c r="CZ91" s="56"/>
      <c r="DA91" s="56"/>
      <c r="DB91" s="56"/>
      <c r="DC91" s="56"/>
      <c r="DD91" s="56"/>
      <c r="DE91" s="56"/>
      <c r="DF91" s="56"/>
      <c r="DG91" s="56"/>
      <c r="DH91" s="56"/>
      <c r="DI91" s="56"/>
      <c r="DJ91" s="56"/>
      <c r="DK91" s="56"/>
      <c r="DL91" s="56"/>
      <c r="DM91" s="56"/>
      <c r="DN91" s="56"/>
      <c r="DO91" s="56"/>
      <c r="DP91" s="56"/>
      <c r="DQ91" s="56"/>
      <c r="DR91" s="56"/>
      <c r="DS91" s="56"/>
      <c r="DT91" s="56"/>
      <c r="DU91" s="56"/>
    </row>
    <row r="92" spans="1:125" s="36" customFormat="1" ht="15" x14ac:dyDescent="0.25">
      <c r="A92" s="49">
        <v>22</v>
      </c>
      <c r="B92" s="50" t="s">
        <v>45</v>
      </c>
      <c r="C92" s="50" t="s">
        <v>6</v>
      </c>
      <c r="D92" s="51">
        <v>12776</v>
      </c>
      <c r="E92" s="52">
        <f t="shared" ca="1" si="12"/>
        <v>79</v>
      </c>
      <c r="F92" s="17">
        <v>32</v>
      </c>
      <c r="G92" s="17"/>
      <c r="H92" s="51">
        <v>41067</v>
      </c>
      <c r="I92" s="53" t="s">
        <v>11</v>
      </c>
      <c r="J92" s="53">
        <v>1</v>
      </c>
      <c r="K92" s="17" t="s">
        <v>13</v>
      </c>
      <c r="L92" s="17"/>
      <c r="M92" s="53"/>
      <c r="N92" s="54"/>
      <c r="O92" s="17"/>
      <c r="P92" s="55" t="s">
        <v>150</v>
      </c>
      <c r="Q92" s="55">
        <v>42262.85</v>
      </c>
      <c r="R92" s="55">
        <v>35538.5</v>
      </c>
      <c r="S92" s="55">
        <v>33861.68</v>
      </c>
      <c r="T92" s="55">
        <v>10613.15</v>
      </c>
      <c r="U92" s="17"/>
      <c r="V92" s="59">
        <f t="shared" si="13"/>
        <v>42.26285</v>
      </c>
      <c r="W92" s="59">
        <f t="shared" si="14"/>
        <v>35.538499999999999</v>
      </c>
      <c r="X92" s="59">
        <f t="shared" si="15"/>
        <v>33.86168</v>
      </c>
      <c r="Y92" s="59">
        <f t="shared" si="16"/>
        <v>10.613149999999999</v>
      </c>
      <c r="Z92" s="58"/>
      <c r="AA92" s="58"/>
      <c r="AB92" s="58"/>
      <c r="AC92" s="58"/>
      <c r="AD92" s="58"/>
      <c r="AE92" s="58"/>
      <c r="AF92" s="58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56"/>
      <c r="BK92" s="56"/>
      <c r="BL92" s="56"/>
      <c r="BM92" s="56"/>
      <c r="BN92" s="56"/>
      <c r="BO92" s="56"/>
      <c r="BP92" s="56"/>
      <c r="BQ92" s="56"/>
      <c r="BR92" s="56"/>
      <c r="BS92" s="56"/>
      <c r="BT92" s="56"/>
      <c r="BU92" s="56"/>
      <c r="BV92" s="56"/>
      <c r="BW92" s="56"/>
      <c r="BX92" s="56"/>
      <c r="BY92" s="56"/>
      <c r="BZ92" s="56"/>
      <c r="CA92" s="56"/>
      <c r="CB92" s="56"/>
      <c r="CC92" s="56"/>
      <c r="CD92" s="56"/>
      <c r="CE92" s="56"/>
      <c r="CF92" s="56"/>
      <c r="CG92" s="56"/>
      <c r="CH92" s="56"/>
      <c r="CI92" s="56"/>
      <c r="CJ92" s="56"/>
      <c r="CK92" s="56"/>
      <c r="CL92" s="56"/>
      <c r="CM92" s="56"/>
      <c r="CN92" s="56"/>
      <c r="CO92" s="56"/>
      <c r="CP92" s="56"/>
      <c r="CQ92" s="56"/>
      <c r="CR92" s="56"/>
      <c r="CS92" s="56"/>
      <c r="CT92" s="56"/>
      <c r="CU92" s="56"/>
      <c r="CV92" s="56"/>
      <c r="CW92" s="56"/>
      <c r="CX92" s="56"/>
      <c r="CY92" s="56"/>
      <c r="CZ92" s="56"/>
      <c r="DA92" s="56"/>
      <c r="DB92" s="56"/>
      <c r="DC92" s="56"/>
      <c r="DD92" s="56"/>
      <c r="DE92" s="56"/>
      <c r="DF92" s="56"/>
      <c r="DG92" s="56"/>
      <c r="DH92" s="56"/>
      <c r="DI92" s="56"/>
      <c r="DJ92" s="56"/>
      <c r="DK92" s="56"/>
      <c r="DL92" s="56"/>
      <c r="DM92" s="56"/>
      <c r="DN92" s="56"/>
      <c r="DO92" s="56"/>
      <c r="DP92" s="56"/>
      <c r="DQ92" s="56"/>
      <c r="DR92" s="56"/>
      <c r="DS92" s="56"/>
      <c r="DT92" s="56"/>
      <c r="DU92" s="56"/>
    </row>
    <row r="93" spans="1:125" s="36" customFormat="1" ht="15" x14ac:dyDescent="0.25">
      <c r="A93" s="49">
        <v>22</v>
      </c>
      <c r="B93" s="50" t="s">
        <v>45</v>
      </c>
      <c r="C93" s="50" t="s">
        <v>20</v>
      </c>
      <c r="D93" s="51">
        <v>12776</v>
      </c>
      <c r="E93" s="52">
        <f t="shared" ca="1" si="12"/>
        <v>79</v>
      </c>
      <c r="F93" s="17">
        <v>40</v>
      </c>
      <c r="G93" s="17"/>
      <c r="H93" s="51">
        <v>39940</v>
      </c>
      <c r="I93" s="53" t="s">
        <v>7</v>
      </c>
      <c r="J93" s="53">
        <v>1</v>
      </c>
      <c r="K93" s="17" t="s">
        <v>13</v>
      </c>
      <c r="L93" s="17"/>
      <c r="M93" s="53"/>
      <c r="N93" s="54"/>
      <c r="O93" s="17"/>
      <c r="P93" s="55" t="s">
        <v>156</v>
      </c>
      <c r="Q93" s="55">
        <v>0</v>
      </c>
      <c r="R93" s="55">
        <v>0</v>
      </c>
      <c r="S93" s="55">
        <v>0</v>
      </c>
      <c r="T93" s="55">
        <v>0</v>
      </c>
      <c r="U93" s="17"/>
      <c r="V93" s="59">
        <f t="shared" si="13"/>
        <v>0</v>
      </c>
      <c r="W93" s="59">
        <f t="shared" si="14"/>
        <v>0</v>
      </c>
      <c r="X93" s="59">
        <f t="shared" si="15"/>
        <v>0</v>
      </c>
      <c r="Y93" s="59">
        <f t="shared" si="16"/>
        <v>0</v>
      </c>
      <c r="Z93" s="58"/>
      <c r="AA93" s="58"/>
      <c r="AB93" s="58"/>
      <c r="AC93" s="58"/>
      <c r="AD93" s="58"/>
      <c r="AE93" s="58"/>
      <c r="AF93" s="58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56"/>
      <c r="BK93" s="56"/>
      <c r="BL93" s="56"/>
      <c r="BM93" s="56"/>
      <c r="BN93" s="56"/>
      <c r="BO93" s="56"/>
      <c r="BP93" s="56"/>
      <c r="BQ93" s="56"/>
      <c r="BR93" s="56"/>
      <c r="BS93" s="56"/>
      <c r="BT93" s="56"/>
      <c r="BU93" s="56"/>
      <c r="BV93" s="56"/>
      <c r="BW93" s="56"/>
      <c r="BX93" s="56"/>
      <c r="BY93" s="56"/>
      <c r="BZ93" s="56"/>
      <c r="CA93" s="56"/>
      <c r="CB93" s="56"/>
      <c r="CC93" s="56"/>
      <c r="CD93" s="56"/>
      <c r="CE93" s="56"/>
      <c r="CF93" s="56"/>
      <c r="CG93" s="56"/>
      <c r="CH93" s="56"/>
      <c r="CI93" s="56"/>
      <c r="CJ93" s="56"/>
      <c r="CK93" s="56"/>
      <c r="CL93" s="56"/>
      <c r="CM93" s="56"/>
      <c r="CN93" s="56"/>
      <c r="CO93" s="56"/>
      <c r="CP93" s="56"/>
      <c r="CQ93" s="56"/>
      <c r="CR93" s="56"/>
      <c r="CS93" s="56"/>
      <c r="CT93" s="56"/>
      <c r="CU93" s="56"/>
      <c r="CV93" s="56"/>
      <c r="CW93" s="56"/>
      <c r="CX93" s="56"/>
      <c r="CY93" s="56"/>
      <c r="CZ93" s="56"/>
      <c r="DA93" s="56"/>
      <c r="DB93" s="56"/>
      <c r="DC93" s="56"/>
      <c r="DD93" s="56"/>
      <c r="DE93" s="56"/>
      <c r="DF93" s="56"/>
      <c r="DG93" s="56"/>
      <c r="DH93" s="56"/>
      <c r="DI93" s="56"/>
      <c r="DJ93" s="56"/>
      <c r="DK93" s="56"/>
      <c r="DL93" s="56"/>
      <c r="DM93" s="56"/>
      <c r="DN93" s="56"/>
      <c r="DO93" s="56"/>
      <c r="DP93" s="56"/>
      <c r="DQ93" s="56"/>
      <c r="DR93" s="56"/>
      <c r="DS93" s="56"/>
      <c r="DT93" s="56"/>
      <c r="DU93" s="56"/>
    </row>
    <row r="94" spans="1:125" s="8" customFormat="1" ht="15" x14ac:dyDescent="0.25">
      <c r="A94" s="49">
        <v>22</v>
      </c>
      <c r="B94" s="50" t="s">
        <v>45</v>
      </c>
      <c r="C94" s="50" t="s">
        <v>16</v>
      </c>
      <c r="D94" s="51">
        <v>12776</v>
      </c>
      <c r="E94" s="52">
        <f t="shared" ca="1" si="12"/>
        <v>79</v>
      </c>
      <c r="F94" s="17">
        <v>25</v>
      </c>
      <c r="G94" s="17"/>
      <c r="H94" s="51">
        <v>40689</v>
      </c>
      <c r="I94" s="53" t="s">
        <v>7</v>
      </c>
      <c r="J94" s="53">
        <v>1</v>
      </c>
      <c r="K94" s="17" t="s">
        <v>13</v>
      </c>
      <c r="L94" s="17"/>
      <c r="M94" s="53"/>
      <c r="N94" s="54"/>
      <c r="O94" s="17"/>
      <c r="P94" s="55" t="s">
        <v>155</v>
      </c>
      <c r="Q94" s="55">
        <v>23570.720000000001</v>
      </c>
      <c r="R94" s="55">
        <v>20063.79</v>
      </c>
      <c r="S94" s="55">
        <v>13412.75</v>
      </c>
      <c r="T94" s="55">
        <v>948.33720000000005</v>
      </c>
      <c r="U94" s="17"/>
      <c r="V94" s="59">
        <f t="shared" si="13"/>
        <v>23.570720000000001</v>
      </c>
      <c r="W94" s="59">
        <f t="shared" si="14"/>
        <v>20.063790000000001</v>
      </c>
      <c r="X94" s="59">
        <f t="shared" si="15"/>
        <v>13.412750000000001</v>
      </c>
      <c r="Y94" s="59">
        <f t="shared" si="16"/>
        <v>0.9483372000000001</v>
      </c>
      <c r="Z94" s="58"/>
      <c r="AA94" s="58"/>
      <c r="AB94" s="58"/>
      <c r="AC94" s="58"/>
      <c r="AD94" s="58"/>
      <c r="AE94" s="58"/>
      <c r="AF94" s="58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56"/>
      <c r="BK94" s="56"/>
      <c r="BL94" s="56"/>
      <c r="BM94" s="56"/>
      <c r="BN94" s="56"/>
      <c r="BO94" s="56"/>
      <c r="BP94" s="56"/>
      <c r="BQ94" s="56"/>
      <c r="BR94" s="56"/>
      <c r="BS94" s="56"/>
      <c r="BT94" s="56"/>
      <c r="BU94" s="56"/>
      <c r="BV94" s="56"/>
      <c r="BW94" s="56"/>
      <c r="BX94" s="56"/>
      <c r="BY94" s="56"/>
      <c r="BZ94" s="56"/>
      <c r="CA94" s="56"/>
      <c r="CB94" s="56"/>
      <c r="CC94" s="56"/>
      <c r="CD94" s="56"/>
      <c r="CE94" s="56"/>
      <c r="CF94" s="56"/>
      <c r="CG94" s="56"/>
      <c r="CH94" s="56"/>
      <c r="CI94" s="56"/>
      <c r="CJ94" s="56"/>
      <c r="CK94" s="56"/>
      <c r="CL94" s="56"/>
      <c r="CM94" s="56"/>
      <c r="CN94" s="56"/>
      <c r="CO94" s="56"/>
      <c r="CP94" s="56"/>
      <c r="CQ94" s="56"/>
      <c r="CR94" s="56"/>
      <c r="CS94" s="56"/>
      <c r="CT94" s="56"/>
      <c r="CU94" s="56"/>
      <c r="CV94" s="56"/>
      <c r="CW94" s="56"/>
      <c r="CX94" s="56"/>
      <c r="CY94" s="56"/>
      <c r="CZ94" s="56"/>
      <c r="DA94" s="56"/>
      <c r="DB94" s="56"/>
      <c r="DC94" s="56"/>
      <c r="DD94" s="56"/>
      <c r="DE94" s="56"/>
      <c r="DF94" s="56"/>
      <c r="DG94" s="56"/>
      <c r="DH94" s="56"/>
      <c r="DI94" s="56"/>
      <c r="DJ94" s="56"/>
      <c r="DK94" s="56"/>
      <c r="DL94" s="56"/>
      <c r="DM94" s="56"/>
      <c r="DN94" s="56"/>
      <c r="DO94" s="56"/>
      <c r="DP94" s="56"/>
      <c r="DQ94" s="56"/>
      <c r="DR94" s="56"/>
      <c r="DS94" s="56"/>
      <c r="DT94" s="56"/>
      <c r="DU94" s="56"/>
    </row>
    <row r="95" spans="1:125" s="22" customFormat="1" ht="15" x14ac:dyDescent="0.25">
      <c r="A95" s="49">
        <v>22</v>
      </c>
      <c r="B95" s="50" t="s">
        <v>45</v>
      </c>
      <c r="C95" s="50" t="s">
        <v>9</v>
      </c>
      <c r="D95" s="51">
        <v>12776</v>
      </c>
      <c r="E95" s="52">
        <f t="shared" ca="1" si="12"/>
        <v>79</v>
      </c>
      <c r="F95" s="17">
        <v>32</v>
      </c>
      <c r="G95" s="17"/>
      <c r="H95" s="51">
        <v>41067</v>
      </c>
      <c r="I95" s="53" t="s">
        <v>7</v>
      </c>
      <c r="J95" s="53">
        <v>1</v>
      </c>
      <c r="K95" s="17" t="s">
        <v>13</v>
      </c>
      <c r="L95" s="17"/>
      <c r="M95" s="53"/>
      <c r="N95" s="54"/>
      <c r="O95" s="17"/>
      <c r="P95" s="55" t="s">
        <v>154</v>
      </c>
      <c r="Q95" s="55">
        <v>55286.86</v>
      </c>
      <c r="R95" s="55">
        <v>53113.98</v>
      </c>
      <c r="S95" s="55">
        <v>29452.69</v>
      </c>
      <c r="T95" s="55">
        <v>2486.212</v>
      </c>
      <c r="U95" s="17"/>
      <c r="V95" s="59">
        <f t="shared" si="13"/>
        <v>55.286859999999997</v>
      </c>
      <c r="W95" s="59">
        <f t="shared" si="14"/>
        <v>53.113980000000005</v>
      </c>
      <c r="X95" s="59">
        <f t="shared" si="15"/>
        <v>29.452689999999997</v>
      </c>
      <c r="Y95" s="59">
        <f t="shared" si="16"/>
        <v>2.4862120000000001</v>
      </c>
      <c r="Z95" s="58"/>
      <c r="AA95" s="58"/>
      <c r="AB95" s="58"/>
      <c r="AC95" s="58"/>
      <c r="AD95" s="58"/>
      <c r="AE95" s="58"/>
      <c r="AF95" s="58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56"/>
      <c r="BK95" s="56"/>
      <c r="BL95" s="56"/>
      <c r="BM95" s="56"/>
      <c r="BN95" s="56"/>
      <c r="BO95" s="56"/>
      <c r="BP95" s="56"/>
      <c r="BQ95" s="56"/>
      <c r="BR95" s="56"/>
      <c r="BS95" s="56"/>
      <c r="BT95" s="56"/>
      <c r="BU95" s="56"/>
      <c r="BV95" s="56"/>
      <c r="BW95" s="56"/>
      <c r="BX95" s="56"/>
      <c r="BY95" s="56"/>
      <c r="BZ95" s="56"/>
      <c r="CA95" s="56"/>
      <c r="CB95" s="56"/>
      <c r="CC95" s="56"/>
      <c r="CD95" s="56"/>
      <c r="CE95" s="56"/>
      <c r="CF95" s="56"/>
      <c r="CG95" s="56"/>
      <c r="CH95" s="56"/>
      <c r="CI95" s="56"/>
      <c r="CJ95" s="56"/>
      <c r="CK95" s="56"/>
      <c r="CL95" s="56"/>
      <c r="CM95" s="56"/>
      <c r="CN95" s="56"/>
      <c r="CO95" s="56"/>
      <c r="CP95" s="56"/>
      <c r="CQ95" s="56"/>
      <c r="CR95" s="56"/>
      <c r="CS95" s="56"/>
      <c r="CT95" s="56"/>
      <c r="CU95" s="56"/>
      <c r="CV95" s="56"/>
      <c r="CW95" s="56"/>
      <c r="CX95" s="56"/>
      <c r="CY95" s="56"/>
      <c r="CZ95" s="56"/>
      <c r="DA95" s="56"/>
      <c r="DB95" s="56"/>
      <c r="DC95" s="56"/>
      <c r="DD95" s="56"/>
      <c r="DE95" s="56"/>
      <c r="DF95" s="56"/>
      <c r="DG95" s="56"/>
      <c r="DH95" s="56"/>
      <c r="DI95" s="56"/>
      <c r="DJ95" s="56"/>
      <c r="DK95" s="56"/>
      <c r="DL95" s="56"/>
      <c r="DM95" s="56"/>
      <c r="DN95" s="56"/>
      <c r="DO95" s="56"/>
      <c r="DP95" s="56"/>
      <c r="DQ95" s="56"/>
      <c r="DR95" s="56"/>
      <c r="DS95" s="56"/>
      <c r="DT95" s="56"/>
      <c r="DU95" s="56"/>
    </row>
    <row r="96" spans="1:125" s="22" customFormat="1" ht="15" x14ac:dyDescent="0.25">
      <c r="A96" s="38">
        <v>23</v>
      </c>
      <c r="B96" s="42" t="s">
        <v>46</v>
      </c>
      <c r="C96" s="42" t="s">
        <v>23</v>
      </c>
      <c r="D96" s="43">
        <v>12079</v>
      </c>
      <c r="E96" s="44">
        <f t="shared" ca="1" si="12"/>
        <v>81</v>
      </c>
      <c r="F96" s="45">
        <v>20</v>
      </c>
      <c r="G96" s="45"/>
      <c r="H96" s="43">
        <v>39406</v>
      </c>
      <c r="I96" s="46" t="s">
        <v>11</v>
      </c>
      <c r="J96" s="46">
        <v>1</v>
      </c>
      <c r="K96" s="45" t="s">
        <v>14</v>
      </c>
      <c r="L96" s="45"/>
      <c r="M96" s="46"/>
      <c r="N96" s="34"/>
      <c r="O96" s="45"/>
      <c r="P96" s="48" t="s">
        <v>138</v>
      </c>
      <c r="Q96" s="48">
        <v>0</v>
      </c>
      <c r="R96" s="48">
        <v>0</v>
      </c>
      <c r="S96" s="48">
        <v>0</v>
      </c>
      <c r="T96" s="48">
        <v>0</v>
      </c>
      <c r="U96" s="45"/>
      <c r="V96" s="59">
        <f t="shared" si="13"/>
        <v>0</v>
      </c>
      <c r="W96" s="59">
        <f t="shared" si="14"/>
        <v>0</v>
      </c>
      <c r="X96" s="59">
        <f t="shared" si="15"/>
        <v>0</v>
      </c>
      <c r="Y96" s="59">
        <f t="shared" si="16"/>
        <v>0</v>
      </c>
      <c r="Z96" s="58"/>
      <c r="AA96" s="58"/>
      <c r="AB96" s="58"/>
      <c r="AC96" s="58"/>
      <c r="AD96" s="58"/>
      <c r="AE96" s="58"/>
      <c r="AF96" s="58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  <c r="AZ96" s="37"/>
      <c r="BA96" s="37"/>
      <c r="BB96" s="37"/>
      <c r="BC96" s="37"/>
      <c r="BD96" s="37"/>
      <c r="BE96" s="37"/>
      <c r="BF96" s="37"/>
      <c r="BG96" s="37"/>
      <c r="BH96" s="37"/>
      <c r="BI96" s="37"/>
      <c r="BJ96" s="37"/>
      <c r="BK96" s="37"/>
      <c r="BL96" s="37"/>
      <c r="BM96" s="37"/>
      <c r="BN96" s="37"/>
      <c r="BO96" s="37"/>
      <c r="BP96" s="37"/>
      <c r="BQ96" s="37"/>
      <c r="BR96" s="37"/>
      <c r="BS96" s="37"/>
      <c r="BT96" s="37"/>
      <c r="BU96" s="37"/>
      <c r="BV96" s="37"/>
      <c r="BW96" s="37"/>
      <c r="BX96" s="37"/>
      <c r="BY96" s="37"/>
      <c r="BZ96" s="37"/>
      <c r="CA96" s="37"/>
      <c r="CB96" s="37"/>
      <c r="CC96" s="37"/>
      <c r="CD96" s="37"/>
      <c r="CE96" s="37"/>
      <c r="CF96" s="37"/>
      <c r="CG96" s="37"/>
      <c r="CH96" s="37"/>
      <c r="CI96" s="37"/>
      <c r="CJ96" s="37"/>
      <c r="CK96" s="37"/>
      <c r="CL96" s="37"/>
      <c r="CM96" s="37"/>
      <c r="CN96" s="37"/>
      <c r="CO96" s="37"/>
      <c r="CP96" s="37"/>
      <c r="CQ96" s="37"/>
      <c r="CR96" s="37"/>
      <c r="CS96" s="37"/>
      <c r="CT96" s="37"/>
      <c r="CU96" s="37"/>
      <c r="CV96" s="37"/>
      <c r="CW96" s="37"/>
      <c r="CX96" s="37"/>
      <c r="CY96" s="37"/>
      <c r="CZ96" s="37"/>
      <c r="DA96" s="37"/>
      <c r="DB96" s="37"/>
      <c r="DC96" s="37"/>
      <c r="DD96" s="37"/>
      <c r="DE96" s="37"/>
      <c r="DF96" s="37"/>
      <c r="DG96" s="37"/>
      <c r="DH96" s="37"/>
      <c r="DI96" s="37"/>
      <c r="DJ96" s="37"/>
      <c r="DK96" s="37"/>
      <c r="DL96" s="37"/>
      <c r="DM96" s="37"/>
      <c r="DN96" s="37"/>
      <c r="DO96" s="37"/>
      <c r="DP96" s="37"/>
      <c r="DQ96" s="37"/>
      <c r="DR96" s="37"/>
      <c r="DS96" s="37"/>
      <c r="DT96" s="37"/>
      <c r="DU96" s="37"/>
    </row>
    <row r="97" spans="1:125" s="22" customFormat="1" ht="15" x14ac:dyDescent="0.25">
      <c r="A97" s="38">
        <v>23</v>
      </c>
      <c r="B97" s="42" t="s">
        <v>46</v>
      </c>
      <c r="C97" s="42" t="s">
        <v>17</v>
      </c>
      <c r="D97" s="43">
        <v>12079</v>
      </c>
      <c r="E97" s="44">
        <f t="shared" ca="1" si="12"/>
        <v>81</v>
      </c>
      <c r="F97" s="45">
        <v>20</v>
      </c>
      <c r="G97" s="45"/>
      <c r="H97" s="43">
        <v>40555</v>
      </c>
      <c r="I97" s="46" t="s">
        <v>11</v>
      </c>
      <c r="J97" s="46">
        <v>1</v>
      </c>
      <c r="K97" s="45" t="s">
        <v>13</v>
      </c>
      <c r="L97" s="45"/>
      <c r="M97" s="46"/>
      <c r="N97" s="34"/>
      <c r="O97" s="45"/>
      <c r="P97" s="48" t="s">
        <v>137</v>
      </c>
      <c r="Q97" s="48">
        <v>38806.730000000003</v>
      </c>
      <c r="R97" s="48">
        <v>28406.720000000001</v>
      </c>
      <c r="S97" s="48">
        <v>25895.62</v>
      </c>
      <c r="T97" s="48">
        <v>13473.74</v>
      </c>
      <c r="U97" s="45"/>
      <c r="V97" s="59">
        <f t="shared" si="13"/>
        <v>38.806730000000002</v>
      </c>
      <c r="W97" s="59">
        <f t="shared" si="14"/>
        <v>28.40672</v>
      </c>
      <c r="X97" s="59">
        <f t="shared" si="15"/>
        <v>25.895619999999997</v>
      </c>
      <c r="Y97" s="59">
        <f t="shared" si="16"/>
        <v>13.473739999999999</v>
      </c>
      <c r="Z97" s="27"/>
      <c r="AA97" s="27"/>
      <c r="AB97" s="27"/>
      <c r="AC97" s="27"/>
      <c r="AD97" s="27"/>
      <c r="AE97" s="27"/>
      <c r="AF97" s="27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  <c r="BV97" s="30"/>
      <c r="BW97" s="30"/>
      <c r="BX97" s="30"/>
      <c r="BY97" s="30"/>
      <c r="BZ97" s="30"/>
      <c r="CA97" s="30"/>
      <c r="CB97" s="30"/>
      <c r="CC97" s="30"/>
      <c r="CD97" s="30"/>
      <c r="CE97" s="30"/>
      <c r="CF97" s="30"/>
      <c r="CG97" s="30"/>
      <c r="CH97" s="30"/>
      <c r="CI97" s="30"/>
      <c r="CJ97" s="30"/>
      <c r="CK97" s="30"/>
      <c r="CL97" s="30"/>
      <c r="CM97" s="30"/>
      <c r="CN97" s="30"/>
      <c r="CO97" s="30"/>
      <c r="CP97" s="30"/>
      <c r="CQ97" s="30"/>
      <c r="CR97" s="30"/>
      <c r="CS97" s="30"/>
      <c r="CT97" s="30"/>
      <c r="CU97" s="30"/>
      <c r="CV97" s="30"/>
      <c r="CW97" s="30"/>
      <c r="CX97" s="30"/>
      <c r="CY97" s="30"/>
      <c r="CZ97" s="30"/>
      <c r="DA97" s="30"/>
      <c r="DB97" s="30"/>
      <c r="DC97" s="30"/>
      <c r="DD97" s="30"/>
      <c r="DE97" s="30"/>
      <c r="DF97" s="30"/>
      <c r="DG97" s="30"/>
      <c r="DH97" s="30"/>
      <c r="DI97" s="30"/>
      <c r="DJ97" s="30"/>
      <c r="DK97" s="30"/>
      <c r="DL97" s="30"/>
      <c r="DM97" s="30"/>
      <c r="DN97" s="30"/>
      <c r="DO97" s="30"/>
      <c r="DP97" s="30"/>
      <c r="DQ97" s="30"/>
      <c r="DR97" s="30"/>
      <c r="DS97" s="30"/>
      <c r="DT97" s="30"/>
      <c r="DU97" s="30"/>
    </row>
    <row r="98" spans="1:125" s="22" customFormat="1" ht="15" x14ac:dyDescent="0.25">
      <c r="A98" s="38">
        <v>23</v>
      </c>
      <c r="B98" s="42" t="s">
        <v>46</v>
      </c>
      <c r="C98" s="42" t="s">
        <v>15</v>
      </c>
      <c r="D98" s="43">
        <v>12079</v>
      </c>
      <c r="E98" s="44">
        <f t="shared" ca="1" si="12"/>
        <v>81</v>
      </c>
      <c r="F98" s="45">
        <v>20</v>
      </c>
      <c r="G98" s="45"/>
      <c r="H98" s="43">
        <v>40890</v>
      </c>
      <c r="I98" s="46" t="s">
        <v>11</v>
      </c>
      <c r="J98" s="46">
        <v>1</v>
      </c>
      <c r="K98" s="45" t="s">
        <v>13</v>
      </c>
      <c r="L98" s="45"/>
      <c r="M98" s="46"/>
      <c r="N98" s="34"/>
      <c r="O98" s="45"/>
      <c r="P98" s="48" t="s">
        <v>136</v>
      </c>
      <c r="Q98" s="48">
        <v>25748.25</v>
      </c>
      <c r="R98" s="48">
        <v>14803.95</v>
      </c>
      <c r="S98" s="48">
        <v>13200.69</v>
      </c>
      <c r="T98" s="48">
        <v>1092.3869999999999</v>
      </c>
      <c r="U98" s="45"/>
      <c r="V98" s="59">
        <f t="shared" si="13"/>
        <v>25.748249999999999</v>
      </c>
      <c r="W98" s="59">
        <f t="shared" si="14"/>
        <v>14.80395</v>
      </c>
      <c r="X98" s="59">
        <f t="shared" si="15"/>
        <v>13.20069</v>
      </c>
      <c r="Y98" s="59">
        <f t="shared" si="16"/>
        <v>1.092387</v>
      </c>
      <c r="Z98" s="27"/>
      <c r="AA98" s="27"/>
      <c r="AB98" s="27"/>
      <c r="AC98" s="27"/>
      <c r="AD98" s="27"/>
      <c r="AE98" s="27"/>
      <c r="AF98" s="27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  <c r="BV98" s="30"/>
      <c r="BW98" s="30"/>
      <c r="BX98" s="30"/>
      <c r="BY98" s="30"/>
      <c r="BZ98" s="30"/>
      <c r="CA98" s="30"/>
      <c r="CB98" s="30"/>
      <c r="CC98" s="30"/>
      <c r="CD98" s="30"/>
      <c r="CE98" s="30"/>
      <c r="CF98" s="30"/>
      <c r="CG98" s="30"/>
      <c r="CH98" s="30"/>
      <c r="CI98" s="30"/>
      <c r="CJ98" s="30"/>
      <c r="CK98" s="30"/>
      <c r="CL98" s="30"/>
      <c r="CM98" s="30"/>
      <c r="CN98" s="30"/>
      <c r="CO98" s="30"/>
      <c r="CP98" s="30"/>
      <c r="CQ98" s="30"/>
      <c r="CR98" s="30"/>
      <c r="CS98" s="30"/>
      <c r="CT98" s="30"/>
      <c r="CU98" s="30"/>
      <c r="CV98" s="30"/>
      <c r="CW98" s="30"/>
      <c r="CX98" s="30"/>
      <c r="CY98" s="30"/>
      <c r="CZ98" s="30"/>
      <c r="DA98" s="30"/>
      <c r="DB98" s="30"/>
      <c r="DC98" s="30"/>
      <c r="DD98" s="30"/>
      <c r="DE98" s="30"/>
      <c r="DF98" s="30"/>
      <c r="DG98" s="30"/>
      <c r="DH98" s="30"/>
      <c r="DI98" s="30"/>
      <c r="DJ98" s="30"/>
      <c r="DK98" s="30"/>
      <c r="DL98" s="30"/>
      <c r="DM98" s="30"/>
      <c r="DN98" s="30"/>
      <c r="DO98" s="30"/>
      <c r="DP98" s="30"/>
      <c r="DQ98" s="30"/>
      <c r="DR98" s="30"/>
      <c r="DS98" s="30"/>
      <c r="DT98" s="30"/>
      <c r="DU98" s="30"/>
    </row>
    <row r="99" spans="1:125" s="22" customFormat="1" ht="15" x14ac:dyDescent="0.25">
      <c r="A99" s="38">
        <v>23</v>
      </c>
      <c r="B99" s="42" t="s">
        <v>46</v>
      </c>
      <c r="C99" s="42" t="s">
        <v>6</v>
      </c>
      <c r="D99" s="43">
        <v>12079</v>
      </c>
      <c r="E99" s="44">
        <f t="shared" ca="1" si="12"/>
        <v>81</v>
      </c>
      <c r="F99" s="45">
        <v>25</v>
      </c>
      <c r="G99" s="45"/>
      <c r="H99" s="43">
        <v>41143</v>
      </c>
      <c r="I99" s="46" t="s">
        <v>11</v>
      </c>
      <c r="J99" s="46">
        <v>1</v>
      </c>
      <c r="K99" s="45" t="s">
        <v>13</v>
      </c>
      <c r="L99" s="45"/>
      <c r="M99" s="46"/>
      <c r="N99" s="34"/>
      <c r="O99" s="45"/>
      <c r="P99" s="48" t="s">
        <v>135</v>
      </c>
      <c r="Q99" s="48">
        <v>49197.58</v>
      </c>
      <c r="R99" s="48">
        <v>30518.74</v>
      </c>
      <c r="S99" s="48">
        <v>28620.16</v>
      </c>
      <c r="T99" s="48">
        <v>20980.9</v>
      </c>
      <c r="U99" s="45"/>
      <c r="V99" s="59">
        <f t="shared" si="13"/>
        <v>49.197580000000002</v>
      </c>
      <c r="W99" s="59">
        <f t="shared" si="14"/>
        <v>30.518740000000001</v>
      </c>
      <c r="X99" s="59">
        <f t="shared" si="15"/>
        <v>28.620159999999998</v>
      </c>
      <c r="Y99" s="59">
        <f t="shared" si="16"/>
        <v>20.980900000000002</v>
      </c>
      <c r="Z99" s="58"/>
      <c r="AA99" s="58"/>
      <c r="AB99" s="58"/>
      <c r="AC99" s="58"/>
      <c r="AD99" s="58"/>
      <c r="AE99" s="58"/>
      <c r="AF99" s="58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  <c r="AX99" s="29"/>
      <c r="AY99" s="29"/>
      <c r="AZ99" s="29"/>
      <c r="BA99" s="29"/>
      <c r="BB99" s="29"/>
      <c r="BC99" s="29"/>
      <c r="BD99" s="29"/>
      <c r="BE99" s="29"/>
      <c r="BF99" s="29"/>
      <c r="BG99" s="29"/>
      <c r="BH99" s="29"/>
      <c r="BI99" s="29"/>
      <c r="BJ99" s="29"/>
      <c r="BK99" s="29"/>
      <c r="BL99" s="29"/>
      <c r="BM99" s="29"/>
      <c r="BN99" s="29"/>
      <c r="BO99" s="29"/>
      <c r="BP99" s="29"/>
      <c r="BQ99" s="29"/>
      <c r="BR99" s="29"/>
      <c r="BS99" s="29"/>
      <c r="BT99" s="29"/>
      <c r="BU99" s="29"/>
      <c r="BV99" s="29"/>
      <c r="BW99" s="29"/>
      <c r="BX99" s="29"/>
      <c r="BY99" s="29"/>
      <c r="BZ99" s="29"/>
      <c r="CA99" s="29"/>
      <c r="CB99" s="29"/>
      <c r="CC99" s="29"/>
      <c r="CD99" s="29"/>
      <c r="CE99" s="29"/>
      <c r="CF99" s="29"/>
      <c r="CG99" s="29"/>
      <c r="CH99" s="29"/>
      <c r="CI99" s="29"/>
      <c r="CJ99" s="29"/>
      <c r="CK99" s="29"/>
      <c r="CL99" s="29"/>
      <c r="CM99" s="29"/>
      <c r="CN99" s="29"/>
      <c r="CO99" s="29"/>
      <c r="CP99" s="29"/>
      <c r="CQ99" s="29"/>
      <c r="CR99" s="29"/>
      <c r="CS99" s="29"/>
      <c r="CT99" s="29"/>
      <c r="CU99" s="29"/>
      <c r="CV99" s="29"/>
      <c r="CW99" s="29"/>
      <c r="CX99" s="29"/>
      <c r="CY99" s="29"/>
      <c r="CZ99" s="29"/>
      <c r="DA99" s="29"/>
      <c r="DB99" s="29"/>
      <c r="DC99" s="29"/>
      <c r="DD99" s="29"/>
      <c r="DE99" s="29"/>
      <c r="DF99" s="29"/>
      <c r="DG99" s="29"/>
      <c r="DH99" s="29"/>
      <c r="DI99" s="29"/>
      <c r="DJ99" s="29"/>
      <c r="DK99" s="29"/>
      <c r="DL99" s="29"/>
      <c r="DM99" s="29"/>
      <c r="DN99" s="29"/>
      <c r="DO99" s="29"/>
      <c r="DP99" s="29"/>
      <c r="DQ99" s="29"/>
      <c r="DR99" s="29"/>
      <c r="DS99" s="29"/>
      <c r="DT99" s="29"/>
      <c r="DU99" s="29"/>
    </row>
    <row r="100" spans="1:125" s="36" customFormat="1" ht="15" x14ac:dyDescent="0.25">
      <c r="A100" s="38">
        <v>23</v>
      </c>
      <c r="B100" s="42" t="s">
        <v>46</v>
      </c>
      <c r="C100" s="42" t="s">
        <v>24</v>
      </c>
      <c r="D100" s="43">
        <v>12079</v>
      </c>
      <c r="E100" s="44">
        <f t="shared" ca="1" si="12"/>
        <v>81</v>
      </c>
      <c r="F100" s="45">
        <v>60</v>
      </c>
      <c r="G100" s="45"/>
      <c r="H100" s="43">
        <v>39406</v>
      </c>
      <c r="I100" s="46" t="s">
        <v>7</v>
      </c>
      <c r="J100" s="46">
        <v>1</v>
      </c>
      <c r="K100" s="45" t="s">
        <v>14</v>
      </c>
      <c r="L100" s="45"/>
      <c r="M100" s="46"/>
      <c r="N100" s="34"/>
      <c r="O100" s="45"/>
      <c r="P100" s="48" t="s">
        <v>143</v>
      </c>
      <c r="Q100" s="48">
        <v>0</v>
      </c>
      <c r="R100" s="48">
        <v>0</v>
      </c>
      <c r="S100" s="48">
        <v>0</v>
      </c>
      <c r="T100" s="48">
        <v>0</v>
      </c>
      <c r="U100" s="45"/>
      <c r="V100" s="59">
        <f t="shared" si="13"/>
        <v>0</v>
      </c>
      <c r="W100" s="59">
        <f t="shared" si="14"/>
        <v>0</v>
      </c>
      <c r="X100" s="59">
        <f t="shared" si="15"/>
        <v>0</v>
      </c>
      <c r="Y100" s="59">
        <f t="shared" si="16"/>
        <v>0</v>
      </c>
      <c r="Z100" s="58"/>
      <c r="AA100" s="58"/>
      <c r="AB100" s="58"/>
      <c r="AC100" s="58"/>
      <c r="AD100" s="58"/>
      <c r="AE100" s="58"/>
      <c r="AF100" s="58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  <c r="BB100" s="29"/>
      <c r="BC100" s="29"/>
      <c r="BD100" s="29"/>
      <c r="BE100" s="29"/>
      <c r="BF100" s="29"/>
      <c r="BG100" s="29"/>
      <c r="BH100" s="29"/>
      <c r="BI100" s="29"/>
      <c r="BJ100" s="29"/>
      <c r="BK100" s="29"/>
      <c r="BL100" s="29"/>
      <c r="BM100" s="29"/>
      <c r="BN100" s="29"/>
      <c r="BO100" s="29"/>
      <c r="BP100" s="29"/>
      <c r="BQ100" s="29"/>
      <c r="BR100" s="29"/>
      <c r="BS100" s="29"/>
      <c r="BT100" s="29"/>
      <c r="BU100" s="29"/>
      <c r="BV100" s="29"/>
      <c r="BW100" s="29"/>
      <c r="BX100" s="29"/>
      <c r="BY100" s="29"/>
      <c r="BZ100" s="29"/>
      <c r="CA100" s="29"/>
      <c r="CB100" s="29"/>
      <c r="CC100" s="29"/>
      <c r="CD100" s="29"/>
      <c r="CE100" s="29"/>
      <c r="CF100" s="29"/>
      <c r="CG100" s="29"/>
      <c r="CH100" s="29"/>
      <c r="CI100" s="29"/>
      <c r="CJ100" s="29"/>
      <c r="CK100" s="29"/>
      <c r="CL100" s="29"/>
      <c r="CM100" s="29"/>
      <c r="CN100" s="29"/>
      <c r="CO100" s="29"/>
      <c r="CP100" s="29"/>
      <c r="CQ100" s="29"/>
      <c r="CR100" s="29"/>
      <c r="CS100" s="29"/>
      <c r="CT100" s="29"/>
      <c r="CU100" s="29"/>
      <c r="CV100" s="29"/>
      <c r="CW100" s="29"/>
      <c r="CX100" s="29"/>
      <c r="CY100" s="29"/>
      <c r="CZ100" s="29"/>
      <c r="DA100" s="29"/>
      <c r="DB100" s="29"/>
      <c r="DC100" s="29"/>
      <c r="DD100" s="29"/>
      <c r="DE100" s="29"/>
      <c r="DF100" s="29"/>
      <c r="DG100" s="29"/>
      <c r="DH100" s="29"/>
      <c r="DI100" s="29"/>
      <c r="DJ100" s="29"/>
      <c r="DK100" s="29"/>
      <c r="DL100" s="29"/>
      <c r="DM100" s="29"/>
      <c r="DN100" s="29"/>
      <c r="DO100" s="29"/>
      <c r="DP100" s="29"/>
      <c r="DQ100" s="29"/>
      <c r="DR100" s="29"/>
      <c r="DS100" s="29"/>
      <c r="DT100" s="29"/>
      <c r="DU100" s="29"/>
    </row>
    <row r="101" spans="1:125" s="37" customFormat="1" ht="15" x14ac:dyDescent="0.25">
      <c r="A101" s="38">
        <v>23</v>
      </c>
      <c r="B101" s="42" t="s">
        <v>46</v>
      </c>
      <c r="C101" s="42" t="s">
        <v>20</v>
      </c>
      <c r="D101" s="43">
        <v>12079</v>
      </c>
      <c r="E101" s="44">
        <f t="shared" ref="E101:E114" ca="1" si="17">INT((TODAY()-D101)/365.25)</f>
        <v>81</v>
      </c>
      <c r="F101" s="45">
        <v>16</v>
      </c>
      <c r="G101" s="45"/>
      <c r="H101" s="43">
        <v>40197</v>
      </c>
      <c r="I101" s="46" t="s">
        <v>7</v>
      </c>
      <c r="J101" s="46">
        <v>1</v>
      </c>
      <c r="K101" s="45" t="s">
        <v>13</v>
      </c>
      <c r="L101" s="45"/>
      <c r="M101" s="46"/>
      <c r="N101" s="34"/>
      <c r="O101" s="45"/>
      <c r="P101" s="48" t="s">
        <v>142</v>
      </c>
      <c r="Q101" s="48">
        <v>58854.94</v>
      </c>
      <c r="R101" s="48">
        <v>52564.13</v>
      </c>
      <c r="S101" s="48">
        <v>50833.86</v>
      </c>
      <c r="T101" s="48">
        <v>42109.73</v>
      </c>
      <c r="U101" s="45"/>
      <c r="V101" s="59">
        <f t="shared" ref="V101:V114" si="18">Q101/1000</f>
        <v>58.854939999999999</v>
      </c>
      <c r="W101" s="59">
        <f t="shared" ref="W101:W114" si="19">R101/1000</f>
        <v>52.564129999999999</v>
      </c>
      <c r="X101" s="59">
        <f t="shared" ref="X101:X114" si="20">S101/1000</f>
        <v>50.833860000000001</v>
      </c>
      <c r="Y101" s="59">
        <f t="shared" ref="Y101:Y114" si="21">T101/1000</f>
        <v>42.109730000000006</v>
      </c>
      <c r="Z101" s="58"/>
      <c r="AA101" s="58"/>
      <c r="AB101" s="58"/>
      <c r="AC101" s="58"/>
      <c r="AD101" s="58"/>
      <c r="AE101" s="58"/>
      <c r="AF101" s="58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  <c r="BB101" s="29"/>
      <c r="BC101" s="29"/>
      <c r="BD101" s="29"/>
      <c r="BE101" s="29"/>
      <c r="BF101" s="29"/>
      <c r="BG101" s="29"/>
      <c r="BH101" s="29"/>
      <c r="BI101" s="29"/>
      <c r="BJ101" s="29"/>
      <c r="BK101" s="29"/>
      <c r="BL101" s="29"/>
      <c r="BM101" s="29"/>
      <c r="BN101" s="29"/>
      <c r="BO101" s="29"/>
      <c r="BP101" s="29"/>
      <c r="BQ101" s="29"/>
      <c r="BR101" s="29"/>
      <c r="BS101" s="29"/>
      <c r="BT101" s="29"/>
      <c r="BU101" s="29"/>
      <c r="BV101" s="29"/>
      <c r="BW101" s="29"/>
      <c r="BX101" s="29"/>
      <c r="BY101" s="29"/>
      <c r="BZ101" s="29"/>
      <c r="CA101" s="29"/>
      <c r="CB101" s="29"/>
      <c r="CC101" s="29"/>
      <c r="CD101" s="29"/>
      <c r="CE101" s="29"/>
      <c r="CF101" s="29"/>
      <c r="CG101" s="29"/>
      <c r="CH101" s="29"/>
      <c r="CI101" s="29"/>
      <c r="CJ101" s="29"/>
      <c r="CK101" s="29"/>
      <c r="CL101" s="29"/>
      <c r="CM101" s="29"/>
      <c r="CN101" s="29"/>
      <c r="CO101" s="29"/>
      <c r="CP101" s="29"/>
      <c r="CQ101" s="29"/>
      <c r="CR101" s="29"/>
      <c r="CS101" s="29"/>
      <c r="CT101" s="29"/>
      <c r="CU101" s="29"/>
      <c r="CV101" s="29"/>
      <c r="CW101" s="29"/>
      <c r="CX101" s="29"/>
      <c r="CY101" s="29"/>
      <c r="CZ101" s="29"/>
      <c r="DA101" s="29"/>
      <c r="DB101" s="29"/>
      <c r="DC101" s="29"/>
      <c r="DD101" s="29"/>
      <c r="DE101" s="29"/>
      <c r="DF101" s="29"/>
      <c r="DG101" s="29"/>
      <c r="DH101" s="29"/>
      <c r="DI101" s="29"/>
      <c r="DJ101" s="29"/>
      <c r="DK101" s="29"/>
      <c r="DL101" s="29"/>
      <c r="DM101" s="29"/>
      <c r="DN101" s="29"/>
      <c r="DO101" s="29"/>
      <c r="DP101" s="29"/>
      <c r="DQ101" s="29"/>
      <c r="DR101" s="29"/>
      <c r="DS101" s="29"/>
      <c r="DT101" s="29"/>
      <c r="DU101" s="29"/>
    </row>
    <row r="102" spans="1:125" s="6" customFormat="1" ht="15" x14ac:dyDescent="0.25">
      <c r="A102" s="38">
        <v>23</v>
      </c>
      <c r="B102" s="42" t="s">
        <v>46</v>
      </c>
      <c r="C102" s="42" t="s">
        <v>18</v>
      </c>
      <c r="D102" s="43">
        <v>12079</v>
      </c>
      <c r="E102" s="44">
        <f t="shared" ca="1" si="17"/>
        <v>81</v>
      </c>
      <c r="F102" s="45">
        <v>16</v>
      </c>
      <c r="G102" s="45"/>
      <c r="H102" s="43">
        <v>40555</v>
      </c>
      <c r="I102" s="46" t="s">
        <v>7</v>
      </c>
      <c r="J102" s="46">
        <v>1</v>
      </c>
      <c r="K102" s="45" t="s">
        <v>13</v>
      </c>
      <c r="L102" s="45"/>
      <c r="M102" s="46"/>
      <c r="N102" s="34"/>
      <c r="O102" s="45"/>
      <c r="P102" s="48" t="s">
        <v>141</v>
      </c>
      <c r="Q102" s="48">
        <v>30664.54</v>
      </c>
      <c r="R102" s="48">
        <v>28044.74</v>
      </c>
      <c r="S102" s="48">
        <v>26043.77</v>
      </c>
      <c r="T102" s="48">
        <v>22356.22</v>
      </c>
      <c r="U102" s="45"/>
      <c r="V102" s="59">
        <f t="shared" si="18"/>
        <v>30.664540000000002</v>
      </c>
      <c r="W102" s="59">
        <f t="shared" si="19"/>
        <v>28.044740000000001</v>
      </c>
      <c r="X102" s="59">
        <f t="shared" si="20"/>
        <v>26.043770000000002</v>
      </c>
      <c r="Y102" s="59">
        <f t="shared" si="21"/>
        <v>22.35622</v>
      </c>
      <c r="Z102" s="58"/>
      <c r="AA102" s="58"/>
      <c r="AB102" s="58"/>
      <c r="AC102" s="58"/>
      <c r="AD102" s="58"/>
      <c r="AE102" s="58"/>
      <c r="AF102" s="58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  <c r="BE102" s="29"/>
      <c r="BF102" s="29"/>
      <c r="BG102" s="29"/>
      <c r="BH102" s="29"/>
      <c r="BI102" s="29"/>
      <c r="BJ102" s="29"/>
      <c r="BK102" s="29"/>
      <c r="BL102" s="29"/>
      <c r="BM102" s="29"/>
      <c r="BN102" s="29"/>
      <c r="BO102" s="29"/>
      <c r="BP102" s="29"/>
      <c r="BQ102" s="29"/>
      <c r="BR102" s="29"/>
      <c r="BS102" s="29"/>
      <c r="BT102" s="29"/>
      <c r="BU102" s="29"/>
      <c r="BV102" s="29"/>
      <c r="BW102" s="29"/>
      <c r="BX102" s="29"/>
      <c r="BY102" s="29"/>
      <c r="BZ102" s="29"/>
      <c r="CA102" s="29"/>
      <c r="CB102" s="29"/>
      <c r="CC102" s="29"/>
      <c r="CD102" s="29"/>
      <c r="CE102" s="29"/>
      <c r="CF102" s="29"/>
      <c r="CG102" s="29"/>
      <c r="CH102" s="29"/>
      <c r="CI102" s="29"/>
      <c r="CJ102" s="29"/>
      <c r="CK102" s="29"/>
      <c r="CL102" s="29"/>
      <c r="CM102" s="29"/>
      <c r="CN102" s="29"/>
      <c r="CO102" s="29"/>
      <c r="CP102" s="29"/>
      <c r="CQ102" s="29"/>
      <c r="CR102" s="29"/>
      <c r="CS102" s="29"/>
      <c r="CT102" s="29"/>
      <c r="CU102" s="29"/>
      <c r="CV102" s="29"/>
      <c r="CW102" s="29"/>
      <c r="CX102" s="29"/>
      <c r="CY102" s="29"/>
      <c r="CZ102" s="29"/>
      <c r="DA102" s="29"/>
      <c r="DB102" s="29"/>
      <c r="DC102" s="29"/>
      <c r="DD102" s="29"/>
      <c r="DE102" s="29"/>
      <c r="DF102" s="29"/>
      <c r="DG102" s="29"/>
      <c r="DH102" s="29"/>
      <c r="DI102" s="29"/>
      <c r="DJ102" s="29"/>
      <c r="DK102" s="29"/>
      <c r="DL102" s="29"/>
      <c r="DM102" s="29"/>
      <c r="DN102" s="29"/>
      <c r="DO102" s="29"/>
      <c r="DP102" s="29"/>
      <c r="DQ102" s="29"/>
      <c r="DR102" s="29"/>
      <c r="DS102" s="29"/>
      <c r="DT102" s="29"/>
      <c r="DU102" s="29"/>
    </row>
    <row r="103" spans="1:125" s="6" customFormat="1" ht="15" x14ac:dyDescent="0.25">
      <c r="A103" s="38">
        <v>23</v>
      </c>
      <c r="B103" s="42" t="s">
        <v>46</v>
      </c>
      <c r="C103" s="42" t="s">
        <v>16</v>
      </c>
      <c r="D103" s="43">
        <v>12079</v>
      </c>
      <c r="E103" s="44">
        <f t="shared" ca="1" si="17"/>
        <v>81</v>
      </c>
      <c r="F103" s="45">
        <v>16</v>
      </c>
      <c r="G103" s="45"/>
      <c r="H103" s="43">
        <v>40890</v>
      </c>
      <c r="I103" s="46" t="s">
        <v>7</v>
      </c>
      <c r="J103" s="46">
        <v>1</v>
      </c>
      <c r="K103" s="45" t="s">
        <v>13</v>
      </c>
      <c r="L103" s="45"/>
      <c r="M103" s="46"/>
      <c r="N103" s="34"/>
      <c r="O103" s="45"/>
      <c r="P103" s="48" t="s">
        <v>140</v>
      </c>
      <c r="Q103" s="48">
        <v>32515.35</v>
      </c>
      <c r="R103" s="48">
        <v>25894.49</v>
      </c>
      <c r="S103" s="48">
        <v>18299.400000000001</v>
      </c>
      <c r="T103" s="48">
        <v>1318.239</v>
      </c>
      <c r="U103" s="45"/>
      <c r="V103" s="59">
        <f t="shared" si="18"/>
        <v>32.515349999999998</v>
      </c>
      <c r="W103" s="59">
        <f t="shared" si="19"/>
        <v>25.894490000000001</v>
      </c>
      <c r="X103" s="59">
        <f t="shared" si="20"/>
        <v>18.299400000000002</v>
      </c>
      <c r="Y103" s="59">
        <f t="shared" si="21"/>
        <v>1.3182389999999999</v>
      </c>
      <c r="Z103" s="58"/>
      <c r="AA103" s="58"/>
      <c r="AB103" s="58"/>
      <c r="AC103" s="58"/>
      <c r="AD103" s="58"/>
      <c r="AE103" s="58"/>
      <c r="AF103" s="58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7"/>
      <c r="BJ103" s="37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7"/>
      <c r="CN103" s="37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7"/>
      <c r="DS103" s="37"/>
      <c r="DT103" s="37"/>
      <c r="DU103" s="37"/>
    </row>
    <row r="104" spans="1:125" s="6" customFormat="1" ht="15" x14ac:dyDescent="0.25">
      <c r="A104" s="38">
        <v>23</v>
      </c>
      <c r="B104" s="42" t="s">
        <v>46</v>
      </c>
      <c r="C104" s="42" t="s">
        <v>9</v>
      </c>
      <c r="D104" s="43">
        <v>12079</v>
      </c>
      <c r="E104" s="44">
        <f t="shared" ca="1" si="17"/>
        <v>81</v>
      </c>
      <c r="F104" s="45">
        <v>16</v>
      </c>
      <c r="G104" s="45"/>
      <c r="H104" s="43">
        <v>41143</v>
      </c>
      <c r="I104" s="46" t="s">
        <v>7</v>
      </c>
      <c r="J104" s="46">
        <v>1</v>
      </c>
      <c r="K104" s="45" t="s">
        <v>13</v>
      </c>
      <c r="L104" s="45"/>
      <c r="M104" s="46"/>
      <c r="N104" s="34"/>
      <c r="O104" s="45"/>
      <c r="P104" s="48" t="s">
        <v>139</v>
      </c>
      <c r="Q104" s="48">
        <v>14392.87</v>
      </c>
      <c r="R104" s="48">
        <v>12767.22</v>
      </c>
      <c r="S104" s="48">
        <v>11185.58</v>
      </c>
      <c r="T104" s="48">
        <v>4437.2759999999998</v>
      </c>
      <c r="U104" s="45"/>
      <c r="V104" s="59">
        <f t="shared" si="18"/>
        <v>14.39287</v>
      </c>
      <c r="W104" s="59">
        <f t="shared" si="19"/>
        <v>12.76722</v>
      </c>
      <c r="X104" s="59">
        <f t="shared" si="20"/>
        <v>11.18558</v>
      </c>
      <c r="Y104" s="59">
        <f t="shared" si="21"/>
        <v>4.4372759999999998</v>
      </c>
      <c r="Z104" s="58"/>
      <c r="AA104" s="58"/>
      <c r="AB104" s="58"/>
      <c r="AC104" s="58"/>
      <c r="AD104" s="58"/>
      <c r="AE104" s="58"/>
      <c r="AF104" s="58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  <c r="AZ104" s="37"/>
      <c r="BA104" s="37"/>
      <c r="BB104" s="37"/>
      <c r="BC104" s="37"/>
      <c r="BD104" s="37"/>
      <c r="BE104" s="37"/>
      <c r="BF104" s="37"/>
      <c r="BG104" s="37"/>
      <c r="BH104" s="37"/>
      <c r="BI104" s="37"/>
      <c r="BJ104" s="37"/>
      <c r="BK104" s="37"/>
      <c r="BL104" s="37"/>
      <c r="BM104" s="37"/>
      <c r="BN104" s="37"/>
      <c r="BO104" s="37"/>
      <c r="BP104" s="37"/>
      <c r="BQ104" s="37"/>
      <c r="BR104" s="37"/>
      <c r="BS104" s="37"/>
      <c r="BT104" s="37"/>
      <c r="BU104" s="37"/>
      <c r="BV104" s="37"/>
      <c r="BW104" s="37"/>
      <c r="BX104" s="37"/>
      <c r="BY104" s="37"/>
      <c r="BZ104" s="37"/>
      <c r="CA104" s="37"/>
      <c r="CB104" s="37"/>
      <c r="CC104" s="37"/>
      <c r="CD104" s="37"/>
      <c r="CE104" s="37"/>
      <c r="CF104" s="37"/>
      <c r="CG104" s="37"/>
      <c r="CH104" s="37"/>
      <c r="CI104" s="37"/>
      <c r="CJ104" s="37"/>
      <c r="CK104" s="37"/>
      <c r="CL104" s="37"/>
      <c r="CM104" s="37"/>
      <c r="CN104" s="37"/>
      <c r="CO104" s="37"/>
      <c r="CP104" s="37"/>
      <c r="CQ104" s="37"/>
      <c r="CR104" s="37"/>
      <c r="CS104" s="37"/>
      <c r="CT104" s="37"/>
      <c r="CU104" s="37"/>
      <c r="CV104" s="37"/>
      <c r="CW104" s="37"/>
      <c r="CX104" s="37"/>
      <c r="CY104" s="37"/>
      <c r="CZ104" s="37"/>
      <c r="DA104" s="37"/>
      <c r="DB104" s="37"/>
      <c r="DC104" s="37"/>
      <c r="DD104" s="37"/>
      <c r="DE104" s="37"/>
      <c r="DF104" s="37"/>
      <c r="DG104" s="37"/>
      <c r="DH104" s="37"/>
      <c r="DI104" s="37"/>
      <c r="DJ104" s="37"/>
      <c r="DK104" s="37"/>
      <c r="DL104" s="37"/>
      <c r="DM104" s="37"/>
      <c r="DN104" s="37"/>
      <c r="DO104" s="37"/>
      <c r="DP104" s="37"/>
      <c r="DQ104" s="37"/>
      <c r="DR104" s="37"/>
      <c r="DS104" s="37"/>
      <c r="DT104" s="37"/>
      <c r="DU104" s="37"/>
    </row>
    <row r="105" spans="1:125" s="6" customFormat="1" ht="15" x14ac:dyDescent="0.25">
      <c r="A105" s="49">
        <v>24</v>
      </c>
      <c r="B105" s="50" t="s">
        <v>47</v>
      </c>
      <c r="C105" s="50" t="s">
        <v>18</v>
      </c>
      <c r="D105" s="51">
        <v>12254</v>
      </c>
      <c r="E105" s="52">
        <f t="shared" ca="1" si="17"/>
        <v>80</v>
      </c>
      <c r="F105" s="17">
        <v>40</v>
      </c>
      <c r="G105" s="17"/>
      <c r="H105" s="51">
        <v>39387</v>
      </c>
      <c r="I105" s="53" t="s">
        <v>11</v>
      </c>
      <c r="J105" s="53">
        <v>1</v>
      </c>
      <c r="K105" s="17" t="s">
        <v>14</v>
      </c>
      <c r="L105" s="17"/>
      <c r="M105" s="53"/>
      <c r="N105" s="54"/>
      <c r="O105" s="17"/>
      <c r="P105" s="55" t="s">
        <v>100</v>
      </c>
      <c r="Q105" s="55">
        <v>0</v>
      </c>
      <c r="R105" s="55">
        <v>0</v>
      </c>
      <c r="S105" s="55">
        <v>0</v>
      </c>
      <c r="T105" s="55">
        <v>0</v>
      </c>
      <c r="U105" s="17"/>
      <c r="V105" s="59">
        <f t="shared" si="18"/>
        <v>0</v>
      </c>
      <c r="W105" s="59">
        <f t="shared" si="19"/>
        <v>0</v>
      </c>
      <c r="X105" s="59">
        <f t="shared" si="20"/>
        <v>0</v>
      </c>
      <c r="Y105" s="59">
        <f t="shared" si="21"/>
        <v>0</v>
      </c>
      <c r="Z105" s="58"/>
      <c r="AA105" s="58"/>
      <c r="AB105" s="58"/>
      <c r="AC105" s="58"/>
      <c r="AD105" s="58"/>
      <c r="AE105" s="58"/>
      <c r="AF105" s="58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56"/>
      <c r="BK105" s="56"/>
      <c r="BL105" s="56"/>
      <c r="BM105" s="56"/>
      <c r="BN105" s="56"/>
      <c r="BO105" s="56"/>
      <c r="BP105" s="56"/>
      <c r="BQ105" s="56"/>
      <c r="BR105" s="56"/>
      <c r="BS105" s="56"/>
      <c r="BT105" s="56"/>
      <c r="BU105" s="56"/>
      <c r="BV105" s="56"/>
      <c r="BW105" s="56"/>
      <c r="BX105" s="56"/>
      <c r="BY105" s="56"/>
      <c r="BZ105" s="56"/>
      <c r="CA105" s="56"/>
      <c r="CB105" s="56"/>
      <c r="CC105" s="56"/>
      <c r="CD105" s="56"/>
      <c r="CE105" s="56"/>
      <c r="CF105" s="56"/>
      <c r="CG105" s="56"/>
      <c r="CH105" s="56"/>
      <c r="CI105" s="56"/>
      <c r="CJ105" s="56"/>
      <c r="CK105" s="56"/>
      <c r="CL105" s="56"/>
      <c r="CM105" s="56"/>
      <c r="CN105" s="56"/>
      <c r="CO105" s="56"/>
      <c r="CP105" s="56"/>
      <c r="CQ105" s="56"/>
      <c r="CR105" s="56"/>
      <c r="CS105" s="56"/>
      <c r="CT105" s="56"/>
      <c r="CU105" s="56"/>
      <c r="CV105" s="56"/>
      <c r="CW105" s="56"/>
      <c r="CX105" s="56"/>
      <c r="CY105" s="56"/>
      <c r="CZ105" s="56"/>
      <c r="DA105" s="56"/>
      <c r="DB105" s="56"/>
      <c r="DC105" s="56"/>
      <c r="DD105" s="56"/>
      <c r="DE105" s="56"/>
      <c r="DF105" s="56"/>
      <c r="DG105" s="56"/>
      <c r="DH105" s="56"/>
      <c r="DI105" s="56"/>
      <c r="DJ105" s="56"/>
      <c r="DK105" s="56"/>
      <c r="DL105" s="56"/>
      <c r="DM105" s="56"/>
      <c r="DN105" s="56"/>
      <c r="DO105" s="56"/>
      <c r="DP105" s="56"/>
      <c r="DQ105" s="56"/>
      <c r="DR105" s="56"/>
      <c r="DS105" s="56"/>
      <c r="DT105" s="56"/>
      <c r="DU105" s="56"/>
    </row>
    <row r="106" spans="1:125" s="6" customFormat="1" ht="15" x14ac:dyDescent="0.25">
      <c r="A106" s="49">
        <v>24</v>
      </c>
      <c r="B106" s="50" t="s">
        <v>47</v>
      </c>
      <c r="C106" s="50" t="s">
        <v>15</v>
      </c>
      <c r="D106" s="51">
        <v>12254</v>
      </c>
      <c r="E106" s="52">
        <f t="shared" ca="1" si="17"/>
        <v>80</v>
      </c>
      <c r="F106" s="17">
        <v>25</v>
      </c>
      <c r="G106" s="17"/>
      <c r="H106" s="51">
        <v>40562</v>
      </c>
      <c r="I106" s="53" t="s">
        <v>11</v>
      </c>
      <c r="J106" s="53">
        <v>1</v>
      </c>
      <c r="K106" s="17" t="s">
        <v>13</v>
      </c>
      <c r="L106" s="17"/>
      <c r="M106" s="53"/>
      <c r="N106" s="54"/>
      <c r="O106" s="17"/>
      <c r="P106" s="55" t="s">
        <v>99</v>
      </c>
      <c r="Q106" s="55">
        <v>16927.060000000001</v>
      </c>
      <c r="R106" s="55">
        <v>14301.69</v>
      </c>
      <c r="S106" s="55">
        <v>12146.61</v>
      </c>
      <c r="T106" s="55">
        <v>7634.1210000000001</v>
      </c>
      <c r="U106" s="17"/>
      <c r="V106" s="59">
        <f t="shared" si="18"/>
        <v>16.927060000000001</v>
      </c>
      <c r="W106" s="59">
        <f t="shared" si="19"/>
        <v>14.301690000000001</v>
      </c>
      <c r="X106" s="59">
        <f t="shared" si="20"/>
        <v>12.146610000000001</v>
      </c>
      <c r="Y106" s="59">
        <f t="shared" si="21"/>
        <v>7.6341210000000004</v>
      </c>
      <c r="Z106" s="58"/>
      <c r="AA106" s="58"/>
      <c r="AB106" s="58"/>
      <c r="AC106" s="58"/>
      <c r="AD106" s="58"/>
      <c r="AE106" s="58"/>
      <c r="AF106" s="58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  <c r="BJ106" s="56"/>
      <c r="BK106" s="56"/>
      <c r="BL106" s="56"/>
      <c r="BM106" s="56"/>
      <c r="BN106" s="56"/>
      <c r="BO106" s="56"/>
      <c r="BP106" s="56"/>
      <c r="BQ106" s="56"/>
      <c r="BR106" s="56"/>
      <c r="BS106" s="56"/>
      <c r="BT106" s="56"/>
      <c r="BU106" s="56"/>
      <c r="BV106" s="56"/>
      <c r="BW106" s="56"/>
      <c r="BX106" s="56"/>
      <c r="BY106" s="56"/>
      <c r="BZ106" s="56"/>
      <c r="CA106" s="56"/>
      <c r="CB106" s="56"/>
      <c r="CC106" s="56"/>
      <c r="CD106" s="56"/>
      <c r="CE106" s="56"/>
      <c r="CF106" s="56"/>
      <c r="CG106" s="56"/>
      <c r="CH106" s="56"/>
      <c r="CI106" s="56"/>
      <c r="CJ106" s="56"/>
      <c r="CK106" s="56"/>
      <c r="CL106" s="56"/>
      <c r="CM106" s="56"/>
      <c r="CN106" s="56"/>
      <c r="CO106" s="56"/>
      <c r="CP106" s="56"/>
      <c r="CQ106" s="56"/>
      <c r="CR106" s="56"/>
      <c r="CS106" s="56"/>
      <c r="CT106" s="56"/>
      <c r="CU106" s="56"/>
      <c r="CV106" s="56"/>
      <c r="CW106" s="56"/>
      <c r="CX106" s="56"/>
      <c r="CY106" s="56"/>
      <c r="CZ106" s="56"/>
      <c r="DA106" s="56"/>
      <c r="DB106" s="56"/>
      <c r="DC106" s="56"/>
      <c r="DD106" s="56"/>
      <c r="DE106" s="56"/>
      <c r="DF106" s="56"/>
      <c r="DG106" s="56"/>
      <c r="DH106" s="56"/>
      <c r="DI106" s="56"/>
      <c r="DJ106" s="56"/>
      <c r="DK106" s="56"/>
      <c r="DL106" s="56"/>
      <c r="DM106" s="56"/>
      <c r="DN106" s="56"/>
      <c r="DO106" s="56"/>
      <c r="DP106" s="56"/>
      <c r="DQ106" s="56"/>
      <c r="DR106" s="56"/>
      <c r="DS106" s="56"/>
      <c r="DT106" s="56"/>
      <c r="DU106" s="56"/>
    </row>
    <row r="107" spans="1:125" s="7" customFormat="1" ht="15" x14ac:dyDescent="0.25">
      <c r="A107" s="49">
        <v>24</v>
      </c>
      <c r="B107" s="50" t="s">
        <v>47</v>
      </c>
      <c r="C107" s="50" t="s">
        <v>9</v>
      </c>
      <c r="D107" s="51">
        <v>12254</v>
      </c>
      <c r="E107" s="52">
        <f t="shared" ca="1" si="17"/>
        <v>80</v>
      </c>
      <c r="F107" s="17">
        <v>32</v>
      </c>
      <c r="G107" s="17"/>
      <c r="H107" s="51">
        <v>40934</v>
      </c>
      <c r="I107" s="53" t="s">
        <v>11</v>
      </c>
      <c r="J107" s="53">
        <v>1</v>
      </c>
      <c r="K107" s="17" t="s">
        <v>13</v>
      </c>
      <c r="L107" s="17"/>
      <c r="M107" s="53"/>
      <c r="N107" s="54"/>
      <c r="O107" s="17"/>
      <c r="P107" s="55" t="s">
        <v>98</v>
      </c>
      <c r="Q107" s="55">
        <v>8201.07</v>
      </c>
      <c r="R107" s="55">
        <v>6126.18</v>
      </c>
      <c r="S107" s="55">
        <v>4762.4780000000001</v>
      </c>
      <c r="T107" s="55">
        <v>3526.43</v>
      </c>
      <c r="U107" s="17"/>
      <c r="V107" s="59">
        <f t="shared" si="18"/>
        <v>8.2010699999999996</v>
      </c>
      <c r="W107" s="59">
        <f t="shared" si="19"/>
        <v>6.1261800000000006</v>
      </c>
      <c r="X107" s="59">
        <f t="shared" si="20"/>
        <v>4.7624779999999998</v>
      </c>
      <c r="Y107" s="59">
        <f t="shared" si="21"/>
        <v>3.52643</v>
      </c>
      <c r="Z107" s="58"/>
      <c r="AA107" s="58"/>
      <c r="AB107" s="58"/>
      <c r="AC107" s="58"/>
      <c r="AD107" s="58"/>
      <c r="AE107" s="58"/>
      <c r="AF107" s="58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56"/>
      <c r="BK107" s="56"/>
      <c r="BL107" s="56"/>
      <c r="BM107" s="56"/>
      <c r="BN107" s="56"/>
      <c r="BO107" s="56"/>
      <c r="BP107" s="56"/>
      <c r="BQ107" s="56"/>
      <c r="BR107" s="56"/>
      <c r="BS107" s="56"/>
      <c r="BT107" s="56"/>
      <c r="BU107" s="56"/>
      <c r="BV107" s="56"/>
      <c r="BW107" s="56"/>
      <c r="BX107" s="56"/>
      <c r="BY107" s="56"/>
      <c r="BZ107" s="56"/>
      <c r="CA107" s="56"/>
      <c r="CB107" s="56"/>
      <c r="CC107" s="56"/>
      <c r="CD107" s="56"/>
      <c r="CE107" s="56"/>
      <c r="CF107" s="56"/>
      <c r="CG107" s="56"/>
      <c r="CH107" s="56"/>
      <c r="CI107" s="56"/>
      <c r="CJ107" s="56"/>
      <c r="CK107" s="56"/>
      <c r="CL107" s="56"/>
      <c r="CM107" s="56"/>
      <c r="CN107" s="56"/>
      <c r="CO107" s="56"/>
      <c r="CP107" s="56"/>
      <c r="CQ107" s="56"/>
      <c r="CR107" s="56"/>
      <c r="CS107" s="56"/>
      <c r="CT107" s="56"/>
      <c r="CU107" s="56"/>
      <c r="CV107" s="56"/>
      <c r="CW107" s="56"/>
      <c r="CX107" s="56"/>
      <c r="CY107" s="56"/>
      <c r="CZ107" s="56"/>
      <c r="DA107" s="56"/>
      <c r="DB107" s="56"/>
      <c r="DC107" s="56"/>
      <c r="DD107" s="56"/>
      <c r="DE107" s="56"/>
      <c r="DF107" s="56"/>
      <c r="DG107" s="56"/>
      <c r="DH107" s="56"/>
      <c r="DI107" s="56"/>
      <c r="DJ107" s="56"/>
      <c r="DK107" s="56"/>
      <c r="DL107" s="56"/>
      <c r="DM107" s="56"/>
      <c r="DN107" s="56"/>
      <c r="DO107" s="56"/>
      <c r="DP107" s="56"/>
      <c r="DQ107" s="56"/>
      <c r="DR107" s="56"/>
      <c r="DS107" s="56"/>
      <c r="DT107" s="56"/>
      <c r="DU107" s="56"/>
    </row>
    <row r="108" spans="1:125" s="7" customFormat="1" ht="15" x14ac:dyDescent="0.25">
      <c r="A108" s="38">
        <v>25</v>
      </c>
      <c r="B108" s="42" t="s">
        <v>48</v>
      </c>
      <c r="C108" s="42" t="s">
        <v>15</v>
      </c>
      <c r="D108" s="43">
        <v>9095</v>
      </c>
      <c r="E108" s="44">
        <f t="shared" ca="1" si="17"/>
        <v>89</v>
      </c>
      <c r="F108" s="45">
        <v>30</v>
      </c>
      <c r="G108" s="45"/>
      <c r="H108" s="43">
        <v>40450</v>
      </c>
      <c r="I108" s="46" t="s">
        <v>7</v>
      </c>
      <c r="J108" s="46">
        <v>1</v>
      </c>
      <c r="K108" s="45" t="s">
        <v>13</v>
      </c>
      <c r="L108" s="45"/>
      <c r="M108" s="46"/>
      <c r="N108" s="35"/>
      <c r="O108" s="45"/>
      <c r="P108" s="48" t="s">
        <v>112</v>
      </c>
      <c r="Q108" s="48">
        <v>0</v>
      </c>
      <c r="R108" s="48">
        <v>0</v>
      </c>
      <c r="S108" s="48">
        <v>0</v>
      </c>
      <c r="T108" s="48">
        <v>0</v>
      </c>
      <c r="U108" s="45"/>
      <c r="V108" s="59">
        <f t="shared" si="18"/>
        <v>0</v>
      </c>
      <c r="W108" s="59">
        <f t="shared" si="19"/>
        <v>0</v>
      </c>
      <c r="X108" s="59">
        <f t="shared" si="20"/>
        <v>0</v>
      </c>
      <c r="Y108" s="59">
        <f t="shared" si="21"/>
        <v>0</v>
      </c>
      <c r="Z108" s="58"/>
      <c r="AA108" s="58"/>
      <c r="AB108" s="58"/>
      <c r="AC108" s="58"/>
      <c r="AD108" s="58"/>
      <c r="AE108" s="58"/>
      <c r="AF108" s="58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  <c r="AY108" s="37"/>
      <c r="AZ108" s="37"/>
      <c r="BA108" s="37"/>
      <c r="BB108" s="37"/>
      <c r="BC108" s="37"/>
      <c r="BD108" s="37"/>
      <c r="BE108" s="37"/>
      <c r="BF108" s="37"/>
      <c r="BG108" s="37"/>
      <c r="BH108" s="37"/>
      <c r="BI108" s="37"/>
      <c r="BJ108" s="37"/>
      <c r="BK108" s="37"/>
      <c r="BL108" s="37"/>
      <c r="BM108" s="37"/>
      <c r="BN108" s="37"/>
      <c r="BO108" s="37"/>
      <c r="BP108" s="37"/>
      <c r="BQ108" s="37"/>
      <c r="BR108" s="37"/>
      <c r="BS108" s="37"/>
      <c r="BT108" s="37"/>
      <c r="BU108" s="37"/>
      <c r="BV108" s="37"/>
      <c r="BW108" s="37"/>
      <c r="BX108" s="37"/>
      <c r="BY108" s="37"/>
      <c r="BZ108" s="37"/>
      <c r="CA108" s="37"/>
      <c r="CB108" s="37"/>
      <c r="CC108" s="37"/>
      <c r="CD108" s="37"/>
      <c r="CE108" s="37"/>
      <c r="CF108" s="37"/>
      <c r="CG108" s="37"/>
      <c r="CH108" s="37"/>
      <c r="CI108" s="37"/>
      <c r="CJ108" s="37"/>
      <c r="CK108" s="37"/>
      <c r="CL108" s="37"/>
      <c r="CM108" s="37"/>
      <c r="CN108" s="37"/>
      <c r="CO108" s="37"/>
      <c r="CP108" s="37"/>
      <c r="CQ108" s="37"/>
      <c r="CR108" s="37"/>
      <c r="CS108" s="37"/>
      <c r="CT108" s="37"/>
      <c r="CU108" s="37"/>
      <c r="CV108" s="37"/>
      <c r="CW108" s="37"/>
      <c r="CX108" s="37"/>
      <c r="CY108" s="37"/>
      <c r="CZ108" s="37"/>
      <c r="DA108" s="37"/>
      <c r="DB108" s="37"/>
      <c r="DC108" s="37"/>
      <c r="DD108" s="37"/>
      <c r="DE108" s="37"/>
      <c r="DF108" s="37"/>
      <c r="DG108" s="37"/>
      <c r="DH108" s="37"/>
      <c r="DI108" s="37"/>
      <c r="DJ108" s="37"/>
      <c r="DK108" s="37"/>
      <c r="DL108" s="37"/>
      <c r="DM108" s="37"/>
      <c r="DN108" s="37"/>
      <c r="DO108" s="37"/>
      <c r="DP108" s="37"/>
      <c r="DQ108" s="37"/>
      <c r="DR108" s="37"/>
      <c r="DS108" s="37"/>
      <c r="DT108" s="37"/>
      <c r="DU108" s="37"/>
    </row>
    <row r="109" spans="1:125" s="7" customFormat="1" ht="15" x14ac:dyDescent="0.25">
      <c r="A109" s="38">
        <v>25</v>
      </c>
      <c r="B109" s="42" t="s">
        <v>48</v>
      </c>
      <c r="C109" s="42" t="s">
        <v>9</v>
      </c>
      <c r="D109" s="43">
        <v>9095</v>
      </c>
      <c r="E109" s="44">
        <f t="shared" ca="1" si="17"/>
        <v>89</v>
      </c>
      <c r="F109" s="45">
        <v>50</v>
      </c>
      <c r="G109" s="45"/>
      <c r="H109" s="43">
        <v>40519</v>
      </c>
      <c r="I109" s="46" t="s">
        <v>7</v>
      </c>
      <c r="J109" s="46">
        <v>1</v>
      </c>
      <c r="K109" s="45" t="s">
        <v>13</v>
      </c>
      <c r="L109" s="45"/>
      <c r="M109" s="46"/>
      <c r="N109" s="35"/>
      <c r="O109" s="45"/>
      <c r="P109" s="48" t="s">
        <v>111</v>
      </c>
      <c r="Q109" s="48">
        <v>7976.24</v>
      </c>
      <c r="R109" s="48">
        <v>6261.6440000000002</v>
      </c>
      <c r="S109" s="48">
        <v>3467.0590000000002</v>
      </c>
      <c r="T109" s="48">
        <v>1107.2660000000001</v>
      </c>
      <c r="U109" s="45"/>
      <c r="V109" s="59">
        <f t="shared" si="18"/>
        <v>7.9762399999999998</v>
      </c>
      <c r="W109" s="59">
        <f t="shared" si="19"/>
        <v>6.2616440000000004</v>
      </c>
      <c r="X109" s="59">
        <f t="shared" si="20"/>
        <v>3.4670590000000003</v>
      </c>
      <c r="Y109" s="59">
        <f t="shared" si="21"/>
        <v>1.1072660000000001</v>
      </c>
      <c r="Z109" s="27"/>
      <c r="AA109" s="27"/>
      <c r="AB109" s="27"/>
      <c r="AC109" s="27"/>
      <c r="AD109" s="27"/>
      <c r="AE109" s="27"/>
      <c r="AF109" s="27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  <c r="CC109" s="36"/>
      <c r="CD109" s="36"/>
      <c r="CE109" s="36"/>
      <c r="CF109" s="36"/>
      <c r="CG109" s="36"/>
      <c r="CH109" s="36"/>
      <c r="CI109" s="36"/>
      <c r="CJ109" s="36"/>
      <c r="CK109" s="36"/>
      <c r="CL109" s="36"/>
      <c r="CM109" s="36"/>
      <c r="CN109" s="36"/>
      <c r="CO109" s="36"/>
      <c r="CP109" s="36"/>
      <c r="CQ109" s="36"/>
      <c r="CR109" s="36"/>
      <c r="CS109" s="36"/>
      <c r="CT109" s="36"/>
      <c r="CU109" s="36"/>
      <c r="CV109" s="36"/>
      <c r="CW109" s="36"/>
      <c r="CX109" s="36"/>
      <c r="CY109" s="36"/>
      <c r="CZ109" s="36"/>
      <c r="DA109" s="36"/>
      <c r="DB109" s="36"/>
      <c r="DC109" s="36"/>
      <c r="DD109" s="36"/>
      <c r="DE109" s="36"/>
      <c r="DF109" s="36"/>
      <c r="DG109" s="36"/>
      <c r="DH109" s="36"/>
      <c r="DI109" s="36"/>
      <c r="DJ109" s="36"/>
      <c r="DK109" s="36"/>
      <c r="DL109" s="36"/>
      <c r="DM109" s="36"/>
      <c r="DN109" s="36"/>
      <c r="DO109" s="36"/>
      <c r="DP109" s="36"/>
      <c r="DQ109" s="36"/>
      <c r="DR109" s="36"/>
      <c r="DS109" s="36"/>
      <c r="DT109" s="36"/>
      <c r="DU109" s="36"/>
    </row>
    <row r="110" spans="1:125" s="7" customFormat="1" ht="15" x14ac:dyDescent="0.25">
      <c r="A110" s="38">
        <v>25</v>
      </c>
      <c r="B110" s="42" t="s">
        <v>48</v>
      </c>
      <c r="C110" s="42" t="s">
        <v>6</v>
      </c>
      <c r="D110" s="43">
        <v>9095</v>
      </c>
      <c r="E110" s="44">
        <f t="shared" ca="1" si="17"/>
        <v>89</v>
      </c>
      <c r="F110" s="45">
        <v>40</v>
      </c>
      <c r="G110" s="45"/>
      <c r="H110" s="43">
        <v>41002</v>
      </c>
      <c r="I110" s="46" t="s">
        <v>7</v>
      </c>
      <c r="J110" s="46">
        <v>1</v>
      </c>
      <c r="K110" s="45" t="s">
        <v>13</v>
      </c>
      <c r="L110" s="45"/>
      <c r="M110" s="46"/>
      <c r="N110" s="35"/>
      <c r="O110" s="45"/>
      <c r="P110" s="48" t="s">
        <v>110</v>
      </c>
      <c r="Q110" s="48">
        <v>148546.5</v>
      </c>
      <c r="R110" s="48">
        <v>143058.70000000001</v>
      </c>
      <c r="S110" s="48">
        <v>128264.3</v>
      </c>
      <c r="T110" s="48">
        <v>100797.5</v>
      </c>
      <c r="U110" s="45"/>
      <c r="V110" s="59">
        <f t="shared" si="18"/>
        <v>148.54650000000001</v>
      </c>
      <c r="W110" s="59">
        <f t="shared" si="19"/>
        <v>143.05870000000002</v>
      </c>
      <c r="X110" s="59">
        <f t="shared" si="20"/>
        <v>128.26429999999999</v>
      </c>
      <c r="Y110" s="59">
        <f t="shared" si="21"/>
        <v>100.7975</v>
      </c>
      <c r="Z110" s="27"/>
      <c r="AA110" s="27"/>
      <c r="AB110" s="27"/>
      <c r="AC110" s="27"/>
      <c r="AD110" s="27"/>
      <c r="AE110" s="27"/>
      <c r="AF110" s="27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  <c r="CC110" s="36"/>
      <c r="CD110" s="36"/>
      <c r="CE110" s="36"/>
      <c r="CF110" s="36"/>
      <c r="CG110" s="36"/>
      <c r="CH110" s="36"/>
      <c r="CI110" s="36"/>
      <c r="CJ110" s="36"/>
      <c r="CK110" s="36"/>
      <c r="CL110" s="36"/>
      <c r="CM110" s="36"/>
      <c r="CN110" s="36"/>
      <c r="CO110" s="36"/>
      <c r="CP110" s="36"/>
      <c r="CQ110" s="36"/>
      <c r="CR110" s="36"/>
      <c r="CS110" s="36"/>
      <c r="CT110" s="36"/>
      <c r="CU110" s="36"/>
      <c r="CV110" s="36"/>
      <c r="CW110" s="36"/>
      <c r="CX110" s="36"/>
      <c r="CY110" s="36"/>
      <c r="CZ110" s="36"/>
      <c r="DA110" s="36"/>
      <c r="DB110" s="36"/>
      <c r="DC110" s="36"/>
      <c r="DD110" s="36"/>
      <c r="DE110" s="36"/>
      <c r="DF110" s="36"/>
      <c r="DG110" s="36"/>
      <c r="DH110" s="36"/>
      <c r="DI110" s="36"/>
      <c r="DJ110" s="36"/>
      <c r="DK110" s="36"/>
      <c r="DL110" s="36"/>
      <c r="DM110" s="36"/>
      <c r="DN110" s="36"/>
      <c r="DO110" s="36"/>
      <c r="DP110" s="36"/>
      <c r="DQ110" s="36"/>
      <c r="DR110" s="36"/>
      <c r="DS110" s="36"/>
      <c r="DT110" s="36"/>
      <c r="DU110" s="36"/>
    </row>
    <row r="111" spans="1:125" s="7" customFormat="1" ht="15" x14ac:dyDescent="0.25">
      <c r="A111" s="49">
        <v>26</v>
      </c>
      <c r="B111" s="50" t="s">
        <v>49</v>
      </c>
      <c r="C111" s="50" t="s">
        <v>18</v>
      </c>
      <c r="D111" s="51">
        <v>9079</v>
      </c>
      <c r="E111" s="52">
        <f t="shared" ca="1" si="17"/>
        <v>89</v>
      </c>
      <c r="F111" s="17">
        <v>50</v>
      </c>
      <c r="G111" s="17"/>
      <c r="H111" s="51">
        <v>39455</v>
      </c>
      <c r="I111" s="53" t="s">
        <v>7</v>
      </c>
      <c r="J111" s="53">
        <v>1</v>
      </c>
      <c r="K111" s="17" t="s">
        <v>14</v>
      </c>
      <c r="L111" s="17"/>
      <c r="M111" s="53"/>
      <c r="N111" s="54"/>
      <c r="O111" s="17"/>
      <c r="P111" s="55" t="s">
        <v>104</v>
      </c>
      <c r="Q111" s="55">
        <v>0</v>
      </c>
      <c r="R111" s="55">
        <v>0</v>
      </c>
      <c r="S111" s="55">
        <v>0</v>
      </c>
      <c r="T111" s="55">
        <v>0</v>
      </c>
      <c r="U111" s="17"/>
      <c r="V111" s="59">
        <f t="shared" si="18"/>
        <v>0</v>
      </c>
      <c r="W111" s="59">
        <f t="shared" si="19"/>
        <v>0</v>
      </c>
      <c r="X111" s="59">
        <f t="shared" si="20"/>
        <v>0</v>
      </c>
      <c r="Y111" s="59">
        <f t="shared" si="21"/>
        <v>0</v>
      </c>
      <c r="Z111" s="27"/>
      <c r="AA111" s="27"/>
      <c r="AB111" s="27"/>
      <c r="AC111" s="27"/>
      <c r="AD111" s="27"/>
      <c r="AE111" s="27"/>
      <c r="AF111" s="27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  <c r="CD111" s="22"/>
      <c r="CE111" s="22"/>
      <c r="CF111" s="22"/>
      <c r="CG111" s="22"/>
      <c r="CH111" s="22"/>
      <c r="CI111" s="22"/>
      <c r="CJ111" s="22"/>
      <c r="CK111" s="22"/>
      <c r="CL111" s="22"/>
      <c r="CM111" s="22"/>
      <c r="CN111" s="22"/>
      <c r="CO111" s="22"/>
      <c r="CP111" s="22"/>
      <c r="CQ111" s="22"/>
      <c r="CR111" s="22"/>
      <c r="CS111" s="22"/>
      <c r="CT111" s="22"/>
      <c r="CU111" s="22"/>
      <c r="CV111" s="22"/>
      <c r="CW111" s="22"/>
      <c r="CX111" s="22"/>
      <c r="CY111" s="22"/>
      <c r="CZ111" s="22"/>
      <c r="DA111" s="22"/>
      <c r="DB111" s="22"/>
      <c r="DC111" s="22"/>
      <c r="DD111" s="22"/>
      <c r="DE111" s="22"/>
      <c r="DF111" s="22"/>
      <c r="DG111" s="22"/>
      <c r="DH111" s="22"/>
      <c r="DI111" s="22"/>
      <c r="DJ111" s="22"/>
      <c r="DK111" s="22"/>
      <c r="DL111" s="22"/>
      <c r="DM111" s="22"/>
      <c r="DN111" s="22"/>
      <c r="DO111" s="22"/>
      <c r="DP111" s="22"/>
      <c r="DQ111" s="22"/>
      <c r="DR111" s="22"/>
      <c r="DS111" s="22"/>
      <c r="DT111" s="22"/>
      <c r="DU111" s="22"/>
    </row>
    <row r="112" spans="1:125" s="37" customFormat="1" ht="15" x14ac:dyDescent="0.25">
      <c r="A112" s="49">
        <v>26</v>
      </c>
      <c r="B112" s="50" t="s">
        <v>49</v>
      </c>
      <c r="C112" s="50" t="s">
        <v>17</v>
      </c>
      <c r="D112" s="51">
        <v>9079</v>
      </c>
      <c r="E112" s="52">
        <f t="shared" ca="1" si="17"/>
        <v>89</v>
      </c>
      <c r="F112" s="17">
        <v>100</v>
      </c>
      <c r="G112" s="17"/>
      <c r="H112" s="51">
        <v>39840</v>
      </c>
      <c r="I112" s="53" t="s">
        <v>7</v>
      </c>
      <c r="J112" s="53">
        <v>1</v>
      </c>
      <c r="K112" s="17" t="s">
        <v>13</v>
      </c>
      <c r="L112" s="17"/>
      <c r="M112" s="53"/>
      <c r="N112" s="54"/>
      <c r="O112" s="17"/>
      <c r="P112" s="55" t="s">
        <v>103</v>
      </c>
      <c r="Q112" s="55">
        <v>33057.89</v>
      </c>
      <c r="R112" s="55">
        <v>28981.85</v>
      </c>
      <c r="S112" s="55">
        <v>23025.21</v>
      </c>
      <c r="T112" s="55">
        <v>13067.49</v>
      </c>
      <c r="U112" s="17"/>
      <c r="V112" s="59">
        <f t="shared" si="18"/>
        <v>33.05789</v>
      </c>
      <c r="W112" s="59">
        <f t="shared" si="19"/>
        <v>28.981849999999998</v>
      </c>
      <c r="X112" s="59">
        <f t="shared" si="20"/>
        <v>23.025209999999998</v>
      </c>
      <c r="Y112" s="59">
        <f t="shared" si="21"/>
        <v>13.067489999999999</v>
      </c>
      <c r="Z112" s="27"/>
      <c r="AA112" s="27"/>
      <c r="AB112" s="27"/>
      <c r="AC112" s="27"/>
      <c r="AD112" s="27"/>
      <c r="AE112" s="27"/>
      <c r="AF112" s="27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  <c r="CD112" s="22"/>
      <c r="CE112" s="22"/>
      <c r="CF112" s="22"/>
      <c r="CG112" s="22"/>
      <c r="CH112" s="22"/>
      <c r="CI112" s="22"/>
      <c r="CJ112" s="22"/>
      <c r="CK112" s="22"/>
      <c r="CL112" s="22"/>
      <c r="CM112" s="22"/>
      <c r="CN112" s="22"/>
      <c r="CO112" s="22"/>
      <c r="CP112" s="22"/>
      <c r="CQ112" s="22"/>
      <c r="CR112" s="22"/>
      <c r="CS112" s="22"/>
      <c r="CT112" s="22"/>
      <c r="CU112" s="22"/>
      <c r="CV112" s="22"/>
      <c r="CW112" s="22"/>
      <c r="CX112" s="22"/>
      <c r="CY112" s="22"/>
      <c r="CZ112" s="22"/>
      <c r="DA112" s="22"/>
      <c r="DB112" s="22"/>
      <c r="DC112" s="22"/>
      <c r="DD112" s="22"/>
      <c r="DE112" s="22"/>
      <c r="DF112" s="22"/>
      <c r="DG112" s="22"/>
      <c r="DH112" s="22"/>
      <c r="DI112" s="22"/>
      <c r="DJ112" s="22"/>
      <c r="DK112" s="22"/>
      <c r="DL112" s="22"/>
      <c r="DM112" s="22"/>
      <c r="DN112" s="22"/>
      <c r="DO112" s="22"/>
      <c r="DP112" s="22"/>
      <c r="DQ112" s="22"/>
      <c r="DR112" s="22"/>
      <c r="DS112" s="22"/>
      <c r="DT112" s="22"/>
      <c r="DU112" s="22"/>
    </row>
    <row r="113" spans="1:125" s="37" customFormat="1" ht="15" x14ac:dyDescent="0.25">
      <c r="A113" s="49">
        <v>26</v>
      </c>
      <c r="B113" s="50" t="s">
        <v>49</v>
      </c>
      <c r="C113" s="50" t="s">
        <v>15</v>
      </c>
      <c r="D113" s="51">
        <v>9079</v>
      </c>
      <c r="E113" s="52">
        <f t="shared" ca="1" si="17"/>
        <v>89</v>
      </c>
      <c r="F113" s="17">
        <v>80</v>
      </c>
      <c r="G113" s="17"/>
      <c r="H113" s="51">
        <v>40582</v>
      </c>
      <c r="I113" s="53" t="s">
        <v>7</v>
      </c>
      <c r="J113" s="53">
        <v>1</v>
      </c>
      <c r="K113" s="17" t="s">
        <v>13</v>
      </c>
      <c r="L113" s="17"/>
      <c r="M113" s="53"/>
      <c r="N113" s="54"/>
      <c r="O113" s="17"/>
      <c r="P113" s="55" t="s">
        <v>102</v>
      </c>
      <c r="Q113" s="55">
        <v>55946.559999999998</v>
      </c>
      <c r="R113" s="55">
        <v>50053.1</v>
      </c>
      <c r="S113" s="55">
        <v>46116.58</v>
      </c>
      <c r="T113" s="55">
        <v>31278.62</v>
      </c>
      <c r="U113" s="17"/>
      <c r="V113" s="59">
        <f t="shared" si="18"/>
        <v>55.946559999999998</v>
      </c>
      <c r="W113" s="59">
        <f t="shared" si="19"/>
        <v>50.053100000000001</v>
      </c>
      <c r="X113" s="59">
        <f t="shared" si="20"/>
        <v>46.116579999999999</v>
      </c>
      <c r="Y113" s="59">
        <f t="shared" si="21"/>
        <v>31.27862</v>
      </c>
      <c r="Z113" s="27"/>
      <c r="AA113" s="27"/>
      <c r="AB113" s="27"/>
      <c r="AC113" s="27"/>
      <c r="AD113" s="27"/>
      <c r="AE113" s="27"/>
      <c r="AF113" s="27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  <c r="CD113" s="22"/>
      <c r="CE113" s="22"/>
      <c r="CF113" s="22"/>
      <c r="CG113" s="22"/>
      <c r="CH113" s="22"/>
      <c r="CI113" s="22"/>
      <c r="CJ113" s="22"/>
      <c r="CK113" s="22"/>
      <c r="CL113" s="22"/>
      <c r="CM113" s="22"/>
      <c r="CN113" s="22"/>
      <c r="CO113" s="22"/>
      <c r="CP113" s="22"/>
      <c r="CQ113" s="22"/>
      <c r="CR113" s="22"/>
      <c r="CS113" s="22"/>
      <c r="CT113" s="22"/>
      <c r="CU113" s="22"/>
      <c r="CV113" s="22"/>
      <c r="CW113" s="22"/>
      <c r="CX113" s="22"/>
      <c r="CY113" s="22"/>
      <c r="CZ113" s="22"/>
      <c r="DA113" s="22"/>
      <c r="DB113" s="22"/>
      <c r="DC113" s="22"/>
      <c r="DD113" s="22"/>
      <c r="DE113" s="22"/>
      <c r="DF113" s="22"/>
      <c r="DG113" s="22"/>
      <c r="DH113" s="22"/>
      <c r="DI113" s="22"/>
      <c r="DJ113" s="22"/>
      <c r="DK113" s="22"/>
      <c r="DL113" s="22"/>
      <c r="DM113" s="22"/>
      <c r="DN113" s="22"/>
      <c r="DO113" s="22"/>
      <c r="DP113" s="22"/>
      <c r="DQ113" s="22"/>
      <c r="DR113" s="22"/>
      <c r="DS113" s="22"/>
      <c r="DT113" s="22"/>
      <c r="DU113" s="22"/>
    </row>
    <row r="114" spans="1:125" s="37" customFormat="1" ht="15" x14ac:dyDescent="0.25">
      <c r="A114" s="49">
        <v>26</v>
      </c>
      <c r="B114" s="50" t="s">
        <v>49</v>
      </c>
      <c r="C114" s="50" t="s">
        <v>9</v>
      </c>
      <c r="D114" s="51">
        <v>9079</v>
      </c>
      <c r="E114" s="52">
        <f t="shared" ca="1" si="17"/>
        <v>89</v>
      </c>
      <c r="F114" s="17">
        <v>63</v>
      </c>
      <c r="G114" s="17"/>
      <c r="H114" s="51">
        <v>40912</v>
      </c>
      <c r="I114" s="53" t="s">
        <v>7</v>
      </c>
      <c r="J114" s="53">
        <v>1</v>
      </c>
      <c r="K114" s="17" t="s">
        <v>14</v>
      </c>
      <c r="L114" s="17"/>
      <c r="M114" s="53"/>
      <c r="N114" s="54"/>
      <c r="O114" s="17"/>
      <c r="P114" s="55" t="s">
        <v>101</v>
      </c>
      <c r="Q114" s="55">
        <v>45389.13</v>
      </c>
      <c r="R114" s="55">
        <v>43029.57</v>
      </c>
      <c r="S114" s="55">
        <v>40632.129999999997</v>
      </c>
      <c r="T114" s="55">
        <v>13883.29</v>
      </c>
      <c r="U114" s="17"/>
      <c r="V114" s="59">
        <f t="shared" si="18"/>
        <v>45.389129999999994</v>
      </c>
      <c r="W114" s="59">
        <f t="shared" si="19"/>
        <v>43.02957</v>
      </c>
      <c r="X114" s="59">
        <f t="shared" si="20"/>
        <v>40.632129999999997</v>
      </c>
      <c r="Y114" s="59">
        <f t="shared" si="21"/>
        <v>13.883290000000001</v>
      </c>
      <c r="Z114" s="27"/>
      <c r="AA114" s="27"/>
      <c r="AB114" s="27"/>
      <c r="AC114" s="27"/>
      <c r="AD114" s="27"/>
      <c r="AE114" s="27"/>
      <c r="AF114" s="27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  <c r="CD114" s="22"/>
      <c r="CE114" s="22"/>
      <c r="CF114" s="22"/>
      <c r="CG114" s="22"/>
      <c r="CH114" s="22"/>
      <c r="CI114" s="22"/>
      <c r="CJ114" s="22"/>
      <c r="CK114" s="22"/>
      <c r="CL114" s="22"/>
      <c r="CM114" s="22"/>
      <c r="CN114" s="22"/>
      <c r="CO114" s="22"/>
      <c r="CP114" s="22"/>
      <c r="CQ114" s="22"/>
      <c r="CR114" s="22"/>
      <c r="CS114" s="22"/>
      <c r="CT114" s="22"/>
      <c r="CU114" s="22"/>
      <c r="CV114" s="22"/>
      <c r="CW114" s="22"/>
      <c r="CX114" s="22"/>
      <c r="CY114" s="22"/>
      <c r="CZ114" s="22"/>
      <c r="DA114" s="22"/>
      <c r="DB114" s="22"/>
      <c r="DC114" s="22"/>
      <c r="DD114" s="22"/>
      <c r="DE114" s="22"/>
      <c r="DF114" s="22"/>
      <c r="DG114" s="22"/>
      <c r="DH114" s="22"/>
      <c r="DI114" s="22"/>
      <c r="DJ114" s="22"/>
      <c r="DK114" s="22"/>
      <c r="DL114" s="22"/>
      <c r="DM114" s="22"/>
      <c r="DN114" s="22"/>
      <c r="DO114" s="22"/>
      <c r="DP114" s="22"/>
      <c r="DQ114" s="22"/>
      <c r="DR114" s="22"/>
      <c r="DS114" s="22"/>
      <c r="DT114" s="22"/>
      <c r="DU114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workbookViewId="0">
      <selection activeCell="D7" sqref="D7"/>
    </sheetView>
  </sheetViews>
  <sheetFormatPr defaultRowHeight="14.25" x14ac:dyDescent="0.2"/>
  <cols>
    <col min="2" max="2" width="9.875" bestFit="1" customWidth="1"/>
  </cols>
  <sheetData>
    <row r="1" spans="1:9" ht="15" x14ac:dyDescent="0.25">
      <c r="A1" s="38"/>
      <c r="B1" s="59" t="s">
        <v>71</v>
      </c>
    </row>
    <row r="2" spans="1:9" ht="15" x14ac:dyDescent="0.25">
      <c r="A2" s="38">
        <v>17</v>
      </c>
      <c r="B2" s="59">
        <v>0</v>
      </c>
      <c r="C2">
        <v>1</v>
      </c>
      <c r="D2" s="59">
        <v>0</v>
      </c>
      <c r="E2" s="59">
        <v>33.060650000000003</v>
      </c>
      <c r="F2" s="59">
        <v>74.998190000000008</v>
      </c>
    </row>
    <row r="3" spans="1:9" ht="15" x14ac:dyDescent="0.25">
      <c r="A3" s="38">
        <v>17</v>
      </c>
      <c r="B3" s="59">
        <v>137.76870000000002</v>
      </c>
      <c r="C3">
        <v>2</v>
      </c>
      <c r="D3" s="59">
        <v>0</v>
      </c>
      <c r="E3" s="59">
        <v>29.00742</v>
      </c>
    </row>
    <row r="4" spans="1:9" ht="15" x14ac:dyDescent="0.25">
      <c r="A4" s="38">
        <v>17</v>
      </c>
      <c r="B4" s="59">
        <v>90.00491000000001</v>
      </c>
      <c r="C4">
        <v>3</v>
      </c>
      <c r="D4" s="59">
        <v>0</v>
      </c>
      <c r="E4" s="59">
        <v>63.539470000000001</v>
      </c>
      <c r="F4" s="59">
        <v>51.24776</v>
      </c>
      <c r="G4" s="59">
        <v>78.442250000000001</v>
      </c>
    </row>
    <row r="5" spans="1:9" ht="15" x14ac:dyDescent="0.25">
      <c r="A5" s="49">
        <v>18</v>
      </c>
      <c r="B5" s="59">
        <v>0</v>
      </c>
      <c r="C5">
        <v>3</v>
      </c>
      <c r="D5" s="59">
        <v>0</v>
      </c>
      <c r="E5" s="59">
        <v>89.853259999999992</v>
      </c>
      <c r="F5" s="59">
        <v>121.021</v>
      </c>
      <c r="G5" s="59">
        <v>135.19370000000001</v>
      </c>
      <c r="H5" s="59">
        <v>137.1387</v>
      </c>
    </row>
    <row r="6" spans="1:9" ht="15" x14ac:dyDescent="0.25">
      <c r="A6" s="49">
        <v>18</v>
      </c>
      <c r="B6" s="59">
        <v>151.30410000000001</v>
      </c>
      <c r="C6">
        <v>4</v>
      </c>
      <c r="D6" s="59">
        <v>0</v>
      </c>
      <c r="E6" s="59">
        <v>36.027790000000003</v>
      </c>
      <c r="F6" s="59">
        <v>20.450790000000001</v>
      </c>
      <c r="G6" s="59">
        <v>24.997199999999999</v>
      </c>
      <c r="H6" s="59">
        <v>30.08323</v>
      </c>
    </row>
    <row r="7" spans="1:9" ht="15" x14ac:dyDescent="0.25">
      <c r="A7" s="38">
        <v>19</v>
      </c>
      <c r="B7" s="59">
        <v>0</v>
      </c>
      <c r="C7">
        <v>5</v>
      </c>
      <c r="D7" s="59">
        <v>0</v>
      </c>
      <c r="E7" s="59">
        <v>86.276699999999991</v>
      </c>
    </row>
    <row r="8" spans="1:9" ht="15" x14ac:dyDescent="0.25">
      <c r="A8" s="38">
        <v>19</v>
      </c>
      <c r="B8" s="59">
        <v>104.48950000000001</v>
      </c>
      <c r="C8">
        <v>6</v>
      </c>
      <c r="D8" s="59">
        <v>0</v>
      </c>
      <c r="E8" s="59">
        <v>325.73340000000002</v>
      </c>
      <c r="F8" s="59">
        <v>300.58769999999998</v>
      </c>
      <c r="G8" s="59">
        <v>306.6721</v>
      </c>
      <c r="H8" s="59">
        <v>213.83760000000001</v>
      </c>
    </row>
    <row r="9" spans="1:9" ht="15" x14ac:dyDescent="0.25">
      <c r="A9" s="38">
        <v>19</v>
      </c>
      <c r="B9" s="59">
        <v>71.749139999999997</v>
      </c>
      <c r="C9">
        <v>6</v>
      </c>
      <c r="D9" s="59">
        <v>0</v>
      </c>
      <c r="E9" s="59">
        <v>235.1431</v>
      </c>
      <c r="F9" s="59">
        <v>386.51740000000001</v>
      </c>
      <c r="G9" s="59">
        <v>364.71859999999998</v>
      </c>
      <c r="H9" s="59">
        <v>78.856570000000005</v>
      </c>
      <c r="I9" s="59">
        <v>267.45870000000002</v>
      </c>
    </row>
    <row r="10" spans="1:9" ht="15" x14ac:dyDescent="0.25">
      <c r="A10" s="38">
        <v>19</v>
      </c>
      <c r="B10" s="59">
        <v>66.825460000000007</v>
      </c>
      <c r="C10">
        <v>7</v>
      </c>
      <c r="D10" s="59">
        <v>0</v>
      </c>
      <c r="E10" s="59">
        <v>53.569900000000004</v>
      </c>
      <c r="F10" s="59">
        <v>189.30579999999998</v>
      </c>
      <c r="G10" s="59">
        <v>355.1266</v>
      </c>
    </row>
    <row r="11" spans="1:9" ht="15" x14ac:dyDescent="0.25">
      <c r="A11" s="38">
        <v>19</v>
      </c>
      <c r="B11" s="59">
        <v>28.54476</v>
      </c>
      <c r="C11">
        <v>9</v>
      </c>
      <c r="D11" s="59">
        <v>0</v>
      </c>
      <c r="E11" s="59">
        <v>60.482990000000001</v>
      </c>
      <c r="F11" s="59">
        <v>89.020479999999992</v>
      </c>
    </row>
    <row r="12" spans="1:9" ht="15" x14ac:dyDescent="0.25">
      <c r="A12" s="38">
        <v>19</v>
      </c>
      <c r="B12" s="59">
        <v>68.889330000000001</v>
      </c>
      <c r="C12">
        <v>9</v>
      </c>
      <c r="D12" s="59">
        <v>0</v>
      </c>
      <c r="E12" s="59">
        <v>49.193069999999999</v>
      </c>
      <c r="F12" s="59">
        <v>57.598550000000003</v>
      </c>
      <c r="G12" s="59">
        <v>39.191830000000003</v>
      </c>
    </row>
    <row r="13" spans="1:9" ht="15" x14ac:dyDescent="0.25">
      <c r="A13" s="49">
        <v>20</v>
      </c>
      <c r="B13" s="59">
        <v>0</v>
      </c>
      <c r="C13">
        <v>10</v>
      </c>
      <c r="D13" s="59">
        <v>0</v>
      </c>
      <c r="E13" s="59">
        <v>24.675129999999999</v>
      </c>
      <c r="F13" s="59">
        <v>58.687690000000003</v>
      </c>
      <c r="G13" s="59">
        <v>55.013580000000005</v>
      </c>
    </row>
    <row r="14" spans="1:9" ht="15" x14ac:dyDescent="0.25">
      <c r="A14" s="49">
        <v>20</v>
      </c>
      <c r="B14" s="59">
        <v>94.755929999999992</v>
      </c>
      <c r="C14">
        <v>10</v>
      </c>
      <c r="D14" s="59">
        <v>0</v>
      </c>
      <c r="E14" s="59">
        <v>113.7128</v>
      </c>
      <c r="F14" s="59">
        <v>33.405860000000004</v>
      </c>
      <c r="G14" s="59">
        <v>37.31174</v>
      </c>
      <c r="H14" s="59">
        <v>25.584119999999999</v>
      </c>
      <c r="I14" s="59">
        <v>29.53689</v>
      </c>
    </row>
    <row r="15" spans="1:9" ht="15" x14ac:dyDescent="0.25">
      <c r="A15" s="38">
        <v>21</v>
      </c>
      <c r="B15" s="59">
        <v>0</v>
      </c>
      <c r="C15">
        <v>11</v>
      </c>
      <c r="D15" s="59">
        <v>0</v>
      </c>
      <c r="E15" s="59">
        <v>18.606180000000002</v>
      </c>
    </row>
    <row r="16" spans="1:9" ht="15" x14ac:dyDescent="0.25">
      <c r="A16" s="38">
        <v>21</v>
      </c>
      <c r="B16" s="59">
        <v>54.8964</v>
      </c>
      <c r="C16">
        <v>13</v>
      </c>
      <c r="D16" s="59">
        <v>0</v>
      </c>
      <c r="E16" s="59">
        <v>315.5061</v>
      </c>
      <c r="F16" s="59">
        <v>222.98760000000001</v>
      </c>
      <c r="G16" s="59">
        <v>113.1581</v>
      </c>
    </row>
    <row r="17" spans="1:9" ht="15" x14ac:dyDescent="0.25">
      <c r="A17" s="38">
        <v>21</v>
      </c>
      <c r="B17" s="59">
        <v>162.78629999999998</v>
      </c>
      <c r="C17">
        <v>14</v>
      </c>
      <c r="D17" s="59">
        <v>0</v>
      </c>
      <c r="E17" s="59">
        <v>68.021190000000004</v>
      </c>
    </row>
    <row r="18" spans="1:9" ht="15" x14ac:dyDescent="0.25">
      <c r="A18" s="38">
        <v>21</v>
      </c>
      <c r="B18" s="59">
        <v>127.81139999999999</v>
      </c>
      <c r="C18">
        <v>16</v>
      </c>
      <c r="D18" s="59">
        <v>0</v>
      </c>
      <c r="E18" s="59">
        <v>10.772320000000001</v>
      </c>
      <c r="F18" s="59">
        <v>34.356259999999999</v>
      </c>
      <c r="G18" s="59">
        <v>14.744</v>
      </c>
      <c r="H18" s="59">
        <v>3.0752269999999999</v>
      </c>
    </row>
    <row r="19" spans="1:9" ht="15" x14ac:dyDescent="0.25">
      <c r="A19" s="38">
        <v>21</v>
      </c>
      <c r="B19" s="59">
        <v>0</v>
      </c>
      <c r="C19">
        <v>17</v>
      </c>
      <c r="D19" s="59">
        <v>0</v>
      </c>
      <c r="E19" s="59">
        <v>137.76870000000002</v>
      </c>
      <c r="F19" s="59">
        <v>90.00491000000001</v>
      </c>
    </row>
    <row r="20" spans="1:9" ht="15" x14ac:dyDescent="0.25">
      <c r="A20" s="38">
        <v>21</v>
      </c>
      <c r="B20" s="59">
        <v>7.8902590000000004</v>
      </c>
      <c r="C20">
        <v>18</v>
      </c>
      <c r="D20" s="59">
        <v>0</v>
      </c>
      <c r="E20" s="59">
        <v>151.30410000000001</v>
      </c>
    </row>
    <row r="21" spans="1:9" ht="15" x14ac:dyDescent="0.25">
      <c r="A21" s="38">
        <v>21</v>
      </c>
      <c r="B21" s="59">
        <v>160.6198</v>
      </c>
      <c r="C21">
        <v>19</v>
      </c>
      <c r="D21" s="59">
        <v>0</v>
      </c>
      <c r="E21" s="59">
        <v>104.48950000000001</v>
      </c>
      <c r="F21" s="59">
        <v>71.749139999999997</v>
      </c>
      <c r="G21" s="59">
        <v>66.825460000000007</v>
      </c>
      <c r="H21" s="59">
        <v>28.54476</v>
      </c>
      <c r="I21" s="59">
        <v>68.889330000000001</v>
      </c>
    </row>
    <row r="22" spans="1:9" ht="15" x14ac:dyDescent="0.25">
      <c r="A22" s="38">
        <v>21</v>
      </c>
      <c r="B22" s="59">
        <v>124.988</v>
      </c>
      <c r="C22">
        <v>20</v>
      </c>
      <c r="D22" s="59">
        <v>0</v>
      </c>
      <c r="E22" s="59">
        <v>94.755929999999992</v>
      </c>
    </row>
    <row r="23" spans="1:9" ht="15" x14ac:dyDescent="0.25">
      <c r="A23" s="49">
        <v>22</v>
      </c>
      <c r="B23" s="59">
        <v>0</v>
      </c>
      <c r="C23">
        <v>21</v>
      </c>
      <c r="D23" s="59">
        <v>0</v>
      </c>
      <c r="E23" s="59">
        <v>54.8964</v>
      </c>
      <c r="F23" s="59">
        <v>162.78629999999998</v>
      </c>
      <c r="G23" s="59">
        <v>127.81139999999999</v>
      </c>
    </row>
    <row r="24" spans="1:9" ht="15" x14ac:dyDescent="0.25">
      <c r="A24" s="49">
        <v>22</v>
      </c>
      <c r="B24" s="59">
        <v>196.2336</v>
      </c>
      <c r="C24">
        <v>21</v>
      </c>
      <c r="D24" s="59">
        <v>0</v>
      </c>
      <c r="E24" s="59">
        <v>7.8902590000000004</v>
      </c>
      <c r="F24" s="59">
        <v>160.6198</v>
      </c>
      <c r="G24" s="59">
        <v>124.988</v>
      </c>
    </row>
    <row r="25" spans="1:9" ht="15" x14ac:dyDescent="0.25">
      <c r="A25" s="49">
        <v>22</v>
      </c>
      <c r="B25" s="59">
        <v>22.72767</v>
      </c>
      <c r="C25">
        <v>22</v>
      </c>
      <c r="D25" s="59">
        <v>0</v>
      </c>
      <c r="E25" s="59">
        <v>196.2336</v>
      </c>
      <c r="F25" s="59">
        <v>22.72767</v>
      </c>
      <c r="G25" s="59">
        <v>42.26285</v>
      </c>
    </row>
    <row r="26" spans="1:9" ht="15" x14ac:dyDescent="0.25">
      <c r="A26" s="49">
        <v>22</v>
      </c>
      <c r="B26" s="59">
        <v>42.26285</v>
      </c>
      <c r="C26">
        <v>22</v>
      </c>
      <c r="D26" s="59">
        <v>0</v>
      </c>
      <c r="E26" s="59">
        <v>23.570720000000001</v>
      </c>
      <c r="F26" s="59">
        <v>55.286859999999997</v>
      </c>
    </row>
    <row r="27" spans="1:9" ht="15" x14ac:dyDescent="0.25">
      <c r="A27" s="49">
        <v>22</v>
      </c>
      <c r="B27" s="59">
        <v>0</v>
      </c>
      <c r="C27">
        <v>23</v>
      </c>
      <c r="D27" s="59">
        <v>0</v>
      </c>
      <c r="E27" s="59">
        <v>38.806730000000002</v>
      </c>
      <c r="F27" s="59">
        <v>25.748249999999999</v>
      </c>
      <c r="G27" s="59">
        <v>49.197580000000002</v>
      </c>
    </row>
    <row r="28" spans="1:9" ht="15" x14ac:dyDescent="0.25">
      <c r="A28" s="49">
        <v>22</v>
      </c>
      <c r="B28" s="59">
        <v>23.570720000000001</v>
      </c>
      <c r="C28">
        <v>23</v>
      </c>
      <c r="D28" s="59">
        <v>0</v>
      </c>
      <c r="E28" s="59">
        <v>58.854939999999999</v>
      </c>
      <c r="F28" s="59">
        <v>30.664540000000002</v>
      </c>
      <c r="G28" s="59">
        <v>32.515349999999998</v>
      </c>
      <c r="H28" s="59">
        <v>14.39287</v>
      </c>
    </row>
    <row r="29" spans="1:9" ht="15" x14ac:dyDescent="0.25">
      <c r="A29" s="49">
        <v>22</v>
      </c>
      <c r="B29" s="59">
        <v>55.286859999999997</v>
      </c>
      <c r="C29">
        <v>24</v>
      </c>
      <c r="D29" s="59">
        <v>0</v>
      </c>
      <c r="E29" s="59">
        <v>16.927060000000001</v>
      </c>
      <c r="F29" s="59">
        <v>8.2010699999999996</v>
      </c>
    </row>
    <row r="30" spans="1:9" ht="15" x14ac:dyDescent="0.25">
      <c r="A30" s="38">
        <v>23</v>
      </c>
      <c r="B30" s="59">
        <v>0</v>
      </c>
      <c r="C30">
        <v>25</v>
      </c>
      <c r="D30" s="59">
        <v>0</v>
      </c>
      <c r="E30" s="59">
        <v>7.9762399999999998</v>
      </c>
      <c r="F30" s="59">
        <v>148.54650000000001</v>
      </c>
    </row>
    <row r="31" spans="1:9" ht="15" x14ac:dyDescent="0.25">
      <c r="A31" s="38">
        <v>23</v>
      </c>
      <c r="B31" s="59">
        <v>38.806730000000002</v>
      </c>
      <c r="C31">
        <v>26</v>
      </c>
      <c r="D31" s="59">
        <v>0</v>
      </c>
      <c r="E31" s="59">
        <v>33.05789</v>
      </c>
      <c r="F31" s="59">
        <v>55.946559999999998</v>
      </c>
      <c r="G31" s="59">
        <v>45.389129999999994</v>
      </c>
    </row>
    <row r="32" spans="1:9" ht="15" x14ac:dyDescent="0.25">
      <c r="A32" s="38">
        <v>23</v>
      </c>
      <c r="B32" s="59">
        <v>25.748249999999999</v>
      </c>
    </row>
    <row r="33" spans="1:2" ht="15" x14ac:dyDescent="0.25">
      <c r="A33" s="38">
        <v>23</v>
      </c>
      <c r="B33" s="59">
        <v>49.197580000000002</v>
      </c>
    </row>
    <row r="34" spans="1:2" ht="15" x14ac:dyDescent="0.25">
      <c r="A34" s="38">
        <v>23</v>
      </c>
      <c r="B34" s="59">
        <v>0</v>
      </c>
    </row>
    <row r="35" spans="1:2" ht="15" x14ac:dyDescent="0.25">
      <c r="A35" s="38">
        <v>23</v>
      </c>
      <c r="B35" s="59">
        <v>58.854939999999999</v>
      </c>
    </row>
    <row r="36" spans="1:2" ht="15" x14ac:dyDescent="0.25">
      <c r="A36" s="38">
        <v>23</v>
      </c>
      <c r="B36" s="59">
        <v>30.664540000000002</v>
      </c>
    </row>
    <row r="37" spans="1:2" ht="15" x14ac:dyDescent="0.25">
      <c r="A37" s="38">
        <v>23</v>
      </c>
      <c r="B37" s="59">
        <v>32.515349999999998</v>
      </c>
    </row>
    <row r="38" spans="1:2" ht="15" x14ac:dyDescent="0.25">
      <c r="A38" s="38">
        <v>23</v>
      </c>
      <c r="B38" s="59">
        <v>14.39287</v>
      </c>
    </row>
    <row r="39" spans="1:2" ht="15" x14ac:dyDescent="0.25">
      <c r="A39" s="49">
        <v>24</v>
      </c>
      <c r="B39" s="59">
        <v>0</v>
      </c>
    </row>
    <row r="40" spans="1:2" ht="15" x14ac:dyDescent="0.25">
      <c r="A40" s="49">
        <v>24</v>
      </c>
      <c r="B40" s="59">
        <v>16.927060000000001</v>
      </c>
    </row>
    <row r="41" spans="1:2" ht="15" x14ac:dyDescent="0.25">
      <c r="A41" s="49">
        <v>24</v>
      </c>
      <c r="B41" s="59">
        <v>8.2010699999999996</v>
      </c>
    </row>
    <row r="42" spans="1:2" ht="15" x14ac:dyDescent="0.25">
      <c r="A42" s="38">
        <v>25</v>
      </c>
      <c r="B42" s="59">
        <v>0</v>
      </c>
    </row>
    <row r="43" spans="1:2" ht="15" x14ac:dyDescent="0.25">
      <c r="A43" s="38">
        <v>25</v>
      </c>
      <c r="B43" s="59">
        <v>7.9762399999999998</v>
      </c>
    </row>
    <row r="44" spans="1:2" ht="15" x14ac:dyDescent="0.25">
      <c r="A44" s="38">
        <v>25</v>
      </c>
      <c r="B44" s="59">
        <v>148.54650000000001</v>
      </c>
    </row>
    <row r="45" spans="1:2" ht="15" x14ac:dyDescent="0.25">
      <c r="A45" s="49">
        <v>26</v>
      </c>
      <c r="B45" s="59">
        <v>0</v>
      </c>
    </row>
    <row r="46" spans="1:2" ht="15" x14ac:dyDescent="0.25">
      <c r="A46" s="49">
        <v>26</v>
      </c>
      <c r="B46" s="59">
        <v>33.05789</v>
      </c>
    </row>
    <row r="47" spans="1:2" ht="15" x14ac:dyDescent="0.25">
      <c r="A47" s="49">
        <v>26</v>
      </c>
      <c r="B47" s="59">
        <v>55.946559999999998</v>
      </c>
    </row>
    <row r="48" spans="1:2" ht="15" x14ac:dyDescent="0.25">
      <c r="A48" s="49">
        <v>26</v>
      </c>
      <c r="B48" s="59">
        <v>45.389129999999994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images</vt:lpstr>
      <vt:lpstr>Summaries</vt:lpstr>
      <vt:lpstr>Sheet2</vt:lpstr>
      <vt:lpstr>Sheet3</vt:lpstr>
      <vt:lpstr>Sheet1</vt:lpstr>
    </vt:vector>
  </TitlesOfParts>
  <Company>University of Michigan Hospital and Health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Albertus</dc:creator>
  <cp:lastModifiedBy>Chris Ranella</cp:lastModifiedBy>
  <dcterms:created xsi:type="dcterms:W3CDTF">2013-04-26T14:37:07Z</dcterms:created>
  <dcterms:modified xsi:type="dcterms:W3CDTF">2014-05-21T19:17:05Z</dcterms:modified>
</cp:coreProperties>
</file>