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GitHub\amd_project\"/>
    </mc:Choice>
  </mc:AlternateContent>
  <bookViews>
    <workbookView xWindow="0" yWindow="0" windowWidth="20490" windowHeight="7755"/>
  </bookViews>
  <sheets>
    <sheet name="All images" sheetId="1" r:id="rId1"/>
    <sheet name="Summaries" sheetId="4" r:id="rId2"/>
    <sheet name="Sheet2" sheetId="6" r:id="rId3"/>
    <sheet name="Sheet3" sheetId="7" r:id="rId4"/>
    <sheet name="Sheet1" sheetId="8" r:id="rId5"/>
  </sheets>
  <calcPr calcId="152511"/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6" i="1" l="1"/>
  <c r="Y2" i="1"/>
  <c r="Y75" i="1" l="1"/>
  <c r="Y15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W104" i="1" l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78" i="1"/>
  <c r="W79" i="1"/>
  <c r="W80" i="1"/>
  <c r="W81" i="1"/>
  <c r="W82" i="1"/>
  <c r="W83" i="1"/>
  <c r="W84" i="1"/>
  <c r="W85" i="1"/>
  <c r="W86" i="1"/>
  <c r="W87" i="1"/>
  <c r="W88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42" i="1"/>
  <c r="W43" i="1"/>
  <c r="W44" i="1"/>
  <c r="W45" i="1"/>
  <c r="W46" i="1"/>
  <c r="W47" i="1"/>
  <c r="W48" i="1"/>
  <c r="W31" i="1"/>
  <c r="W32" i="1"/>
  <c r="W33" i="1"/>
  <c r="W34" i="1"/>
  <c r="W35" i="1"/>
  <c r="W36" i="1"/>
  <c r="W37" i="1"/>
  <c r="W38" i="1"/>
  <c r="W39" i="1"/>
  <c r="W40" i="1"/>
  <c r="W41" i="1"/>
  <c r="W25" i="1"/>
  <c r="W26" i="1"/>
  <c r="W27" i="1"/>
  <c r="W28" i="1"/>
  <c r="W29" i="1"/>
  <c r="W30" i="1"/>
  <c r="W21" i="1"/>
  <c r="W22" i="1"/>
  <c r="W23" i="1"/>
  <c r="W24" i="1"/>
  <c r="W2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" i="1"/>
  <c r="W156" i="1" s="1"/>
  <c r="U2" i="1"/>
  <c r="U149" i="1" l="1"/>
  <c r="U150" i="1"/>
  <c r="U151" i="1"/>
  <c r="U152" i="1"/>
  <c r="U153" i="1"/>
  <c r="U154" i="1"/>
  <c r="U148" i="1"/>
  <c r="U3" i="1" l="1"/>
  <c r="U6" i="1"/>
  <c r="U4" i="1"/>
  <c r="U5" i="1"/>
  <c r="U7" i="1"/>
  <c r="U8" i="1"/>
  <c r="U9" i="1"/>
  <c r="U10" i="1"/>
  <c r="U16" i="1"/>
  <c r="U11" i="1"/>
  <c r="U17" i="1"/>
  <c r="U12" i="1"/>
  <c r="U18" i="1"/>
  <c r="U13" i="1"/>
  <c r="U19" i="1"/>
  <c r="U14" i="1"/>
  <c r="U20" i="1"/>
  <c r="U15" i="1"/>
  <c r="U21" i="1"/>
  <c r="U22" i="1"/>
  <c r="U23" i="1"/>
  <c r="U24" i="1"/>
  <c r="U25" i="1"/>
  <c r="U26" i="1"/>
  <c r="U27" i="1"/>
  <c r="U30" i="1"/>
  <c r="U28" i="1"/>
  <c r="U31" i="1"/>
  <c r="U29" i="1"/>
  <c r="U32" i="1"/>
  <c r="U33" i="1"/>
  <c r="U39" i="1"/>
  <c r="U34" i="1"/>
  <c r="U40" i="1"/>
  <c r="U35" i="1"/>
  <c r="U41" i="1"/>
  <c r="U36" i="1"/>
  <c r="U42" i="1"/>
  <c r="U37" i="1"/>
  <c r="U43" i="1"/>
  <c r="U38" i="1"/>
  <c r="U44" i="1"/>
  <c r="U45" i="1"/>
  <c r="U46" i="1"/>
  <c r="U47" i="1"/>
  <c r="U48" i="1"/>
  <c r="U49" i="1"/>
  <c r="U50" i="1"/>
  <c r="U51" i="1"/>
  <c r="U53" i="1"/>
  <c r="U52" i="1"/>
  <c r="U54" i="1"/>
  <c r="U55" i="1"/>
  <c r="U60" i="1"/>
  <c r="U61" i="1"/>
  <c r="U56" i="1"/>
  <c r="U62" i="1"/>
  <c r="U57" i="1"/>
  <c r="U63" i="1"/>
  <c r="U58" i="1"/>
  <c r="U64" i="1"/>
  <c r="U59" i="1"/>
  <c r="U65" i="1"/>
  <c r="U66" i="1"/>
  <c r="U70" i="1"/>
  <c r="U67" i="1"/>
  <c r="U71" i="1"/>
  <c r="U68" i="1"/>
  <c r="U72" i="1"/>
  <c r="U73" i="1"/>
  <c r="U69" i="1"/>
  <c r="U74" i="1"/>
  <c r="U75" i="1"/>
  <c r="U76" i="1"/>
  <c r="U77" i="1"/>
  <c r="U78" i="1"/>
  <c r="U80" i="1"/>
  <c r="U79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6" i="1"/>
  <c r="U113" i="1"/>
  <c r="U117" i="1"/>
  <c r="U114" i="1"/>
  <c r="U118" i="1"/>
  <c r="U115" i="1"/>
  <c r="U119" i="1"/>
  <c r="U120" i="1"/>
  <c r="U124" i="1"/>
  <c r="U121" i="1"/>
  <c r="U125" i="1"/>
  <c r="U122" i="1"/>
  <c r="U126" i="1"/>
  <c r="U123" i="1"/>
  <c r="U127" i="1"/>
  <c r="U128" i="1"/>
  <c r="U134" i="1"/>
  <c r="U129" i="1"/>
  <c r="U135" i="1"/>
  <c r="U130" i="1"/>
  <c r="U136" i="1"/>
  <c r="U131" i="1"/>
  <c r="U137" i="1"/>
  <c r="U132" i="1"/>
  <c r="U138" i="1"/>
  <c r="U133" i="1"/>
  <c r="U139" i="1"/>
  <c r="U140" i="1"/>
  <c r="U141" i="1"/>
  <c r="U142" i="1"/>
  <c r="U143" i="1"/>
  <c r="U144" i="1"/>
  <c r="U145" i="1"/>
  <c r="U146" i="1"/>
  <c r="U147" i="1"/>
  <c r="H38" i="4" l="1"/>
  <c r="Y57" i="7" l="1"/>
  <c r="X57" i="7"/>
  <c r="W57" i="7"/>
  <c r="V57" i="7"/>
  <c r="E57" i="7"/>
  <c r="Y73" i="7"/>
  <c r="X73" i="7"/>
  <c r="W73" i="7"/>
  <c r="V73" i="7"/>
  <c r="E73" i="7"/>
  <c r="Y63" i="7"/>
  <c r="X63" i="7"/>
  <c r="W63" i="7"/>
  <c r="V63" i="7"/>
  <c r="E63" i="7"/>
  <c r="Y61" i="7"/>
  <c r="X61" i="7"/>
  <c r="W61" i="7"/>
  <c r="V61" i="7"/>
  <c r="E61" i="7"/>
  <c r="Y49" i="7"/>
  <c r="X49" i="7"/>
  <c r="W49" i="7"/>
  <c r="V49" i="7"/>
  <c r="E49" i="7"/>
  <c r="Y23" i="7"/>
  <c r="X23" i="7"/>
  <c r="W23" i="7"/>
  <c r="V23" i="7"/>
  <c r="E23" i="7"/>
  <c r="Y2" i="7"/>
  <c r="X2" i="7"/>
  <c r="W2" i="7"/>
  <c r="V2" i="7"/>
  <c r="E2" i="7"/>
  <c r="Y114" i="7" l="1"/>
  <c r="X114" i="7"/>
  <c r="W114" i="7"/>
  <c r="V114" i="7"/>
  <c r="E114" i="7"/>
  <c r="Y113" i="7"/>
  <c r="X113" i="7"/>
  <c r="W113" i="7"/>
  <c r="V113" i="7"/>
  <c r="E113" i="7"/>
  <c r="Y112" i="7"/>
  <c r="X112" i="7"/>
  <c r="W112" i="7"/>
  <c r="V112" i="7"/>
  <c r="E112" i="7"/>
  <c r="Y111" i="7"/>
  <c r="X111" i="7"/>
  <c r="W111" i="7"/>
  <c r="V111" i="7"/>
  <c r="E111" i="7"/>
  <c r="Y110" i="7"/>
  <c r="X110" i="7"/>
  <c r="W110" i="7"/>
  <c r="V110" i="7"/>
  <c r="E110" i="7"/>
  <c r="Y109" i="7"/>
  <c r="X109" i="7"/>
  <c r="W109" i="7"/>
  <c r="V109" i="7"/>
  <c r="E109" i="7"/>
  <c r="Y108" i="7"/>
  <c r="X108" i="7"/>
  <c r="W108" i="7"/>
  <c r="V108" i="7"/>
  <c r="E108" i="7"/>
  <c r="Y107" i="7"/>
  <c r="X107" i="7"/>
  <c r="W107" i="7"/>
  <c r="V107" i="7"/>
  <c r="E107" i="7"/>
  <c r="Y106" i="7"/>
  <c r="X106" i="7"/>
  <c r="W106" i="7"/>
  <c r="V106" i="7"/>
  <c r="E106" i="7"/>
  <c r="Y105" i="7"/>
  <c r="X105" i="7"/>
  <c r="W105" i="7"/>
  <c r="V105" i="7"/>
  <c r="E105" i="7"/>
  <c r="Y104" i="7"/>
  <c r="X104" i="7"/>
  <c r="W104" i="7"/>
  <c r="V104" i="7"/>
  <c r="E104" i="7"/>
  <c r="Y103" i="7"/>
  <c r="X103" i="7"/>
  <c r="W103" i="7"/>
  <c r="V103" i="7"/>
  <c r="E103" i="7"/>
  <c r="Y102" i="7"/>
  <c r="X102" i="7"/>
  <c r="W102" i="7"/>
  <c r="V102" i="7"/>
  <c r="E102" i="7"/>
  <c r="Y101" i="7"/>
  <c r="X101" i="7"/>
  <c r="W101" i="7"/>
  <c r="V101" i="7"/>
  <c r="E101" i="7"/>
  <c r="Y100" i="7"/>
  <c r="X100" i="7"/>
  <c r="W100" i="7"/>
  <c r="V100" i="7"/>
  <c r="E100" i="7"/>
  <c r="Y99" i="7"/>
  <c r="X99" i="7"/>
  <c r="W99" i="7"/>
  <c r="V99" i="7"/>
  <c r="E99" i="7"/>
  <c r="Y98" i="7"/>
  <c r="X98" i="7"/>
  <c r="W98" i="7"/>
  <c r="V98" i="7"/>
  <c r="E98" i="7"/>
  <c r="Y97" i="7"/>
  <c r="X97" i="7"/>
  <c r="W97" i="7"/>
  <c r="V97" i="7"/>
  <c r="E97" i="7"/>
  <c r="Y96" i="7"/>
  <c r="X96" i="7"/>
  <c r="W96" i="7"/>
  <c r="V96" i="7"/>
  <c r="E96" i="7"/>
  <c r="Y95" i="7"/>
  <c r="X95" i="7"/>
  <c r="W95" i="7"/>
  <c r="V95" i="7"/>
  <c r="E95" i="7"/>
  <c r="Y94" i="7"/>
  <c r="X94" i="7"/>
  <c r="W94" i="7"/>
  <c r="V94" i="7"/>
  <c r="E94" i="7"/>
  <c r="Y93" i="7"/>
  <c r="X93" i="7"/>
  <c r="W93" i="7"/>
  <c r="V93" i="7"/>
  <c r="E93" i="7"/>
  <c r="Y92" i="7"/>
  <c r="X92" i="7"/>
  <c r="W92" i="7"/>
  <c r="V92" i="7"/>
  <c r="E92" i="7"/>
  <c r="Y91" i="7"/>
  <c r="X91" i="7"/>
  <c r="W91" i="7"/>
  <c r="V91" i="7"/>
  <c r="E91" i="7"/>
  <c r="Y90" i="7"/>
  <c r="X90" i="7"/>
  <c r="W90" i="7"/>
  <c r="V90" i="7"/>
  <c r="E90" i="7"/>
  <c r="Y89" i="7"/>
  <c r="X89" i="7"/>
  <c r="W89" i="7"/>
  <c r="V89" i="7"/>
  <c r="E89" i="7"/>
  <c r="Y88" i="7"/>
  <c r="X88" i="7"/>
  <c r="W88" i="7"/>
  <c r="V88" i="7"/>
  <c r="E88" i="7"/>
  <c r="Y87" i="7"/>
  <c r="X87" i="7"/>
  <c r="W87" i="7"/>
  <c r="V87" i="7"/>
  <c r="E87" i="7"/>
  <c r="Y86" i="7"/>
  <c r="X86" i="7"/>
  <c r="W86" i="7"/>
  <c r="V86" i="7"/>
  <c r="E86" i="7"/>
  <c r="Y85" i="7"/>
  <c r="X85" i="7"/>
  <c r="W85" i="7"/>
  <c r="V85" i="7"/>
  <c r="E85" i="7"/>
  <c r="Y84" i="7"/>
  <c r="X84" i="7"/>
  <c r="W84" i="7"/>
  <c r="V84" i="7"/>
  <c r="E84" i="7"/>
  <c r="Y83" i="7"/>
  <c r="X83" i="7"/>
  <c r="W83" i="7"/>
  <c r="V83" i="7"/>
  <c r="E83" i="7"/>
  <c r="Y82" i="7"/>
  <c r="X82" i="7"/>
  <c r="W82" i="7"/>
  <c r="V82" i="7"/>
  <c r="E82" i="7"/>
  <c r="Y81" i="7"/>
  <c r="X81" i="7"/>
  <c r="W81" i="7"/>
  <c r="V81" i="7"/>
  <c r="E81" i="7"/>
  <c r="Y79" i="7"/>
  <c r="X79" i="7"/>
  <c r="W79" i="7"/>
  <c r="V79" i="7"/>
  <c r="E79" i="7"/>
  <c r="Y80" i="7"/>
  <c r="X80" i="7"/>
  <c r="W80" i="7"/>
  <c r="V80" i="7"/>
  <c r="E80" i="7"/>
  <c r="Y78" i="7"/>
  <c r="X78" i="7"/>
  <c r="W78" i="7"/>
  <c r="V78" i="7"/>
  <c r="E78" i="7"/>
  <c r="Y77" i="7"/>
  <c r="X77" i="7"/>
  <c r="W77" i="7"/>
  <c r="V77" i="7"/>
  <c r="E77" i="7"/>
  <c r="Y76" i="7"/>
  <c r="X76" i="7"/>
  <c r="W76" i="7"/>
  <c r="V76" i="7"/>
  <c r="E76" i="7"/>
  <c r="Y75" i="7"/>
  <c r="X75" i="7"/>
  <c r="W75" i="7"/>
  <c r="V75" i="7"/>
  <c r="E75" i="7"/>
  <c r="Y74" i="7"/>
  <c r="X74" i="7"/>
  <c r="W74" i="7"/>
  <c r="V74" i="7"/>
  <c r="E74" i="7"/>
  <c r="Y72" i="7"/>
  <c r="X72" i="7"/>
  <c r="W72" i="7"/>
  <c r="V72" i="7"/>
  <c r="E72" i="7"/>
  <c r="Y71" i="7"/>
  <c r="X71" i="7"/>
  <c r="W71" i="7"/>
  <c r="V71" i="7"/>
  <c r="E71" i="7"/>
  <c r="Y70" i="7"/>
  <c r="X70" i="7"/>
  <c r="W70" i="7"/>
  <c r="V70" i="7"/>
  <c r="E70" i="7"/>
  <c r="Y69" i="7"/>
  <c r="X69" i="7"/>
  <c r="W69" i="7"/>
  <c r="V69" i="7"/>
  <c r="E69" i="7"/>
  <c r="Y68" i="7"/>
  <c r="X68" i="7"/>
  <c r="W68" i="7"/>
  <c r="V68" i="7"/>
  <c r="E68" i="7"/>
  <c r="Y67" i="7"/>
  <c r="X67" i="7"/>
  <c r="W67" i="7"/>
  <c r="V67" i="7"/>
  <c r="E67" i="7"/>
  <c r="Y66" i="7"/>
  <c r="X66" i="7"/>
  <c r="W66" i="7"/>
  <c r="V66" i="7"/>
  <c r="E66" i="7"/>
  <c r="Y65" i="7"/>
  <c r="X65" i="7"/>
  <c r="W65" i="7"/>
  <c r="V65" i="7"/>
  <c r="E65" i="7"/>
  <c r="Y64" i="7"/>
  <c r="X64" i="7"/>
  <c r="W64" i="7"/>
  <c r="V64" i="7"/>
  <c r="E64" i="7"/>
  <c r="Y62" i="7"/>
  <c r="X62" i="7"/>
  <c r="W62" i="7"/>
  <c r="V62" i="7"/>
  <c r="E62" i="7"/>
  <c r="Y60" i="7"/>
  <c r="X60" i="7"/>
  <c r="W60" i="7"/>
  <c r="V60" i="7"/>
  <c r="E60" i="7"/>
  <c r="Y59" i="7"/>
  <c r="X59" i="7"/>
  <c r="W59" i="7"/>
  <c r="V59" i="7"/>
  <c r="E59" i="7"/>
  <c r="Y58" i="7"/>
  <c r="X58" i="7"/>
  <c r="W58" i="7"/>
  <c r="V58" i="7"/>
  <c r="E58" i="7"/>
  <c r="Y56" i="7"/>
  <c r="X56" i="7"/>
  <c r="W56" i="7"/>
  <c r="V56" i="7"/>
  <c r="E56" i="7"/>
  <c r="Y55" i="7"/>
  <c r="X55" i="7"/>
  <c r="W55" i="7"/>
  <c r="V55" i="7"/>
  <c r="E55" i="7"/>
  <c r="Y54" i="7"/>
  <c r="X54" i="7"/>
  <c r="W54" i="7"/>
  <c r="V54" i="7"/>
  <c r="E54" i="7"/>
  <c r="Y53" i="7"/>
  <c r="X53" i="7"/>
  <c r="W53" i="7"/>
  <c r="V53" i="7"/>
  <c r="E53" i="7"/>
  <c r="Y52" i="7"/>
  <c r="X52" i="7"/>
  <c r="W52" i="7"/>
  <c r="V52" i="7"/>
  <c r="E52" i="7"/>
  <c r="Y51" i="7"/>
  <c r="X51" i="7"/>
  <c r="W51" i="7"/>
  <c r="V51" i="7"/>
  <c r="E51" i="7"/>
  <c r="Y50" i="7"/>
  <c r="X50" i="7"/>
  <c r="W50" i="7"/>
  <c r="V50" i="7"/>
  <c r="E50" i="7"/>
  <c r="Y48" i="7"/>
  <c r="X48" i="7"/>
  <c r="W48" i="7"/>
  <c r="V48" i="7"/>
  <c r="E48" i="7"/>
  <c r="Y47" i="7"/>
  <c r="X47" i="7"/>
  <c r="W47" i="7"/>
  <c r="V47" i="7"/>
  <c r="E47" i="7"/>
  <c r="Y46" i="7"/>
  <c r="X46" i="7"/>
  <c r="W46" i="7"/>
  <c r="V46" i="7"/>
  <c r="E46" i="7"/>
  <c r="Y45" i="7"/>
  <c r="X45" i="7"/>
  <c r="W45" i="7"/>
  <c r="V45" i="7"/>
  <c r="E45" i="7"/>
  <c r="Y44" i="7"/>
  <c r="X44" i="7"/>
  <c r="W44" i="7"/>
  <c r="V44" i="7"/>
  <c r="E44" i="7"/>
  <c r="Y43" i="7"/>
  <c r="X43" i="7"/>
  <c r="W43" i="7"/>
  <c r="V43" i="7"/>
  <c r="E43" i="7"/>
  <c r="Y42" i="7"/>
  <c r="X42" i="7"/>
  <c r="W42" i="7"/>
  <c r="V42" i="7"/>
  <c r="E42" i="7"/>
  <c r="Y41" i="7"/>
  <c r="X41" i="7"/>
  <c r="W41" i="7"/>
  <c r="V41" i="7"/>
  <c r="E41" i="7"/>
  <c r="Y40" i="7"/>
  <c r="X40" i="7"/>
  <c r="W40" i="7"/>
  <c r="V40" i="7"/>
  <c r="E40" i="7"/>
  <c r="Y39" i="7"/>
  <c r="X39" i="7"/>
  <c r="W39" i="7"/>
  <c r="V39" i="7"/>
  <c r="E39" i="7"/>
  <c r="Y38" i="7"/>
  <c r="X38" i="7"/>
  <c r="W38" i="7"/>
  <c r="V38" i="7"/>
  <c r="E38" i="7"/>
  <c r="Y37" i="7"/>
  <c r="X37" i="7"/>
  <c r="W37" i="7"/>
  <c r="V37" i="7"/>
  <c r="E37" i="7"/>
  <c r="Y36" i="7"/>
  <c r="X36" i="7"/>
  <c r="W36" i="7"/>
  <c r="V36" i="7"/>
  <c r="E36" i="7"/>
  <c r="Y35" i="7"/>
  <c r="X35" i="7"/>
  <c r="W35" i="7"/>
  <c r="V35" i="7"/>
  <c r="E35" i="7"/>
  <c r="Y34" i="7"/>
  <c r="X34" i="7"/>
  <c r="W34" i="7"/>
  <c r="V34" i="7"/>
  <c r="E34" i="7"/>
  <c r="Y33" i="7"/>
  <c r="X33" i="7"/>
  <c r="W33" i="7"/>
  <c r="V33" i="7"/>
  <c r="E33" i="7"/>
  <c r="Y32" i="7"/>
  <c r="X32" i="7"/>
  <c r="W32" i="7"/>
  <c r="V32" i="7"/>
  <c r="E32" i="7"/>
  <c r="Y31" i="7"/>
  <c r="X31" i="7"/>
  <c r="W31" i="7"/>
  <c r="V31" i="7"/>
  <c r="E31" i="7"/>
  <c r="Y30" i="7"/>
  <c r="X30" i="7"/>
  <c r="W30" i="7"/>
  <c r="V30" i="7"/>
  <c r="E30" i="7"/>
  <c r="Y29" i="7"/>
  <c r="X29" i="7"/>
  <c r="W29" i="7"/>
  <c r="V29" i="7"/>
  <c r="E29" i="7"/>
  <c r="Y28" i="7"/>
  <c r="X28" i="7"/>
  <c r="W28" i="7"/>
  <c r="V28" i="7"/>
  <c r="E28" i="7"/>
  <c r="Y27" i="7"/>
  <c r="X27" i="7"/>
  <c r="W27" i="7"/>
  <c r="V27" i="7"/>
  <c r="E27" i="7"/>
  <c r="Y26" i="7"/>
  <c r="X26" i="7"/>
  <c r="W26" i="7"/>
  <c r="V26" i="7"/>
  <c r="E26" i="7"/>
  <c r="Y25" i="7"/>
  <c r="X25" i="7"/>
  <c r="W25" i="7"/>
  <c r="V25" i="7"/>
  <c r="E25" i="7"/>
  <c r="Y24" i="7"/>
  <c r="X24" i="7"/>
  <c r="W24" i="7"/>
  <c r="V24" i="7"/>
  <c r="E24" i="7"/>
  <c r="Y22" i="7"/>
  <c r="X22" i="7"/>
  <c r="W22" i="7"/>
  <c r="V22" i="7"/>
  <c r="E22" i="7"/>
  <c r="Y21" i="7"/>
  <c r="X21" i="7"/>
  <c r="W21" i="7"/>
  <c r="V21" i="7"/>
  <c r="E21" i="7"/>
  <c r="Y20" i="7"/>
  <c r="X20" i="7"/>
  <c r="W20" i="7"/>
  <c r="V20" i="7"/>
  <c r="E20" i="7"/>
  <c r="Y19" i="7"/>
  <c r="X19" i="7"/>
  <c r="W19" i="7"/>
  <c r="V19" i="7"/>
  <c r="E19" i="7"/>
  <c r="Y18" i="7"/>
  <c r="X18" i="7"/>
  <c r="W18" i="7"/>
  <c r="V18" i="7"/>
  <c r="E18" i="7"/>
  <c r="Y17" i="7"/>
  <c r="X17" i="7"/>
  <c r="W17" i="7"/>
  <c r="V17" i="7"/>
  <c r="E17" i="7"/>
  <c r="Y16" i="7"/>
  <c r="X16" i="7"/>
  <c r="W16" i="7"/>
  <c r="V16" i="7"/>
  <c r="E16" i="7"/>
  <c r="Y15" i="7"/>
  <c r="X15" i="7"/>
  <c r="W15" i="7"/>
  <c r="V15" i="7"/>
  <c r="E15" i="7"/>
  <c r="Y14" i="7"/>
  <c r="X14" i="7"/>
  <c r="W14" i="7"/>
  <c r="V14" i="7"/>
  <c r="E14" i="7"/>
  <c r="Y13" i="7"/>
  <c r="X13" i="7"/>
  <c r="W13" i="7"/>
  <c r="V13" i="7"/>
  <c r="E13" i="7"/>
  <c r="Y12" i="7"/>
  <c r="X12" i="7"/>
  <c r="W12" i="7"/>
  <c r="V12" i="7"/>
  <c r="E12" i="7"/>
  <c r="Y11" i="7"/>
  <c r="X11" i="7"/>
  <c r="W11" i="7"/>
  <c r="V11" i="7"/>
  <c r="E11" i="7"/>
  <c r="Y10" i="7"/>
  <c r="X10" i="7"/>
  <c r="W10" i="7"/>
  <c r="V10" i="7"/>
  <c r="E10" i="7"/>
  <c r="Y9" i="7"/>
  <c r="X9" i="7"/>
  <c r="W9" i="7"/>
  <c r="V9" i="7"/>
  <c r="E9" i="7"/>
  <c r="Y8" i="7"/>
  <c r="X8" i="7"/>
  <c r="W8" i="7"/>
  <c r="V8" i="7"/>
  <c r="E8" i="7"/>
  <c r="Y7" i="7"/>
  <c r="X7" i="7"/>
  <c r="W7" i="7"/>
  <c r="V7" i="7"/>
  <c r="E7" i="7"/>
  <c r="Y6" i="7"/>
  <c r="X6" i="7"/>
  <c r="W6" i="7"/>
  <c r="V6" i="7"/>
  <c r="E6" i="7"/>
  <c r="Y5" i="7"/>
  <c r="X5" i="7"/>
  <c r="W5" i="7"/>
  <c r="V5" i="7"/>
  <c r="E5" i="7"/>
  <c r="Y4" i="7"/>
  <c r="X4" i="7"/>
  <c r="W4" i="7"/>
  <c r="V4" i="7"/>
  <c r="E4" i="7"/>
  <c r="Y3" i="7"/>
  <c r="X3" i="7"/>
  <c r="W3" i="7"/>
  <c r="V3" i="7"/>
  <c r="E3" i="7"/>
  <c r="H2" i="4" l="1"/>
  <c r="H3" i="4" s="1"/>
  <c r="F2" i="4"/>
  <c r="F3" i="4"/>
  <c r="H4" i="4"/>
  <c r="H5" i="4" s="1"/>
  <c r="F4" i="4"/>
  <c r="F5" i="4"/>
  <c r="H6" i="4"/>
  <c r="H7" i="4" s="1"/>
  <c r="F6" i="4"/>
  <c r="F7" i="4"/>
  <c r="H8" i="4"/>
  <c r="H9" i="4" s="1"/>
  <c r="F8" i="4"/>
  <c r="F9" i="4"/>
  <c r="H10" i="4"/>
  <c r="H11" i="4" s="1"/>
  <c r="F10" i="4"/>
  <c r="F11" i="4"/>
  <c r="H12" i="4"/>
  <c r="H13" i="4" s="1"/>
  <c r="F12" i="4"/>
  <c r="F13" i="4"/>
  <c r="H14" i="4"/>
  <c r="H15" i="4" s="1"/>
  <c r="F14" i="4"/>
  <c r="F15" i="4"/>
  <c r="H16" i="4"/>
  <c r="H17" i="4" s="1"/>
  <c r="F16" i="4"/>
  <c r="F17" i="4"/>
  <c r="H18" i="4"/>
  <c r="H19" i="4" s="1"/>
  <c r="F18" i="4"/>
  <c r="F19" i="4"/>
  <c r="H20" i="4"/>
  <c r="H21" i="4" s="1"/>
  <c r="F20" i="4"/>
  <c r="F21" i="4"/>
  <c r="H22" i="4"/>
  <c r="H23" i="4" s="1"/>
  <c r="F22" i="4"/>
  <c r="F23" i="4"/>
  <c r="H24" i="4"/>
  <c r="H25" i="4" s="1"/>
  <c r="F24" i="4"/>
  <c r="F25" i="4"/>
  <c r="H26" i="4"/>
  <c r="H27" i="4" s="1"/>
  <c r="F26" i="4"/>
  <c r="F27" i="4"/>
  <c r="H28" i="4"/>
  <c r="H29" i="4" s="1"/>
  <c r="F28" i="4"/>
  <c r="F29" i="4"/>
  <c r="H30" i="4"/>
  <c r="H31" i="4" s="1"/>
  <c r="F30" i="4"/>
  <c r="F31" i="4"/>
  <c r="H32" i="4"/>
  <c r="H33" i="4" s="1"/>
  <c r="F32" i="4"/>
  <c r="F33" i="4"/>
  <c r="H34" i="4"/>
  <c r="H35" i="4" s="1"/>
  <c r="F34" i="4"/>
  <c r="F35" i="4"/>
  <c r="H36" i="4"/>
  <c r="H37" i="4" s="1"/>
  <c r="F36" i="4"/>
  <c r="F37" i="4"/>
  <c r="H39" i="4"/>
  <c r="F38" i="4"/>
  <c r="F39" i="4"/>
  <c r="H40" i="4"/>
  <c r="H41" i="4" s="1"/>
  <c r="F40" i="4"/>
  <c r="F41" i="4"/>
  <c r="H42" i="4"/>
  <c r="H43" i="4" s="1"/>
  <c r="F42" i="4"/>
  <c r="F43" i="4"/>
  <c r="H44" i="4"/>
  <c r="H45" i="4" s="1"/>
  <c r="F44" i="4"/>
  <c r="F45" i="4"/>
  <c r="H46" i="4"/>
  <c r="H47" i="4" s="1"/>
  <c r="F46" i="4"/>
  <c r="F47" i="4"/>
  <c r="H48" i="4"/>
  <c r="H49" i="4" s="1"/>
  <c r="F48" i="4"/>
  <c r="F49" i="4"/>
  <c r="H50" i="4"/>
  <c r="H51" i="4" s="1"/>
  <c r="F50" i="4"/>
  <c r="F51" i="4"/>
  <c r="H52" i="4"/>
  <c r="H53" i="4" s="1"/>
  <c r="F52" i="4"/>
  <c r="F53" i="4"/>
  <c r="E110" i="1"/>
  <c r="E115" i="1"/>
  <c r="E119" i="1"/>
  <c r="E112" i="1"/>
  <c r="E116" i="1"/>
  <c r="E113" i="1"/>
  <c r="E117" i="1"/>
  <c r="E114" i="1"/>
  <c r="E118" i="1"/>
  <c r="E104" i="1"/>
  <c r="E109" i="1"/>
  <c r="E105" i="1"/>
  <c r="E108" i="1"/>
  <c r="E107" i="1"/>
  <c r="E106" i="1"/>
  <c r="E102" i="1"/>
  <c r="E103" i="1"/>
  <c r="E101" i="1"/>
  <c r="E100" i="1"/>
  <c r="E99" i="1"/>
  <c r="E98" i="1"/>
  <c r="E96" i="1"/>
  <c r="E97" i="1"/>
  <c r="E95" i="1"/>
  <c r="E94" i="1"/>
  <c r="E93" i="1"/>
  <c r="E92" i="1"/>
  <c r="E90" i="1"/>
  <c r="E91" i="1"/>
  <c r="E88" i="1"/>
  <c r="E89" i="1"/>
  <c r="E82" i="1"/>
  <c r="E85" i="1"/>
  <c r="E83" i="1"/>
  <c r="E87" i="1"/>
  <c r="E86" i="1"/>
  <c r="E84" i="1"/>
  <c r="E79" i="1"/>
  <c r="E81" i="1"/>
  <c r="E78" i="1"/>
  <c r="E80" i="1"/>
  <c r="E77" i="1"/>
  <c r="E76" i="1"/>
  <c r="E69" i="1"/>
  <c r="E74" i="1"/>
  <c r="E67" i="1"/>
  <c r="E71" i="1"/>
  <c r="E75" i="1"/>
  <c r="E68" i="1"/>
  <c r="E72" i="1"/>
  <c r="E73" i="1"/>
  <c r="E66" i="1"/>
  <c r="E70" i="1"/>
  <c r="E61" i="1"/>
  <c r="E59" i="1"/>
  <c r="E65" i="1"/>
  <c r="E58" i="1"/>
  <c r="E64" i="1"/>
  <c r="E55" i="1"/>
  <c r="E60" i="1"/>
  <c r="E57" i="1"/>
  <c r="E63" i="1"/>
  <c r="E56" i="1"/>
  <c r="E62" i="1"/>
  <c r="E51" i="1"/>
  <c r="E53" i="1"/>
  <c r="E52" i="1"/>
  <c r="E54" i="1"/>
  <c r="E34" i="1"/>
  <c r="E40" i="1"/>
  <c r="E35" i="1"/>
  <c r="E41" i="1"/>
  <c r="E37" i="1"/>
  <c r="E43" i="1"/>
  <c r="E33" i="1"/>
  <c r="E39" i="1"/>
  <c r="E38" i="1"/>
  <c r="E44" i="1"/>
  <c r="E36" i="1"/>
  <c r="E42" i="1"/>
  <c r="E28" i="1"/>
  <c r="E31" i="1"/>
  <c r="E29" i="1"/>
  <c r="E32" i="1"/>
  <c r="E27" i="1"/>
  <c r="E30" i="1"/>
  <c r="E2" i="1"/>
  <c r="E4" i="1"/>
  <c r="E3" i="1"/>
  <c r="E6" i="1"/>
  <c r="E5" i="1"/>
  <c r="E7" i="1"/>
  <c r="E8" i="1"/>
  <c r="E9" i="1"/>
  <c r="E23" i="1"/>
  <c r="E25" i="1"/>
  <c r="E24" i="1"/>
  <c r="E26" i="1"/>
  <c r="E22" i="1"/>
  <c r="E10" i="1"/>
  <c r="E16" i="1"/>
  <c r="E14" i="1"/>
  <c r="E20" i="1"/>
  <c r="E12" i="1"/>
  <c r="E18" i="1"/>
  <c r="E15" i="1"/>
  <c r="E21" i="1"/>
  <c r="E13" i="1"/>
  <c r="E19" i="1"/>
  <c r="E11" i="1"/>
  <c r="E17" i="1"/>
  <c r="E46" i="1"/>
  <c r="E50" i="1"/>
  <c r="E47" i="1"/>
  <c r="E49" i="1"/>
  <c r="E45" i="1"/>
  <c r="E48" i="1"/>
  <c r="E123" i="1"/>
  <c r="E127" i="1"/>
  <c r="E122" i="1"/>
  <c r="E126" i="1"/>
  <c r="E121" i="1"/>
  <c r="E125" i="1"/>
  <c r="E120" i="1"/>
  <c r="E124" i="1"/>
  <c r="E131" i="1"/>
  <c r="E137" i="1"/>
  <c r="E133" i="1"/>
  <c r="E139" i="1"/>
  <c r="E128" i="1"/>
  <c r="E134" i="1"/>
  <c r="E130" i="1"/>
  <c r="E136" i="1"/>
  <c r="E129" i="1"/>
  <c r="E135" i="1"/>
  <c r="E132" i="1"/>
  <c r="E138" i="1"/>
  <c r="E144" i="1"/>
  <c r="E141" i="1"/>
  <c r="E140" i="1"/>
  <c r="E143" i="1"/>
  <c r="E142" i="1"/>
  <c r="E145" i="1"/>
  <c r="E146" i="1"/>
  <c r="E148" i="1"/>
  <c r="E147" i="1"/>
  <c r="E154" i="1"/>
  <c r="E149" i="1"/>
  <c r="E152" i="1"/>
  <c r="E153" i="1"/>
  <c r="E151" i="1"/>
  <c r="E150" i="1"/>
  <c r="E111" i="1"/>
</calcChain>
</file>

<file path=xl/sharedStrings.xml><?xml version="1.0" encoding="utf-8"?>
<sst xmlns="http://schemas.openxmlformats.org/spreadsheetml/2006/main" count="2176" uniqueCount="254">
  <si>
    <t>Patient</t>
  </si>
  <si>
    <t>Birth date</t>
  </si>
  <si>
    <t>Imaging date</t>
  </si>
  <si>
    <t>File name</t>
  </si>
  <si>
    <t>Eye</t>
  </si>
  <si>
    <t>09362244</t>
  </si>
  <si>
    <t>000</t>
  </si>
  <si>
    <t>OS</t>
  </si>
  <si>
    <t>Quality</t>
  </si>
  <si>
    <t>001</t>
  </si>
  <si>
    <t>09317927</t>
  </si>
  <si>
    <t>OD</t>
  </si>
  <si>
    <t>Size</t>
  </si>
  <si>
    <t>large</t>
  </si>
  <si>
    <t>small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</si>
  <si>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</si>
  <si>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</si>
  <si>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</si>
  <si>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</si>
  <si>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</si>
  <si>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</si>
  <si>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</si>
  <si>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</si>
  <si>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</si>
  <si>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</si>
  <si>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09227227</t>
  </si>
  <si>
    <t>00538530</t>
  </si>
  <si>
    <t>09306504</t>
  </si>
  <si>
    <t>09146686</t>
  </si>
  <si>
    <t>004191030</t>
  </si>
  <si>
    <t>00387531</t>
  </si>
  <si>
    <t>09186494</t>
  </si>
  <si>
    <t>07093874</t>
  </si>
  <si>
    <t>00518054</t>
  </si>
  <si>
    <t>09230622</t>
  </si>
  <si>
    <t>09210105</t>
  </si>
  <si>
    <t>09181670</t>
  </si>
  <si>
    <t>012</t>
  </si>
  <si>
    <t>00270567</t>
  </si>
  <si>
    <t>00349225</t>
  </si>
  <si>
    <t>09323896</t>
  </si>
  <si>
    <t>09237019</t>
  </si>
  <si>
    <t>09198258</t>
  </si>
  <si>
    <t>07091810</t>
  </si>
  <si>
    <t>00036771</t>
  </si>
  <si>
    <t>09291240</t>
  </si>
  <si>
    <t>09228261</t>
  </si>
  <si>
    <t>09055709</t>
  </si>
  <si>
    <t>09161204</t>
  </si>
  <si>
    <t>09140888</t>
  </si>
  <si>
    <t>IRA</t>
  </si>
  <si>
    <t>VA</t>
  </si>
  <si>
    <t>AREDS</t>
  </si>
  <si>
    <t>Age</t>
  </si>
  <si>
    <t>Date range</t>
  </si>
  <si>
    <t>Unsuable</t>
  </si>
  <si>
    <t>Usable</t>
  </si>
  <si>
    <t>Images</t>
  </si>
  <si>
    <t>days</t>
  </si>
  <si>
    <t>months</t>
  </si>
  <si>
    <t>Notes</t>
  </si>
  <si>
    <t>MAQ</t>
  </si>
  <si>
    <t>00_03_67_710_000.mat</t>
  </si>
  <si>
    <t>00_03_67_710_001.mat</t>
  </si>
  <si>
    <t>00_03_67_710_004.mat</t>
  </si>
  <si>
    <t>00_03_67_710_005.mat</t>
  </si>
  <si>
    <t>00_27_05_670_002.mat</t>
  </si>
  <si>
    <t>00_27_05_670_004.mat</t>
  </si>
  <si>
    <t>00_27_05_670_006.mat</t>
  </si>
  <si>
    <t>00_27_05_670_008.mat</t>
  </si>
  <si>
    <t>00_27_05_670_011.mat</t>
  </si>
  <si>
    <t>IRA 50-350</t>
  </si>
  <si>
    <t>IRA 75-325</t>
  </si>
  <si>
    <t>IRA 100-300</t>
  </si>
  <si>
    <t>IRA 150-250</t>
  </si>
  <si>
    <t>00_27_05_670_001.mat</t>
  </si>
  <si>
    <t>00_27_05_670_003.mat</t>
  </si>
  <si>
    <t>00_27_05_670_005.mat</t>
  </si>
  <si>
    <t>00_27_05_670_007.mat</t>
  </si>
  <si>
    <t>00_27_05_670_009.mat</t>
  </si>
  <si>
    <t>00_27_05_670_012.mat</t>
  </si>
  <si>
    <t>00_34_92_250_000.mat</t>
  </si>
  <si>
    <t>00_34_92_250_004.mat</t>
  </si>
  <si>
    <t>00_38_75_310_000.mat</t>
  </si>
  <si>
    <t>00_38_75_310_001.mat</t>
  </si>
  <si>
    <t>00_51_80_540_000.mat</t>
  </si>
  <si>
    <t>00_51_80_540_001.mat</t>
  </si>
  <si>
    <t>00_53_85_300_001.mat</t>
  </si>
  <si>
    <t>00_53_85_300_004.mat</t>
  </si>
  <si>
    <t>07_09_18_100_000.mat</t>
  </si>
  <si>
    <t>07_09_18_100_004.mat</t>
  </si>
  <si>
    <t>07_09_18_100_006.mat</t>
  </si>
  <si>
    <t>07_09_18_100_010.mat</t>
  </si>
  <si>
    <t>07_09_18_100_001.mat</t>
  </si>
  <si>
    <t>07_09_18_100_003.mat</t>
  </si>
  <si>
    <t>07_09_18_100_005.mat</t>
  </si>
  <si>
    <t>07_09_18_100_007.mat</t>
  </si>
  <si>
    <t>07_09_18_100_011.mat</t>
  </si>
  <si>
    <t>09_05_57_090_001.mat</t>
  </si>
  <si>
    <t>09_05_57_090_002.mat</t>
  </si>
  <si>
    <t>09_05_57_090_005.mat</t>
  </si>
  <si>
    <t>09_14_08_880_001.mat</t>
  </si>
  <si>
    <t>09_14_08_880_002.mat</t>
  </si>
  <si>
    <t>09_14_08_880_004.mat</t>
  </si>
  <si>
    <t>09_14_08_880_005.mat</t>
  </si>
  <si>
    <t>09_14_66_860_000.mat</t>
  </si>
  <si>
    <t>09_14_66_860_001.mat</t>
  </si>
  <si>
    <t>09_14_66_860_002.mat</t>
  </si>
  <si>
    <t>09_14_66_860_003.mat</t>
  </si>
  <si>
    <t>09_14_66_860_004.mat</t>
  </si>
  <si>
    <t>09_16_12_040_000.mat</t>
  </si>
  <si>
    <t>09_16_12_040_001.mat</t>
  </si>
  <si>
    <t>09_16_12_040_002.mat</t>
  </si>
  <si>
    <t>09_18_64_940_001.mat</t>
  </si>
  <si>
    <t>09_18_64_940_002.mat</t>
  </si>
  <si>
    <t>09_18_64_940_004.mat</t>
  </si>
  <si>
    <t>09_18_64_940_005.mat</t>
  </si>
  <si>
    <t>09_19_82_580_000.mat</t>
  </si>
  <si>
    <t>09_19_82_580_001.mat</t>
  </si>
  <si>
    <t>09_19_82_580_002.mat</t>
  </si>
  <si>
    <t>09_19_82_580_003.mat</t>
  </si>
  <si>
    <t>09_19_82_580_004.mat</t>
  </si>
  <si>
    <t>09_21_01_050_006.mat</t>
  </si>
  <si>
    <t>09_21_01_050_008.mat</t>
  </si>
  <si>
    <t>09_21_01_050_010.mat</t>
  </si>
  <si>
    <t>09_21_01_050_005.mat</t>
  </si>
  <si>
    <t>09_21_01_050_007.mat</t>
  </si>
  <si>
    <t>09_21_01_050_009.mat</t>
  </si>
  <si>
    <t>09_21_01_050_011.mat</t>
  </si>
  <si>
    <t>09_22_72_270_000.mat</t>
  </si>
  <si>
    <t>09_22_72_270_001.mat</t>
  </si>
  <si>
    <t>09_22_72_270_002.mat</t>
  </si>
  <si>
    <t>09_22_72_270_003.mat</t>
  </si>
  <si>
    <t>09_22_72_270_004.mat</t>
  </si>
  <si>
    <t>09_22_72_270_005.mat</t>
  </si>
  <si>
    <t>09_22_82_610_000.mat</t>
  </si>
  <si>
    <t>09_22_82_610_002.mat</t>
  </si>
  <si>
    <t>09_22_82_610_004.mat</t>
  </si>
  <si>
    <t>09_22_82_610_010.mat</t>
  </si>
  <si>
    <t>09_22_82_610_001.mat</t>
  </si>
  <si>
    <t>09_22_82_610_003.mat</t>
  </si>
  <si>
    <t>09_22_82_610_005.mat</t>
  </si>
  <si>
    <t>09_22_82_610_007.mat</t>
  </si>
  <si>
    <t>09_22_82_610_011.mat</t>
  </si>
  <si>
    <t>09_23_06_220_000.mat</t>
  </si>
  <si>
    <t>09_23_06_220_002.mat</t>
  </si>
  <si>
    <t>09_23_06_220_005.mat</t>
  </si>
  <si>
    <t>09_23_06_220_009.mat</t>
  </si>
  <si>
    <t>09_23_70_190_000.mat</t>
  </si>
  <si>
    <t>09_23_70_190_001.mat</t>
  </si>
  <si>
    <t>09_29_12_400_000.mat</t>
  </si>
  <si>
    <t>09_29_12_400_002.mat</t>
  </si>
  <si>
    <t>09_29_12_400_004.mat</t>
  </si>
  <si>
    <t>09_29_12_400_006.mat</t>
  </si>
  <si>
    <t>09_29_12_400_001.mat</t>
  </si>
  <si>
    <t>09_29_12_400_003.mat</t>
  </si>
  <si>
    <t>09_29_12_400_007.mat</t>
  </si>
  <si>
    <t>09_30_65_040_000.mat</t>
  </si>
  <si>
    <t>09_30_65_040_002.mat</t>
  </si>
  <si>
    <t>09_30_65_040_003.mat</t>
  </si>
  <si>
    <t>09_31_79_270_000.mat</t>
  </si>
  <si>
    <t>09_31_79_270_002.mat</t>
  </si>
  <si>
    <t>09_31_79_270_004.mat</t>
  </si>
  <si>
    <t>09_31_79_270_006.mat</t>
  </si>
  <si>
    <t>09_32_38_960_008.mat</t>
  </si>
  <si>
    <t>09_32_38_960_010.mat</t>
  </si>
  <si>
    <t>09_32_38_960_009.mat</t>
  </si>
  <si>
    <t>09_36_22_440_000.mat</t>
  </si>
  <si>
    <t>09_36_22_440_001.mat</t>
  </si>
  <si>
    <t>09_23_06_220_001.mat</t>
  </si>
  <si>
    <t>09_23_06_220_003.mat</t>
  </si>
  <si>
    <t>09_23_06_220_004.mat</t>
  </si>
  <si>
    <t>09_23_06_220_006.mat</t>
  </si>
  <si>
    <t>09_23_06_220_008.mat</t>
  </si>
  <si>
    <t>09_23_06_220_010.mat</t>
  </si>
  <si>
    <t>09_31_79_270_001.mat</t>
  </si>
  <si>
    <t>09_31_79_270_003.mat</t>
  </si>
  <si>
    <t>09_31_79_270_005.mat</t>
  </si>
  <si>
    <t>09_31_79_270_007.mat</t>
  </si>
  <si>
    <t>11</t>
  </si>
  <si>
    <t>15</t>
  </si>
  <si>
    <t>2007</t>
  </si>
  <si>
    <t>12</t>
  </si>
  <si>
    <t>18</t>
  </si>
  <si>
    <t>2008</t>
  </si>
  <si>
    <t>14</t>
  </si>
  <si>
    <t>2009</t>
  </si>
  <si>
    <t>2010</t>
  </si>
  <si>
    <t>28</t>
  </si>
  <si>
    <t>2011</t>
  </si>
  <si>
    <t>7</t>
  </si>
  <si>
    <t>31</t>
  </si>
  <si>
    <t>2012</t>
  </si>
  <si>
    <t>30</t>
  </si>
  <si>
    <t>2005</t>
  </si>
  <si>
    <t>1</t>
  </si>
  <si>
    <t>22</t>
  </si>
  <si>
    <t>8</t>
  </si>
  <si>
    <t>17</t>
  </si>
  <si>
    <t>9</t>
  </si>
  <si>
    <t>26</t>
  </si>
  <si>
    <t>24</t>
  </si>
  <si>
    <t>16</t>
  </si>
  <si>
    <t>4</t>
  </si>
  <si>
    <t>6</t>
  </si>
  <si>
    <t>2</t>
  </si>
  <si>
    <t>5</t>
  </si>
  <si>
    <t>29</t>
  </si>
  <si>
    <t>10</t>
  </si>
  <si>
    <t>3</t>
  </si>
  <si>
    <t>2006</t>
  </si>
  <si>
    <t>23</t>
  </si>
  <si>
    <t>25</t>
  </si>
  <si>
    <t>19</t>
  </si>
  <si>
    <t>13</t>
  </si>
  <si>
    <t>20</t>
  </si>
  <si>
    <t>21</t>
  </si>
  <si>
    <t>27</t>
  </si>
  <si>
    <t>Month</t>
  </si>
  <si>
    <t>Day</t>
  </si>
  <si>
    <t>Year</t>
  </si>
  <si>
    <t>no color images</t>
  </si>
  <si>
    <t>Cataract</t>
  </si>
  <si>
    <t>early NS</t>
  </si>
  <si>
    <t>na</t>
  </si>
  <si>
    <t>1-2 NS</t>
  </si>
  <si>
    <t>2+ NS</t>
  </si>
  <si>
    <t>PC-IOL</t>
  </si>
  <si>
    <t>1+ NS</t>
  </si>
  <si>
    <t>trace NS</t>
  </si>
  <si>
    <t>1-2+ NS</t>
  </si>
  <si>
    <t>clear</t>
  </si>
  <si>
    <t>Mottling pattern</t>
  </si>
  <si>
    <t>banded</t>
  </si>
  <si>
    <t>branching</t>
  </si>
  <si>
    <t>granular</t>
  </si>
  <si>
    <t>punctate</t>
  </si>
  <si>
    <t>none</t>
  </si>
  <si>
    <t>focal with granular</t>
  </si>
  <si>
    <t>focal</t>
  </si>
  <si>
    <t>reticular</t>
  </si>
  <si>
    <t>patchy</t>
  </si>
  <si>
    <t>?? Focal</t>
  </si>
  <si>
    <t>AREDS4</t>
  </si>
  <si>
    <t>AREDS9</t>
  </si>
  <si>
    <t>Time</t>
  </si>
  <si>
    <t>The Boss</t>
  </si>
  <si>
    <t>Boss Results</t>
  </si>
  <si>
    <t>Chris</t>
  </si>
  <si>
    <t>Chris Results</t>
  </si>
  <si>
    <t>thiran</t>
  </si>
  <si>
    <t>thiran Results</t>
  </si>
  <si>
    <t>Grant Comer</t>
  </si>
  <si>
    <t>Comer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</si>
</sst>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F3F7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</cellStyleXfs>
  <cellXfs count="61">
    <xf numFmtId="0" fontId="0" fillId="0" borderId="0" xfId="0"/>
    <xf numFmtId="0" fontId="4" fillId="6" borderId="3" xfId="0" applyFont="1" applyFill="1" applyBorder="1"/>
    <xf numFmtId="1" fontId="4" fillId="6" borderId="3" xfId="0" applyNumberFormat="1" applyFont="1" applyFill="1" applyBorder="1"/>
    <xf numFmtId="0" fontId="5" fillId="6" borderId="3" xfId="0" applyFont="1" applyFill="1" applyBorder="1"/>
    <xf numFmtId="1" fontId="5" fillId="6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0" fontId="0" fillId="0" borderId="3" xfId="0" applyBorder="1"/>
    <xf numFmtId="0" fontId="0" fillId="5" borderId="3" xfId="0" applyFill="1" applyBorder="1"/>
    <xf numFmtId="0" fontId="6" fillId="5" borderId="3" xfId="0" applyFont="1" applyFill="1" applyBorder="1"/>
    <xf numFmtId="0" fontId="5" fillId="4" borderId="3" xfId="1" applyFont="1" applyFill="1" applyBorder="1"/>
    <xf numFmtId="49" fontId="4" fillId="4" borderId="3" xfId="1" applyNumberFormat="1" applyFont="1" applyFill="1" applyBorder="1" applyAlignment="1">
      <alignment horizontal="center"/>
    </xf>
    <xf numFmtId="1" fontId="4" fillId="4" borderId="3" xfId="1" applyNumberFormat="1" applyFont="1" applyFill="1" applyBorder="1"/>
    <xf numFmtId="0" fontId="4" fillId="4" borderId="3" xfId="1" applyFont="1" applyFill="1" applyBorder="1"/>
    <xf numFmtId="0" fontId="5" fillId="6" borderId="3" xfId="2" applyFont="1" applyFill="1" applyBorder="1"/>
    <xf numFmtId="49" fontId="4" fillId="6" borderId="3" xfId="2" applyNumberFormat="1" applyFont="1" applyFill="1" applyBorder="1" applyAlignment="1">
      <alignment horizontal="center"/>
    </xf>
    <xf numFmtId="1" fontId="4" fillId="6" borderId="3" xfId="2" applyNumberFormat="1" applyFont="1" applyFill="1" applyBorder="1"/>
    <xf numFmtId="0" fontId="4" fillId="6" borderId="3" xfId="2" applyFont="1" applyFill="1" applyBorder="1"/>
    <xf numFmtId="0" fontId="4" fillId="4" borderId="3" xfId="0" applyFont="1" applyFill="1" applyBorder="1"/>
    <xf numFmtId="0" fontId="7" fillId="4" borderId="3" xfId="1" applyFont="1" applyFill="1" applyBorder="1"/>
    <xf numFmtId="49" fontId="6" fillId="4" borderId="3" xfId="1" applyNumberFormat="1" applyFont="1" applyFill="1" applyBorder="1" applyAlignment="1">
      <alignment horizontal="center"/>
    </xf>
    <xf numFmtId="1" fontId="6" fillId="4" borderId="3" xfId="1" applyNumberFormat="1" applyFont="1" applyFill="1" applyBorder="1"/>
    <xf numFmtId="0" fontId="6" fillId="4" borderId="3" xfId="1" applyFont="1" applyFill="1" applyBorder="1"/>
    <xf numFmtId="0" fontId="6" fillId="4" borderId="3" xfId="0" applyFont="1" applyFill="1" applyBorder="1"/>
    <xf numFmtId="0" fontId="7" fillId="6" borderId="3" xfId="2" applyFont="1" applyFill="1" applyBorder="1"/>
    <xf numFmtId="49" fontId="6" fillId="6" borderId="3" xfId="2" applyNumberFormat="1" applyFont="1" applyFill="1" applyBorder="1" applyAlignment="1">
      <alignment horizontal="center"/>
    </xf>
    <xf numFmtId="1" fontId="6" fillId="6" borderId="3" xfId="2" applyNumberFormat="1" applyFont="1" applyFill="1" applyBorder="1"/>
    <xf numFmtId="0" fontId="6" fillId="6" borderId="3" xfId="2" applyFont="1" applyFill="1" applyBorder="1"/>
    <xf numFmtId="0" fontId="6" fillId="6" borderId="3" xfId="0" applyFont="1" applyFill="1" applyBorder="1"/>
    <xf numFmtId="0" fontId="6" fillId="0" borderId="3" xfId="0" applyFont="1" applyBorder="1"/>
    <xf numFmtId="0" fontId="0" fillId="0" borderId="3" xfId="0" applyFill="1" applyBorder="1"/>
    <xf numFmtId="0" fontId="6" fillId="0" borderId="3" xfId="0" applyFont="1" applyFill="1" applyBorder="1"/>
    <xf numFmtId="0" fontId="1" fillId="0" borderId="3" xfId="0" applyFont="1" applyFill="1" applyBorder="1"/>
    <xf numFmtId="49" fontId="0" fillId="0" borderId="3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7" borderId="3" xfId="0" applyFont="1" applyFill="1" applyBorder="1"/>
    <xf numFmtId="0" fontId="0" fillId="7" borderId="3" xfId="0" applyFill="1" applyBorder="1"/>
    <xf numFmtId="0" fontId="5" fillId="0" borderId="3" xfId="0" applyFont="1" applyFill="1" applyBorder="1"/>
    <xf numFmtId="49" fontId="5" fillId="0" borderId="3" xfId="0" applyNumberFormat="1" applyFont="1" applyFill="1" applyBorder="1" applyAlignment="1">
      <alignment horizontal="center"/>
    </xf>
    <xf numFmtId="14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14" fontId="4" fillId="0" borderId="3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8" borderId="3" xfId="0" applyFont="1" applyFill="1" applyBorder="1"/>
    <xf numFmtId="0" fontId="4" fillId="0" borderId="3" xfId="0" applyNumberFormat="1" applyFont="1" applyFill="1" applyBorder="1"/>
    <xf numFmtId="0" fontId="5" fillId="4" borderId="3" xfId="0" applyFont="1" applyFill="1" applyBorder="1"/>
    <xf numFmtId="49" fontId="4" fillId="4" borderId="3" xfId="0" applyNumberFormat="1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/>
    </xf>
    <xf numFmtId="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4" borderId="3" xfId="0" applyNumberFormat="1" applyFont="1" applyFill="1" applyBorder="1"/>
    <xf numFmtId="0" fontId="0" fillId="4" borderId="3" xfId="0" applyFill="1" applyBorder="1"/>
    <xf numFmtId="0" fontId="6" fillId="4" borderId="3" xfId="0" applyFont="1" applyFill="1" applyBorder="1" applyAlignment="1">
      <alignment horizontal="center"/>
    </xf>
    <xf numFmtId="0" fontId="0" fillId="6" borderId="3" xfId="0" applyFill="1" applyBorder="1"/>
    <xf numFmtId="1" fontId="4" fillId="0" borderId="3" xfId="0" applyNumberFormat="1" applyFont="1" applyFill="1" applyBorder="1"/>
    <xf numFmtId="0" fontId="5" fillId="6" borderId="3" xfId="0" applyFont="1" applyFill="1" applyBorder="1" applyAlignment="1">
      <alignment horizont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Sheet1!$D$2:$I$2</c:f>
              <c:numCache>
                <c:formatCode>0</c:formatCode>
                <c:ptCount val="6"/>
                <c:pt idx="0">
                  <c:v>0</c:v>
                </c:pt>
                <c:pt idx="1">
                  <c:v>33.060650000000003</c:v>
                </c:pt>
                <c:pt idx="2">
                  <c:v>74.998190000000008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Sheet1!$D$3:$I$3</c:f>
              <c:numCache>
                <c:formatCode>0</c:formatCode>
                <c:ptCount val="6"/>
                <c:pt idx="0">
                  <c:v>0</c:v>
                </c:pt>
                <c:pt idx="1">
                  <c:v>29.00742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Sheet1!$D$4:$I$4</c:f>
              <c:numCache>
                <c:formatCode>0</c:formatCode>
                <c:ptCount val="6"/>
                <c:pt idx="0">
                  <c:v>0</c:v>
                </c:pt>
                <c:pt idx="1">
                  <c:v>63.539470000000001</c:v>
                </c:pt>
                <c:pt idx="2">
                  <c:v>51.24776</c:v>
                </c:pt>
                <c:pt idx="3">
                  <c:v>78.442250000000001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Sheet1!$D$5:$I$5</c:f>
              <c:numCache>
                <c:formatCode>0</c:formatCode>
                <c:ptCount val="6"/>
                <c:pt idx="0">
                  <c:v>0</c:v>
                </c:pt>
                <c:pt idx="1">
                  <c:v>89.853259999999992</c:v>
                </c:pt>
                <c:pt idx="2">
                  <c:v>121.021</c:v>
                </c:pt>
                <c:pt idx="3">
                  <c:v>135.19370000000001</c:v>
                </c:pt>
                <c:pt idx="4">
                  <c:v>137.1387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Sheet1!$D$6:$I$6</c:f>
              <c:numCache>
                <c:formatCode>0</c:formatCode>
                <c:ptCount val="6"/>
                <c:pt idx="0">
                  <c:v>0</c:v>
                </c:pt>
                <c:pt idx="1">
                  <c:v>36.027790000000003</c:v>
                </c:pt>
                <c:pt idx="2">
                  <c:v>20.450790000000001</c:v>
                </c:pt>
                <c:pt idx="3">
                  <c:v>24.997199999999999</c:v>
                </c:pt>
                <c:pt idx="4">
                  <c:v>30.08323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Sheet1!$D$7:$I$7</c:f>
              <c:numCache>
                <c:formatCode>0</c:formatCode>
                <c:ptCount val="6"/>
                <c:pt idx="0">
                  <c:v>0</c:v>
                </c:pt>
                <c:pt idx="1">
                  <c:v>86.276699999999991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Sheet1!$D$8:$I$8</c:f>
              <c:numCache>
                <c:formatCode>0</c:formatCode>
                <c:ptCount val="6"/>
                <c:pt idx="0">
                  <c:v>0</c:v>
                </c:pt>
                <c:pt idx="1">
                  <c:v>325.73340000000002</c:v>
                </c:pt>
                <c:pt idx="2">
                  <c:v>300.58769999999998</c:v>
                </c:pt>
                <c:pt idx="3">
                  <c:v>306.6721</c:v>
                </c:pt>
                <c:pt idx="4">
                  <c:v>213.83760000000001</c:v>
                </c:pt>
              </c:numCache>
            </c:numRef>
          </c:val>
          <c:smooth val="0"/>
        </c:ser>
        <c:ser>
          <c:idx val="8"/>
          <c:order val="7"/>
          <c:marker>
            <c:symbol val="none"/>
          </c:marker>
          <c:val>
            <c:numRef>
              <c:f>Sheet1!$D$10:$I$10</c:f>
              <c:numCache>
                <c:formatCode>0</c:formatCode>
                <c:ptCount val="6"/>
                <c:pt idx="0">
                  <c:v>0</c:v>
                </c:pt>
                <c:pt idx="1">
                  <c:v>53.569900000000004</c:v>
                </c:pt>
                <c:pt idx="2">
                  <c:v>189.30579999999998</c:v>
                </c:pt>
                <c:pt idx="3">
                  <c:v>355.1266</c:v>
                </c:pt>
              </c:numCache>
            </c:numRef>
          </c:val>
          <c:smooth val="0"/>
        </c:ser>
        <c:ser>
          <c:idx val="9"/>
          <c:order val="8"/>
          <c:marker>
            <c:symbol val="none"/>
          </c:marker>
          <c:val>
            <c:numRef>
              <c:f>Sheet1!$D$11:$I$11</c:f>
              <c:numCache>
                <c:formatCode>0</c:formatCode>
                <c:ptCount val="6"/>
                <c:pt idx="0">
                  <c:v>0</c:v>
                </c:pt>
                <c:pt idx="1">
                  <c:v>60.482990000000001</c:v>
                </c:pt>
                <c:pt idx="2">
                  <c:v>89.020479999999992</c:v>
                </c:pt>
              </c:numCache>
            </c:numRef>
          </c:val>
          <c:smooth val="0"/>
        </c:ser>
        <c:ser>
          <c:idx val="10"/>
          <c:order val="9"/>
          <c:marker>
            <c:symbol val="none"/>
          </c:marker>
          <c:val>
            <c:numRef>
              <c:f>Sheet1!$D$12:$I$12</c:f>
              <c:numCache>
                <c:formatCode>0</c:formatCode>
                <c:ptCount val="6"/>
                <c:pt idx="0">
                  <c:v>0</c:v>
                </c:pt>
                <c:pt idx="1">
                  <c:v>49.193069999999999</c:v>
                </c:pt>
                <c:pt idx="2">
                  <c:v>57.598550000000003</c:v>
                </c:pt>
                <c:pt idx="3">
                  <c:v>39.191830000000003</c:v>
                </c:pt>
              </c:numCache>
            </c:numRef>
          </c:val>
          <c:smooth val="0"/>
        </c:ser>
        <c:ser>
          <c:idx val="11"/>
          <c:order val="10"/>
          <c:marker>
            <c:symbol val="none"/>
          </c:marker>
          <c:val>
            <c:numRef>
              <c:f>Sheet1!$D$13:$I$13</c:f>
              <c:numCache>
                <c:formatCode>0</c:formatCode>
                <c:ptCount val="6"/>
                <c:pt idx="0">
                  <c:v>0</c:v>
                </c:pt>
                <c:pt idx="1">
                  <c:v>24.675129999999999</c:v>
                </c:pt>
                <c:pt idx="2">
                  <c:v>58.687690000000003</c:v>
                </c:pt>
                <c:pt idx="3">
                  <c:v>55.013580000000005</c:v>
                </c:pt>
              </c:numCache>
            </c:numRef>
          </c:val>
          <c:smooth val="0"/>
        </c:ser>
        <c:ser>
          <c:idx val="12"/>
          <c:order val="11"/>
          <c:marker>
            <c:symbol val="none"/>
          </c:marker>
          <c:val>
            <c:numRef>
              <c:f>Sheet1!$D$14:$I$14</c:f>
              <c:numCache>
                <c:formatCode>0</c:formatCode>
                <c:ptCount val="6"/>
                <c:pt idx="0">
                  <c:v>0</c:v>
                </c:pt>
                <c:pt idx="1">
                  <c:v>113.7128</c:v>
                </c:pt>
                <c:pt idx="2">
                  <c:v>33.405860000000004</c:v>
                </c:pt>
                <c:pt idx="3">
                  <c:v>37.31174</c:v>
                </c:pt>
                <c:pt idx="4">
                  <c:v>25.584119999999999</c:v>
                </c:pt>
                <c:pt idx="5">
                  <c:v>29.53689</c:v>
                </c:pt>
              </c:numCache>
            </c:numRef>
          </c:val>
          <c:smooth val="0"/>
        </c:ser>
        <c:ser>
          <c:idx val="13"/>
          <c:order val="12"/>
          <c:marker>
            <c:symbol val="none"/>
          </c:marker>
          <c:val>
            <c:numRef>
              <c:f>Sheet1!$D$15:$I$15</c:f>
              <c:numCache>
                <c:formatCode>0</c:formatCode>
                <c:ptCount val="6"/>
                <c:pt idx="0">
                  <c:v>0</c:v>
                </c:pt>
                <c:pt idx="1">
                  <c:v>18.606180000000002</c:v>
                </c:pt>
              </c:numCache>
            </c:numRef>
          </c:val>
          <c:smooth val="0"/>
        </c:ser>
        <c:ser>
          <c:idx val="15"/>
          <c:order val="13"/>
          <c:marker>
            <c:symbol val="none"/>
          </c:marker>
          <c:val>
            <c:numRef>
              <c:f>Sheet1!$D$17:$I$17</c:f>
              <c:numCache>
                <c:formatCode>0</c:formatCode>
                <c:ptCount val="6"/>
                <c:pt idx="0">
                  <c:v>0</c:v>
                </c:pt>
                <c:pt idx="1">
                  <c:v>68.021190000000004</c:v>
                </c:pt>
              </c:numCache>
            </c:numRef>
          </c:val>
          <c:smooth val="0"/>
        </c:ser>
        <c:ser>
          <c:idx val="16"/>
          <c:order val="14"/>
          <c:marker>
            <c:symbol val="none"/>
          </c:marker>
          <c:val>
            <c:numRef>
              <c:f>Sheet1!$D$18:$I$18</c:f>
              <c:numCache>
                <c:formatCode>0</c:formatCode>
                <c:ptCount val="6"/>
                <c:pt idx="0">
                  <c:v>0</c:v>
                </c:pt>
                <c:pt idx="1">
                  <c:v>10.772320000000001</c:v>
                </c:pt>
                <c:pt idx="2">
                  <c:v>34.356259999999999</c:v>
                </c:pt>
                <c:pt idx="3">
                  <c:v>14.744</c:v>
                </c:pt>
                <c:pt idx="4">
                  <c:v>3.0752269999999999</c:v>
                </c:pt>
              </c:numCache>
            </c:numRef>
          </c:val>
          <c:smooth val="0"/>
        </c:ser>
        <c:ser>
          <c:idx val="17"/>
          <c:order val="15"/>
          <c:marker>
            <c:symbol val="none"/>
          </c:marker>
          <c:val>
            <c:numRef>
              <c:f>Sheet1!$D$19:$I$19</c:f>
              <c:numCache>
                <c:formatCode>0</c:formatCode>
                <c:ptCount val="6"/>
                <c:pt idx="0">
                  <c:v>0</c:v>
                </c:pt>
                <c:pt idx="1">
                  <c:v>137.76870000000002</c:v>
                </c:pt>
                <c:pt idx="2">
                  <c:v>90.00491000000001</c:v>
                </c:pt>
              </c:numCache>
            </c:numRef>
          </c:val>
          <c:smooth val="0"/>
        </c:ser>
        <c:ser>
          <c:idx val="18"/>
          <c:order val="16"/>
          <c:marker>
            <c:symbol val="none"/>
          </c:marker>
          <c:val>
            <c:numRef>
              <c:f>Sheet1!$D$20:$I$20</c:f>
              <c:numCache>
                <c:formatCode>0</c:formatCode>
                <c:ptCount val="6"/>
                <c:pt idx="0">
                  <c:v>0</c:v>
                </c:pt>
                <c:pt idx="1">
                  <c:v>151.30410000000001</c:v>
                </c:pt>
              </c:numCache>
            </c:numRef>
          </c:val>
          <c:smooth val="0"/>
        </c:ser>
        <c:ser>
          <c:idx val="19"/>
          <c:order val="17"/>
          <c:marker>
            <c:symbol val="none"/>
          </c:marker>
          <c:val>
            <c:numRef>
              <c:f>Sheet1!$D$21:$I$21</c:f>
              <c:numCache>
                <c:formatCode>0</c:formatCode>
                <c:ptCount val="6"/>
                <c:pt idx="0">
                  <c:v>0</c:v>
                </c:pt>
                <c:pt idx="1">
                  <c:v>104.48950000000001</c:v>
                </c:pt>
                <c:pt idx="2">
                  <c:v>71.749139999999997</c:v>
                </c:pt>
                <c:pt idx="3">
                  <c:v>66.825460000000007</c:v>
                </c:pt>
                <c:pt idx="4">
                  <c:v>28.54476</c:v>
                </c:pt>
                <c:pt idx="5">
                  <c:v>68.889330000000001</c:v>
                </c:pt>
              </c:numCache>
            </c:numRef>
          </c:val>
          <c:smooth val="0"/>
        </c:ser>
        <c:ser>
          <c:idx val="20"/>
          <c:order val="18"/>
          <c:marker>
            <c:symbol val="none"/>
          </c:marker>
          <c:val>
            <c:numRef>
              <c:f>Sheet1!$D$22:$I$22</c:f>
              <c:numCache>
                <c:formatCode>0</c:formatCode>
                <c:ptCount val="6"/>
                <c:pt idx="0">
                  <c:v>0</c:v>
                </c:pt>
                <c:pt idx="1">
                  <c:v>94.755929999999992</c:v>
                </c:pt>
              </c:numCache>
            </c:numRef>
          </c:val>
          <c:smooth val="0"/>
        </c:ser>
        <c:ser>
          <c:idx val="21"/>
          <c:order val="19"/>
          <c:marker>
            <c:symbol val="none"/>
          </c:marker>
          <c:val>
            <c:numRef>
              <c:f>Sheet1!$D$23:$I$23</c:f>
              <c:numCache>
                <c:formatCode>0</c:formatCode>
                <c:ptCount val="6"/>
                <c:pt idx="0">
                  <c:v>0</c:v>
                </c:pt>
                <c:pt idx="1">
                  <c:v>54.8964</c:v>
                </c:pt>
                <c:pt idx="2">
                  <c:v>162.78629999999998</c:v>
                </c:pt>
                <c:pt idx="3">
                  <c:v>127.81139999999999</c:v>
                </c:pt>
              </c:numCache>
            </c:numRef>
          </c:val>
          <c:smooth val="0"/>
        </c:ser>
        <c:ser>
          <c:idx val="22"/>
          <c:order val="20"/>
          <c:marker>
            <c:symbol val="none"/>
          </c:marker>
          <c:val>
            <c:numRef>
              <c:f>Sheet1!$D$24:$I$24</c:f>
              <c:numCache>
                <c:formatCode>0</c:formatCode>
                <c:ptCount val="6"/>
                <c:pt idx="0">
                  <c:v>0</c:v>
                </c:pt>
                <c:pt idx="1">
                  <c:v>7.8902590000000004</c:v>
                </c:pt>
                <c:pt idx="2">
                  <c:v>160.6198</c:v>
                </c:pt>
                <c:pt idx="3">
                  <c:v>124.988</c:v>
                </c:pt>
              </c:numCache>
            </c:numRef>
          </c:val>
          <c:smooth val="0"/>
        </c:ser>
        <c:ser>
          <c:idx val="23"/>
          <c:order val="21"/>
          <c:marker>
            <c:symbol val="none"/>
          </c:marker>
          <c:val>
            <c:numRef>
              <c:f>Sheet1!$D$25:$I$25</c:f>
              <c:numCache>
                <c:formatCode>0</c:formatCode>
                <c:ptCount val="6"/>
                <c:pt idx="0">
                  <c:v>0</c:v>
                </c:pt>
                <c:pt idx="1">
                  <c:v>196.2336</c:v>
                </c:pt>
                <c:pt idx="2">
                  <c:v>22.72767</c:v>
                </c:pt>
                <c:pt idx="3">
                  <c:v>42.26285</c:v>
                </c:pt>
              </c:numCache>
            </c:numRef>
          </c:val>
          <c:smooth val="0"/>
        </c:ser>
        <c:ser>
          <c:idx val="24"/>
          <c:order val="22"/>
          <c:marker>
            <c:symbol val="none"/>
          </c:marker>
          <c:val>
            <c:numRef>
              <c:f>Sheet1!$D$26:$I$26</c:f>
              <c:numCache>
                <c:formatCode>0</c:formatCode>
                <c:ptCount val="6"/>
                <c:pt idx="0">
                  <c:v>0</c:v>
                </c:pt>
                <c:pt idx="1">
                  <c:v>23.570720000000001</c:v>
                </c:pt>
                <c:pt idx="2">
                  <c:v>55.286859999999997</c:v>
                </c:pt>
              </c:numCache>
            </c:numRef>
          </c:val>
          <c:smooth val="0"/>
        </c:ser>
        <c:ser>
          <c:idx val="25"/>
          <c:order val="23"/>
          <c:marker>
            <c:symbol val="none"/>
          </c:marker>
          <c:val>
            <c:numRef>
              <c:f>Sheet1!$D$27:$I$27</c:f>
              <c:numCache>
                <c:formatCode>0</c:formatCode>
                <c:ptCount val="6"/>
                <c:pt idx="0">
                  <c:v>0</c:v>
                </c:pt>
                <c:pt idx="1">
                  <c:v>38.806730000000002</c:v>
                </c:pt>
                <c:pt idx="2">
                  <c:v>25.748249999999999</c:v>
                </c:pt>
                <c:pt idx="3">
                  <c:v>49.197580000000002</c:v>
                </c:pt>
              </c:numCache>
            </c:numRef>
          </c:val>
          <c:smooth val="0"/>
        </c:ser>
        <c:ser>
          <c:idx val="26"/>
          <c:order val="24"/>
          <c:marker>
            <c:symbol val="none"/>
          </c:marker>
          <c:val>
            <c:numRef>
              <c:f>Sheet1!$D$28:$I$28</c:f>
              <c:numCache>
                <c:formatCode>0</c:formatCode>
                <c:ptCount val="6"/>
                <c:pt idx="0">
                  <c:v>0</c:v>
                </c:pt>
                <c:pt idx="1">
                  <c:v>58.854939999999999</c:v>
                </c:pt>
                <c:pt idx="2">
                  <c:v>30.664540000000002</c:v>
                </c:pt>
                <c:pt idx="3">
                  <c:v>32.515349999999998</c:v>
                </c:pt>
                <c:pt idx="4">
                  <c:v>14.39287</c:v>
                </c:pt>
              </c:numCache>
            </c:numRef>
          </c:val>
          <c:smooth val="0"/>
        </c:ser>
        <c:ser>
          <c:idx val="27"/>
          <c:order val="25"/>
          <c:marker>
            <c:symbol val="none"/>
          </c:marker>
          <c:val>
            <c:numRef>
              <c:f>Sheet1!$D$29:$I$29</c:f>
              <c:numCache>
                <c:formatCode>0</c:formatCode>
                <c:ptCount val="6"/>
                <c:pt idx="0">
                  <c:v>0</c:v>
                </c:pt>
                <c:pt idx="1">
                  <c:v>16.927060000000001</c:v>
                </c:pt>
                <c:pt idx="2">
                  <c:v>8.2010699999999996</c:v>
                </c:pt>
              </c:numCache>
            </c:numRef>
          </c:val>
          <c:smooth val="0"/>
        </c:ser>
        <c:ser>
          <c:idx val="28"/>
          <c:order val="26"/>
          <c:marker>
            <c:symbol val="none"/>
          </c:marker>
          <c:val>
            <c:numRef>
              <c:f>Sheet1!$D$30:$I$30</c:f>
              <c:numCache>
                <c:formatCode>0</c:formatCode>
                <c:ptCount val="6"/>
                <c:pt idx="0">
                  <c:v>0</c:v>
                </c:pt>
                <c:pt idx="1">
                  <c:v>7.9762399999999998</c:v>
                </c:pt>
                <c:pt idx="2">
                  <c:v>148.54650000000001</c:v>
                </c:pt>
              </c:numCache>
            </c:numRef>
          </c:val>
          <c:smooth val="0"/>
        </c:ser>
        <c:ser>
          <c:idx val="29"/>
          <c:order val="27"/>
          <c:marker>
            <c:symbol val="none"/>
          </c:marker>
          <c:val>
            <c:numRef>
              <c:f>Sheet1!$D$31:$I$31</c:f>
              <c:numCache>
                <c:formatCode>0</c:formatCode>
                <c:ptCount val="6"/>
                <c:pt idx="0">
                  <c:v>0</c:v>
                </c:pt>
                <c:pt idx="1">
                  <c:v>33.05789</c:v>
                </c:pt>
                <c:pt idx="2">
                  <c:v>55.946559999999998</c:v>
                </c:pt>
                <c:pt idx="3">
                  <c:v>45.389129999999994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692320"/>
        <c:axId val="299694280"/>
      </c:lineChart>
      <c:catAx>
        <c:axId val="29969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9694280"/>
        <c:crosses val="autoZero"/>
        <c:auto val="1"/>
        <c:lblAlgn val="ctr"/>
        <c:lblOffset val="100"/>
        <c:noMultiLvlLbl val="0"/>
      </c:catAx>
      <c:valAx>
        <c:axId val="2996942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9969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18</xdr:row>
      <xdr:rowOff>19050</xdr:rowOff>
    </xdr:from>
    <xdr:to>
      <xdr:col>15</xdr:col>
      <xdr:colOff>666750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72"/>
  <sheetViews>
    <sheetView tabSelected="1" workbookViewId="0">
      <pane xSplit="3" ySplit="1" topLeftCell="Q2" activePane="bottomRight" state="frozen"/>
      <selection pane="topRight" activeCell="C1" sqref="C1"/>
      <selection pane="bottomLeft" activeCell="A2" sqref="A2"/>
      <selection pane="bottomRight" activeCell="AA5" sqref="AA5"/>
    </sheetView>
  </sheetViews>
  <sheetFormatPr defaultRowHeight="15" x14ac:dyDescent="0.25"/>
  <cols>
    <col min="1" max="1" width="2.875" style="31" bestFit="1" customWidth="1"/>
    <col min="2" max="2" width="8.875" style="31" bestFit="1" customWidth="1"/>
    <col min="3" max="3" width="9.375" style="32" bestFit="1" customWidth="1"/>
    <col min="4" max="4" width="10" style="32" customWidth="1"/>
    <col min="5" max="5" width="9.875" style="33" bestFit="1" customWidth="1"/>
    <col min="6" max="6" width="9.875" style="33" customWidth="1"/>
    <col min="7" max="7" width="9" style="29"/>
    <col min="8" max="8" width="9" style="58"/>
    <col min="9" max="9" width="9" style="34" customWidth="1"/>
    <col min="10" max="10" width="13.875" style="34" bestFit="1" customWidth="1"/>
    <col min="11" max="11" width="15.75" style="34" bestFit="1" customWidth="1"/>
    <col min="12" max="15" width="12.125" style="33" customWidth="1"/>
    <col min="16" max="17" width="9" style="34" customWidth="1"/>
    <col min="18" max="18" width="9" style="29" customWidth="1"/>
    <col min="19" max="20" width="9" style="34" customWidth="1"/>
    <col min="21" max="21" width="12.625" style="34" bestFit="1" customWidth="1"/>
    <col min="22" max="22" width="9" style="34" customWidth="1"/>
    <col min="23" max="23" width="13" style="34" bestFit="1" customWidth="1"/>
    <col min="24" max="24" width="9" style="34" customWidth="1"/>
    <col min="25" max="25" width="13" style="34" bestFit="1" customWidth="1"/>
    <col min="26" max="26" width="9" style="34" customWidth="1"/>
    <col min="27" max="27" width="14.125" style="34" bestFit="1" customWidth="1"/>
    <col min="28" max="31" width="9" style="34" customWidth="1"/>
    <col min="32" max="112" width="9" style="29"/>
    <col min="113" max="16368" width="9" style="6"/>
    <col min="16369" max="16383" width="9.375" style="32" bestFit="1" customWidth="1"/>
    <col min="16384" max="16384" width="9.375" style="32" customWidth="1"/>
  </cols>
  <sheetData>
    <row r="1" spans="1:112 16369:16383" x14ac:dyDescent="0.25">
      <c r="A1" s="38"/>
      <c r="B1" s="39" t="s">
        <v>0</v>
      </c>
      <c r="C1" s="39" t="s">
        <v>3</v>
      </c>
      <c r="D1" s="40" t="s">
        <v>1</v>
      </c>
      <c r="E1" s="40" t="s">
        <v>53</v>
      </c>
      <c r="F1" s="41" t="s">
        <v>51</v>
      </c>
      <c r="G1" s="60" t="s">
        <v>222</v>
      </c>
      <c r="H1" s="41" t="s">
        <v>244</v>
      </c>
      <c r="I1" s="41" t="s">
        <v>243</v>
      </c>
      <c r="J1" s="41" t="s">
        <v>232</v>
      </c>
      <c r="K1" s="40" t="s">
        <v>2</v>
      </c>
      <c r="L1" s="39" t="s">
        <v>218</v>
      </c>
      <c r="M1" s="40" t="s">
        <v>219</v>
      </c>
      <c r="N1" s="40" t="s">
        <v>220</v>
      </c>
      <c r="O1" s="41" t="s">
        <v>4</v>
      </c>
      <c r="P1" s="41" t="s">
        <v>8</v>
      </c>
      <c r="Q1" s="41" t="s">
        <v>12</v>
      </c>
      <c r="R1" s="5" t="s">
        <v>60</v>
      </c>
      <c r="S1" s="38" t="s">
        <v>245</v>
      </c>
      <c r="T1" s="38" t="s">
        <v>246</v>
      </c>
      <c r="U1" s="38" t="s">
        <v>247</v>
      </c>
      <c r="V1" s="38" t="s">
        <v>248</v>
      </c>
      <c r="W1" s="38" t="s">
        <v>249</v>
      </c>
      <c r="X1" s="38" t="s">
        <v>250</v>
      </c>
      <c r="Y1" s="38" t="s">
        <v>251</v>
      </c>
      <c r="Z1" s="38" t="s">
        <v>252</v>
      </c>
      <c r="AA1" s="38" t="s">
        <v>253</v>
      </c>
      <c r="AB1" s="38"/>
      <c r="AC1" s="38"/>
      <c r="AD1" s="38"/>
      <c r="AE1" s="38"/>
      <c r="DH1" s="6"/>
      <c r="XEO1" s="39"/>
      <c r="XEP1" s="39"/>
      <c r="XEQ1" s="39"/>
      <c r="XER1" s="39"/>
      <c r="XES1" s="39"/>
      <c r="XET1" s="39"/>
      <c r="XEU1" s="39"/>
      <c r="XEV1" s="39"/>
      <c r="XEW1" s="39"/>
      <c r="XEX1" s="39"/>
      <c r="XEY1" s="39"/>
      <c r="XEZ1" s="39"/>
      <c r="XFA1" s="39"/>
      <c r="XFB1" s="39"/>
      <c r="XFC1" s="39"/>
    </row>
    <row r="2" spans="1:112 16369:16383" s="7" customFormat="1" x14ac:dyDescent="0.25">
      <c r="A2" s="38">
        <v>1</v>
      </c>
      <c r="B2" s="42" t="s">
        <v>40</v>
      </c>
      <c r="C2" s="42" t="s">
        <v>6</v>
      </c>
      <c r="D2" s="43">
        <v>9488</v>
      </c>
      <c r="E2" s="44">
        <f t="shared" ref="E2:E33" ca="1" si="0">INT((TODAY()-D2)/365.25)</f>
        <v>88</v>
      </c>
      <c r="F2" s="45">
        <v>32</v>
      </c>
      <c r="G2" s="1" t="s">
        <v>224</v>
      </c>
      <c r="H2" s="46">
        <v>7</v>
      </c>
      <c r="I2" s="46">
        <v>3</v>
      </c>
      <c r="J2" s="46" t="s">
        <v>235</v>
      </c>
      <c r="K2" s="43">
        <v>41121</v>
      </c>
      <c r="L2" s="42" t="s">
        <v>190</v>
      </c>
      <c r="M2" s="42" t="s">
        <v>191</v>
      </c>
      <c r="N2" s="42" t="s">
        <v>192</v>
      </c>
      <c r="O2" s="46" t="s">
        <v>11</v>
      </c>
      <c r="P2" s="46">
        <v>2</v>
      </c>
      <c r="Q2" s="45" t="s">
        <v>13</v>
      </c>
      <c r="R2" s="34"/>
      <c r="S2" s="45">
        <v>4</v>
      </c>
      <c r="T2" s="45">
        <v>2</v>
      </c>
      <c r="U2" s="45">
        <f>IF(S2=T2,1,0)</f>
        <v>0</v>
      </c>
      <c r="V2" s="45">
        <v>4</v>
      </c>
      <c r="W2" s="45">
        <f>IF(V2=S2,1,0)</f>
        <v>1</v>
      </c>
      <c r="X2" s="45">
        <v>4</v>
      </c>
      <c r="Y2" s="45">
        <f t="shared" ref="Y2:Y66" si="1">IF(X2=S2,1,0)</f>
        <v>1</v>
      </c>
      <c r="Z2" s="45">
        <v>1</v>
      </c>
      <c r="AA2" s="45">
        <f t="shared" ref="AA2:AA65" si="2">IF(Z2=$S2,1,0)</f>
        <v>0</v>
      </c>
      <c r="AB2" s="45"/>
      <c r="AC2" s="45"/>
      <c r="AD2" s="45"/>
      <c r="AE2" s="45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XEO2" s="42"/>
      <c r="XEP2" s="42"/>
      <c r="XEQ2" s="42"/>
      <c r="XER2" s="42"/>
      <c r="XES2" s="42"/>
      <c r="XET2" s="42"/>
      <c r="XEU2" s="42"/>
      <c r="XEV2" s="42"/>
      <c r="XEW2" s="42"/>
      <c r="XEX2" s="42"/>
      <c r="XEY2" s="42"/>
      <c r="XEZ2" s="42"/>
      <c r="XFA2" s="42"/>
      <c r="XFB2" s="42"/>
      <c r="XFC2" s="42"/>
    </row>
    <row r="3" spans="1:112 16369:16383" s="7" customFormat="1" x14ac:dyDescent="0.25">
      <c r="A3" s="38">
        <v>1</v>
      </c>
      <c r="B3" s="42" t="s">
        <v>40</v>
      </c>
      <c r="C3" s="42" t="s">
        <v>17</v>
      </c>
      <c r="D3" s="43">
        <v>9488</v>
      </c>
      <c r="E3" s="44">
        <f t="shared" ca="1" si="0"/>
        <v>88</v>
      </c>
      <c r="F3" s="45">
        <v>25</v>
      </c>
      <c r="G3" s="1" t="s">
        <v>223</v>
      </c>
      <c r="H3" s="46">
        <v>7</v>
      </c>
      <c r="I3" s="46">
        <v>3</v>
      </c>
      <c r="J3" s="46" t="s">
        <v>235</v>
      </c>
      <c r="K3" s="43">
        <v>40493</v>
      </c>
      <c r="L3" s="42" t="s">
        <v>179</v>
      </c>
      <c r="M3" s="42" t="s">
        <v>179</v>
      </c>
      <c r="N3" s="42" t="s">
        <v>187</v>
      </c>
      <c r="O3" s="46" t="s">
        <v>11</v>
      </c>
      <c r="P3" s="46">
        <v>2</v>
      </c>
      <c r="Q3" s="45" t="s">
        <v>13</v>
      </c>
      <c r="R3" s="34"/>
      <c r="S3" s="45">
        <v>2</v>
      </c>
      <c r="T3" s="45">
        <v>3</v>
      </c>
      <c r="U3" s="45">
        <f t="shared" ref="U3:U33" si="3">IF(S3=T3,1,0)</f>
        <v>0</v>
      </c>
      <c r="V3" s="45">
        <v>2</v>
      </c>
      <c r="W3" s="45">
        <f t="shared" ref="W3:W19" si="4">IF(V3=S3,1,0)</f>
        <v>1</v>
      </c>
      <c r="X3" s="45">
        <v>1</v>
      </c>
      <c r="Y3" s="45">
        <f t="shared" si="1"/>
        <v>0</v>
      </c>
      <c r="Z3" s="45">
        <v>2</v>
      </c>
      <c r="AA3" s="45">
        <f t="shared" si="2"/>
        <v>1</v>
      </c>
      <c r="AB3" s="45"/>
      <c r="AC3" s="45"/>
      <c r="AD3" s="45"/>
      <c r="AE3" s="45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XEO3" s="42"/>
      <c r="XEP3" s="42"/>
      <c r="XEQ3" s="42"/>
      <c r="XER3" s="42"/>
      <c r="XES3" s="42"/>
      <c r="XET3" s="42"/>
      <c r="XEU3" s="42"/>
      <c r="XEV3" s="42"/>
      <c r="XEW3" s="42"/>
      <c r="XEX3" s="42"/>
      <c r="XEY3" s="42"/>
      <c r="XEZ3" s="42"/>
      <c r="XFA3" s="42"/>
      <c r="XFB3" s="42"/>
      <c r="XFC3" s="42"/>
    </row>
    <row r="4" spans="1:112 16369:16383" x14ac:dyDescent="0.25">
      <c r="A4" s="38">
        <v>1</v>
      </c>
      <c r="B4" s="42" t="s">
        <v>40</v>
      </c>
      <c r="C4" s="42" t="s">
        <v>15</v>
      </c>
      <c r="D4" s="43">
        <v>9488</v>
      </c>
      <c r="E4" s="44">
        <f t="shared" ca="1" si="0"/>
        <v>88</v>
      </c>
      <c r="F4" s="45">
        <v>32</v>
      </c>
      <c r="G4" s="1" t="s">
        <v>225</v>
      </c>
      <c r="H4" s="46">
        <v>6</v>
      </c>
      <c r="I4" s="46">
        <v>3</v>
      </c>
      <c r="J4" s="46" t="s">
        <v>235</v>
      </c>
      <c r="K4" s="43">
        <v>40875</v>
      </c>
      <c r="L4" s="42" t="s">
        <v>179</v>
      </c>
      <c r="M4" s="42" t="s">
        <v>188</v>
      </c>
      <c r="N4" s="42" t="s">
        <v>189</v>
      </c>
      <c r="O4" s="46" t="s">
        <v>11</v>
      </c>
      <c r="P4" s="46">
        <v>2</v>
      </c>
      <c r="Q4" s="45" t="s">
        <v>13</v>
      </c>
      <c r="R4" s="34"/>
      <c r="S4" s="45">
        <v>3</v>
      </c>
      <c r="T4" s="45">
        <v>4</v>
      </c>
      <c r="U4" s="45">
        <f t="shared" si="3"/>
        <v>0</v>
      </c>
      <c r="V4" s="45">
        <v>3</v>
      </c>
      <c r="W4" s="45">
        <f t="shared" si="4"/>
        <v>1</v>
      </c>
      <c r="X4" s="45">
        <v>2</v>
      </c>
      <c r="Y4" s="45">
        <f t="shared" si="1"/>
        <v>0</v>
      </c>
      <c r="Z4" s="45">
        <v>3</v>
      </c>
      <c r="AA4" s="45">
        <f t="shared" si="2"/>
        <v>1</v>
      </c>
      <c r="AB4" s="45"/>
      <c r="AC4" s="45"/>
      <c r="AD4" s="45"/>
      <c r="AE4" s="45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6"/>
      <c r="XEO4" s="42"/>
      <c r="XEP4" s="42"/>
      <c r="XEQ4" s="42"/>
      <c r="XER4" s="42"/>
      <c r="XES4" s="42"/>
      <c r="XET4" s="42"/>
      <c r="XEU4" s="42"/>
      <c r="XEV4" s="42"/>
      <c r="XEW4" s="42"/>
      <c r="XEX4" s="42"/>
      <c r="XEY4" s="42"/>
      <c r="XEZ4" s="42"/>
      <c r="XFA4" s="42"/>
      <c r="XFB4" s="42"/>
      <c r="XFC4" s="42"/>
    </row>
    <row r="5" spans="1:112 16369:16383" x14ac:dyDescent="0.25">
      <c r="A5" s="38">
        <v>1</v>
      </c>
      <c r="B5" s="42" t="s">
        <v>40</v>
      </c>
      <c r="C5" s="42" t="s">
        <v>21</v>
      </c>
      <c r="D5" s="43">
        <v>9488</v>
      </c>
      <c r="E5" s="44">
        <f t="shared" ca="1" si="0"/>
        <v>88</v>
      </c>
      <c r="F5" s="45">
        <v>20</v>
      </c>
      <c r="G5" s="1" t="s">
        <v>224</v>
      </c>
      <c r="H5" s="46">
        <v>7</v>
      </c>
      <c r="I5" s="46">
        <v>3</v>
      </c>
      <c r="J5" s="46" t="s">
        <v>235</v>
      </c>
      <c r="K5" s="43">
        <v>39800</v>
      </c>
      <c r="L5" s="42" t="s">
        <v>182</v>
      </c>
      <c r="M5" s="42" t="s">
        <v>183</v>
      </c>
      <c r="N5" s="42" t="s">
        <v>184</v>
      </c>
      <c r="O5" s="46" t="s">
        <v>11</v>
      </c>
      <c r="P5" s="46">
        <v>1</v>
      </c>
      <c r="Q5" s="45" t="s">
        <v>13</v>
      </c>
      <c r="R5" s="34"/>
      <c r="S5" s="45">
        <v>1</v>
      </c>
      <c r="T5" s="45">
        <v>1</v>
      </c>
      <c r="U5" s="45">
        <f t="shared" si="3"/>
        <v>1</v>
      </c>
      <c r="V5" s="45">
        <v>1</v>
      </c>
      <c r="W5" s="45">
        <f t="shared" si="4"/>
        <v>1</v>
      </c>
      <c r="X5" s="45">
        <v>3</v>
      </c>
      <c r="Y5" s="45">
        <f t="shared" si="1"/>
        <v>0</v>
      </c>
      <c r="Z5" s="45">
        <v>4</v>
      </c>
      <c r="AA5" s="45">
        <f t="shared" si="2"/>
        <v>0</v>
      </c>
      <c r="AB5" s="45"/>
      <c r="AC5" s="45"/>
      <c r="AD5" s="45"/>
      <c r="AE5" s="45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6"/>
      <c r="XEO5" s="42"/>
      <c r="XEP5" s="42"/>
      <c r="XEQ5" s="42"/>
      <c r="XER5" s="42"/>
      <c r="XES5" s="42"/>
      <c r="XET5" s="42"/>
      <c r="XEU5" s="42"/>
      <c r="XEV5" s="42"/>
      <c r="XEW5" s="42"/>
      <c r="XEX5" s="42"/>
      <c r="XEY5" s="42"/>
      <c r="XEZ5" s="42"/>
      <c r="XFA5" s="42"/>
      <c r="XFB5" s="42"/>
      <c r="XFC5" s="42"/>
    </row>
    <row r="6" spans="1:112 16369:16383" x14ac:dyDescent="0.25">
      <c r="A6" s="38">
        <v>2</v>
      </c>
      <c r="B6" s="42" t="s">
        <v>40</v>
      </c>
      <c r="C6" s="42" t="s">
        <v>18</v>
      </c>
      <c r="D6" s="43">
        <v>9488</v>
      </c>
      <c r="E6" s="44">
        <f t="shared" ca="1" si="0"/>
        <v>88</v>
      </c>
      <c r="F6" s="45">
        <v>40</v>
      </c>
      <c r="G6" s="1" t="s">
        <v>223</v>
      </c>
      <c r="H6" s="46">
        <v>6</v>
      </c>
      <c r="I6" s="46">
        <v>3</v>
      </c>
      <c r="J6" s="46" t="s">
        <v>235</v>
      </c>
      <c r="K6" s="43">
        <v>40493</v>
      </c>
      <c r="L6" s="42" t="s">
        <v>179</v>
      </c>
      <c r="M6" s="42" t="s">
        <v>179</v>
      </c>
      <c r="N6" s="42" t="s">
        <v>187</v>
      </c>
      <c r="O6" s="46" t="s">
        <v>7</v>
      </c>
      <c r="P6" s="46">
        <v>2</v>
      </c>
      <c r="Q6" s="45" t="s">
        <v>13</v>
      </c>
      <c r="R6" s="34"/>
      <c r="S6" s="45">
        <v>2</v>
      </c>
      <c r="T6" s="45">
        <v>2</v>
      </c>
      <c r="U6" s="45">
        <f t="shared" si="3"/>
        <v>1</v>
      </c>
      <c r="V6" s="45">
        <v>2</v>
      </c>
      <c r="W6" s="45">
        <f t="shared" si="4"/>
        <v>1</v>
      </c>
      <c r="X6" s="45">
        <v>1</v>
      </c>
      <c r="Y6" s="45">
        <f t="shared" si="1"/>
        <v>0</v>
      </c>
      <c r="Z6" s="45">
        <v>2</v>
      </c>
      <c r="AA6" s="45">
        <f t="shared" si="2"/>
        <v>1</v>
      </c>
      <c r="AB6" s="45"/>
      <c r="AC6" s="45"/>
      <c r="AD6" s="45"/>
      <c r="AE6" s="45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6"/>
      <c r="XEO6" s="42"/>
      <c r="XEP6" s="42"/>
      <c r="XEQ6" s="42"/>
      <c r="XER6" s="42"/>
      <c r="XES6" s="42"/>
      <c r="XET6" s="42"/>
      <c r="XEU6" s="42"/>
      <c r="XEV6" s="42"/>
      <c r="XEW6" s="42"/>
      <c r="XEX6" s="42"/>
      <c r="XEY6" s="42"/>
      <c r="XEZ6" s="42"/>
      <c r="XFA6" s="42"/>
      <c r="XFB6" s="42"/>
      <c r="XFC6" s="42"/>
    </row>
    <row r="7" spans="1:112 16369:16383" x14ac:dyDescent="0.25">
      <c r="A7" s="38">
        <v>2</v>
      </c>
      <c r="B7" s="42" t="s">
        <v>40</v>
      </c>
      <c r="C7" s="42" t="s">
        <v>22</v>
      </c>
      <c r="D7" s="43">
        <v>9488</v>
      </c>
      <c r="E7" s="44">
        <f t="shared" ca="1" si="0"/>
        <v>88</v>
      </c>
      <c r="F7" s="45">
        <v>50</v>
      </c>
      <c r="G7" s="1" t="s">
        <v>224</v>
      </c>
      <c r="H7" s="46">
        <v>6</v>
      </c>
      <c r="I7" s="46">
        <v>3</v>
      </c>
      <c r="J7" s="46" t="s">
        <v>235</v>
      </c>
      <c r="K7" s="43">
        <v>39800</v>
      </c>
      <c r="L7" s="42" t="s">
        <v>182</v>
      </c>
      <c r="M7" s="42" t="s">
        <v>183</v>
      </c>
      <c r="N7" s="42" t="s">
        <v>184</v>
      </c>
      <c r="O7" s="46" t="s">
        <v>7</v>
      </c>
      <c r="P7" s="46">
        <v>1</v>
      </c>
      <c r="Q7" s="45" t="s">
        <v>13</v>
      </c>
      <c r="R7" s="34"/>
      <c r="S7" s="45">
        <v>1</v>
      </c>
      <c r="T7" s="45">
        <v>1</v>
      </c>
      <c r="U7" s="45">
        <f t="shared" si="3"/>
        <v>1</v>
      </c>
      <c r="V7" s="45">
        <v>1</v>
      </c>
      <c r="W7" s="45">
        <f t="shared" si="4"/>
        <v>1</v>
      </c>
      <c r="X7" s="45">
        <v>2</v>
      </c>
      <c r="Y7" s="45">
        <f t="shared" si="1"/>
        <v>0</v>
      </c>
      <c r="Z7" s="45">
        <v>1</v>
      </c>
      <c r="AA7" s="45">
        <f t="shared" si="2"/>
        <v>1</v>
      </c>
      <c r="AB7" s="45"/>
      <c r="AC7" s="45"/>
      <c r="AD7" s="45"/>
      <c r="AE7" s="45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6"/>
      <c r="XEO7" s="42"/>
      <c r="XEP7" s="42"/>
      <c r="XEQ7" s="42"/>
      <c r="XER7" s="42"/>
      <c r="XES7" s="42"/>
      <c r="XET7" s="42"/>
      <c r="XEU7" s="42"/>
      <c r="XEV7" s="42"/>
      <c r="XEW7" s="42"/>
      <c r="XEX7" s="42"/>
      <c r="XEY7" s="42"/>
      <c r="XEZ7" s="42"/>
      <c r="XFA7" s="42"/>
      <c r="XFB7" s="42"/>
      <c r="XFC7" s="42"/>
    </row>
    <row r="8" spans="1:112 16369:16383" s="56" customFormat="1" x14ac:dyDescent="0.25">
      <c r="A8" s="49">
        <v>3</v>
      </c>
      <c r="B8" s="50" t="s">
        <v>41</v>
      </c>
      <c r="C8" s="50" t="s">
        <v>6</v>
      </c>
      <c r="D8" s="51">
        <v>11664</v>
      </c>
      <c r="E8" s="52">
        <f t="shared" ca="1" si="0"/>
        <v>82</v>
      </c>
      <c r="F8" s="17">
        <v>70</v>
      </c>
      <c r="G8" s="1" t="s">
        <v>226</v>
      </c>
      <c r="H8" s="53" t="s">
        <v>221</v>
      </c>
      <c r="I8" s="53" t="s">
        <v>221</v>
      </c>
      <c r="J8" s="53" t="s">
        <v>233</v>
      </c>
      <c r="K8" s="51">
        <v>39469</v>
      </c>
      <c r="L8" s="50" t="s">
        <v>195</v>
      </c>
      <c r="M8" s="50" t="s">
        <v>196</v>
      </c>
      <c r="N8" s="50" t="s">
        <v>184</v>
      </c>
      <c r="O8" s="53" t="s">
        <v>11</v>
      </c>
      <c r="P8" s="53">
        <v>1</v>
      </c>
      <c r="Q8" s="17" t="s">
        <v>14</v>
      </c>
      <c r="R8" s="54"/>
      <c r="S8" s="17">
        <v>2</v>
      </c>
      <c r="T8" s="17">
        <v>2</v>
      </c>
      <c r="U8" s="17">
        <f t="shared" si="3"/>
        <v>1</v>
      </c>
      <c r="V8" s="17">
        <v>2</v>
      </c>
      <c r="W8" s="17">
        <f t="shared" si="4"/>
        <v>1</v>
      </c>
      <c r="X8" s="17">
        <v>2</v>
      </c>
      <c r="Y8" s="45">
        <f t="shared" si="1"/>
        <v>1</v>
      </c>
      <c r="Z8" s="17">
        <v>2</v>
      </c>
      <c r="AA8" s="45">
        <f t="shared" si="2"/>
        <v>1</v>
      </c>
      <c r="AB8" s="17"/>
      <c r="AC8" s="17"/>
      <c r="AD8" s="17"/>
      <c r="AE8" s="1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XEO8" s="50"/>
      <c r="XEP8" s="50"/>
      <c r="XEQ8" s="50"/>
      <c r="XER8" s="50"/>
      <c r="XES8" s="50"/>
      <c r="XET8" s="50"/>
      <c r="XEU8" s="50"/>
      <c r="XEV8" s="50"/>
      <c r="XEW8" s="50"/>
      <c r="XEX8" s="50"/>
      <c r="XEY8" s="50"/>
      <c r="XEZ8" s="50"/>
      <c r="XFA8" s="50"/>
      <c r="XFB8" s="50"/>
      <c r="XFC8" s="50"/>
    </row>
    <row r="9" spans="1:112 16369:16383" s="56" customFormat="1" x14ac:dyDescent="0.25">
      <c r="A9" s="49">
        <v>3</v>
      </c>
      <c r="B9" s="50" t="s">
        <v>41</v>
      </c>
      <c r="C9" s="50" t="s">
        <v>9</v>
      </c>
      <c r="D9" s="51">
        <v>11664</v>
      </c>
      <c r="E9" s="52">
        <f t="shared" ca="1" si="0"/>
        <v>82</v>
      </c>
      <c r="F9" s="17">
        <v>60</v>
      </c>
      <c r="G9" s="1" t="s">
        <v>225</v>
      </c>
      <c r="H9" s="53" t="s">
        <v>221</v>
      </c>
      <c r="I9" s="53" t="s">
        <v>221</v>
      </c>
      <c r="J9" s="53" t="s">
        <v>233</v>
      </c>
      <c r="K9" s="51">
        <v>38686</v>
      </c>
      <c r="L9" s="50" t="s">
        <v>179</v>
      </c>
      <c r="M9" s="50" t="s">
        <v>193</v>
      </c>
      <c r="N9" s="50" t="s">
        <v>194</v>
      </c>
      <c r="O9" s="53" t="s">
        <v>11</v>
      </c>
      <c r="P9" s="53">
        <v>1</v>
      </c>
      <c r="Q9" s="17" t="s">
        <v>14</v>
      </c>
      <c r="R9" s="54"/>
      <c r="S9" s="17">
        <v>1</v>
      </c>
      <c r="T9" s="17">
        <v>1</v>
      </c>
      <c r="U9" s="17">
        <f t="shared" si="3"/>
        <v>1</v>
      </c>
      <c r="V9" s="17">
        <v>1</v>
      </c>
      <c r="W9" s="17">
        <f t="shared" si="4"/>
        <v>1</v>
      </c>
      <c r="X9" s="17">
        <v>1</v>
      </c>
      <c r="Y9" s="45">
        <f t="shared" si="1"/>
        <v>1</v>
      </c>
      <c r="Z9" s="17">
        <v>1</v>
      </c>
      <c r="AA9" s="45">
        <f t="shared" si="2"/>
        <v>1</v>
      </c>
      <c r="AB9" s="17"/>
      <c r="AC9" s="17"/>
      <c r="AD9" s="17"/>
      <c r="AE9" s="1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XEO9" s="50"/>
      <c r="XEP9" s="50"/>
      <c r="XEQ9" s="50"/>
      <c r="XER9" s="50"/>
      <c r="XES9" s="50"/>
      <c r="XET9" s="50"/>
      <c r="XEU9" s="50"/>
      <c r="XEV9" s="50"/>
      <c r="XEW9" s="50"/>
      <c r="XEX9" s="50"/>
      <c r="XEY9" s="50"/>
      <c r="XEZ9" s="50"/>
      <c r="XFA9" s="50"/>
      <c r="XFB9" s="50"/>
      <c r="XFC9" s="50"/>
    </row>
    <row r="10" spans="1:112 16369:16383" s="56" customFormat="1" x14ac:dyDescent="0.25">
      <c r="A10" s="38">
        <v>4</v>
      </c>
      <c r="B10" s="42" t="s">
        <v>43</v>
      </c>
      <c r="C10" s="42" t="s">
        <v>6</v>
      </c>
      <c r="D10" s="43">
        <v>10941</v>
      </c>
      <c r="E10" s="44">
        <f t="shared" ca="1" si="0"/>
        <v>84</v>
      </c>
      <c r="F10" s="45">
        <v>25</v>
      </c>
      <c r="G10" s="1" t="s">
        <v>227</v>
      </c>
      <c r="H10" s="46">
        <v>5</v>
      </c>
      <c r="I10" s="46">
        <v>3</v>
      </c>
      <c r="J10" s="46" t="s">
        <v>235</v>
      </c>
      <c r="K10" s="43">
        <v>41106</v>
      </c>
      <c r="L10" s="42" t="s">
        <v>190</v>
      </c>
      <c r="M10" s="42" t="s">
        <v>202</v>
      </c>
      <c r="N10" s="42" t="s">
        <v>192</v>
      </c>
      <c r="O10" s="46" t="s">
        <v>11</v>
      </c>
      <c r="P10" s="46">
        <v>1</v>
      </c>
      <c r="Q10" s="45" t="s">
        <v>13</v>
      </c>
      <c r="R10" s="35"/>
      <c r="S10" s="45">
        <v>6</v>
      </c>
      <c r="T10" s="45">
        <v>6</v>
      </c>
      <c r="U10" s="45">
        <f t="shared" si="3"/>
        <v>1</v>
      </c>
      <c r="V10" s="45">
        <v>6</v>
      </c>
      <c r="W10" s="45">
        <f t="shared" si="4"/>
        <v>1</v>
      </c>
      <c r="X10" s="45">
        <v>4</v>
      </c>
      <c r="Y10" s="45">
        <f t="shared" si="1"/>
        <v>0</v>
      </c>
      <c r="Z10" s="45">
        <v>6</v>
      </c>
      <c r="AA10" s="45">
        <f t="shared" si="2"/>
        <v>1</v>
      </c>
      <c r="AB10" s="45"/>
      <c r="AC10" s="45"/>
      <c r="AD10" s="45"/>
      <c r="AE10" s="45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XEO10" s="42"/>
      <c r="XEP10" s="42"/>
      <c r="XEQ10" s="42"/>
      <c r="XER10" s="42"/>
      <c r="XES10" s="42"/>
      <c r="XET10" s="42"/>
      <c r="XEU10" s="42"/>
      <c r="XEV10" s="42"/>
      <c r="XEW10" s="42"/>
      <c r="XEX10" s="42"/>
      <c r="XEY10" s="42"/>
      <c r="XEZ10" s="42"/>
      <c r="XFA10" s="42"/>
      <c r="XFB10" s="42"/>
      <c r="XFC10" s="42"/>
    </row>
    <row r="11" spans="1:112 16369:16383" s="56" customFormat="1" x14ac:dyDescent="0.25">
      <c r="A11" s="38">
        <v>4</v>
      </c>
      <c r="B11" s="42" t="s">
        <v>43</v>
      </c>
      <c r="C11" s="42" t="s">
        <v>23</v>
      </c>
      <c r="D11" s="43">
        <v>10941</v>
      </c>
      <c r="E11" s="44">
        <f t="shared" ca="1" si="0"/>
        <v>84</v>
      </c>
      <c r="F11" s="45">
        <v>32</v>
      </c>
      <c r="G11" s="1" t="s">
        <v>227</v>
      </c>
      <c r="H11" s="46">
        <v>4</v>
      </c>
      <c r="I11" s="46">
        <v>3</v>
      </c>
      <c r="J11" s="46" t="s">
        <v>235</v>
      </c>
      <c r="K11" s="43">
        <v>39311</v>
      </c>
      <c r="L11" s="42" t="s">
        <v>197</v>
      </c>
      <c r="M11" s="42" t="s">
        <v>198</v>
      </c>
      <c r="N11" s="42" t="s">
        <v>181</v>
      </c>
      <c r="O11" s="46" t="s">
        <v>11</v>
      </c>
      <c r="P11" s="46">
        <v>1</v>
      </c>
      <c r="Q11" s="45" t="s">
        <v>14</v>
      </c>
      <c r="R11" s="34"/>
      <c r="S11" s="45">
        <v>1</v>
      </c>
      <c r="T11" s="45">
        <v>2</v>
      </c>
      <c r="U11" s="45">
        <f t="shared" si="3"/>
        <v>0</v>
      </c>
      <c r="V11" s="45">
        <v>1</v>
      </c>
      <c r="W11" s="45">
        <f t="shared" si="4"/>
        <v>1</v>
      </c>
      <c r="X11" s="45">
        <v>6</v>
      </c>
      <c r="Y11" s="45">
        <f t="shared" si="1"/>
        <v>0</v>
      </c>
      <c r="Z11" s="45">
        <v>2</v>
      </c>
      <c r="AA11" s="45">
        <f t="shared" si="2"/>
        <v>0</v>
      </c>
      <c r="AB11" s="45"/>
      <c r="AC11" s="45"/>
      <c r="AD11" s="45"/>
      <c r="AE11" s="45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XEO11" s="42"/>
      <c r="XEP11" s="42"/>
      <c r="XEQ11" s="42"/>
      <c r="XER11" s="42"/>
      <c r="XES11" s="42"/>
      <c r="XET11" s="42"/>
      <c r="XEU11" s="42"/>
      <c r="XEV11" s="42"/>
      <c r="XEW11" s="42"/>
      <c r="XEX11" s="42"/>
      <c r="XEY11" s="42"/>
      <c r="XEZ11" s="42"/>
      <c r="XFA11" s="42"/>
      <c r="XFB11" s="42"/>
      <c r="XFC11" s="42"/>
    </row>
    <row r="12" spans="1:112 16369:16383" s="56" customFormat="1" x14ac:dyDescent="0.25">
      <c r="A12" s="38">
        <v>4</v>
      </c>
      <c r="B12" s="42" t="s">
        <v>43</v>
      </c>
      <c r="C12" s="42" t="s">
        <v>17</v>
      </c>
      <c r="D12" s="43">
        <v>10941</v>
      </c>
      <c r="E12" s="44">
        <f t="shared" ca="1" si="0"/>
        <v>84</v>
      </c>
      <c r="F12" s="45">
        <v>20</v>
      </c>
      <c r="G12" s="1" t="s">
        <v>227</v>
      </c>
      <c r="H12" s="46">
        <v>5</v>
      </c>
      <c r="I12" s="46">
        <v>3</v>
      </c>
      <c r="J12" s="46" t="s">
        <v>235</v>
      </c>
      <c r="K12" s="43">
        <v>40445</v>
      </c>
      <c r="L12" s="42" t="s">
        <v>199</v>
      </c>
      <c r="M12" s="42" t="s">
        <v>201</v>
      </c>
      <c r="N12" s="42" t="s">
        <v>187</v>
      </c>
      <c r="O12" s="46" t="s">
        <v>11</v>
      </c>
      <c r="P12" s="46">
        <v>1</v>
      </c>
      <c r="Q12" s="45" t="s">
        <v>13</v>
      </c>
      <c r="R12" s="34"/>
      <c r="S12" s="45">
        <v>4</v>
      </c>
      <c r="T12" s="45">
        <v>4</v>
      </c>
      <c r="U12" s="45">
        <f t="shared" si="3"/>
        <v>1</v>
      </c>
      <c r="V12" s="45">
        <v>4</v>
      </c>
      <c r="W12" s="45">
        <f t="shared" si="4"/>
        <v>1</v>
      </c>
      <c r="X12" s="45">
        <v>5</v>
      </c>
      <c r="Y12" s="45">
        <f t="shared" si="1"/>
        <v>0</v>
      </c>
      <c r="Z12" s="45">
        <v>4</v>
      </c>
      <c r="AA12" s="45">
        <f t="shared" si="2"/>
        <v>1</v>
      </c>
      <c r="AB12" s="45"/>
      <c r="AC12" s="45"/>
      <c r="AD12" s="45"/>
      <c r="AE12" s="45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XEO12" s="42"/>
      <c r="XEP12" s="42"/>
      <c r="XEQ12" s="42"/>
      <c r="XER12" s="42"/>
      <c r="XES12" s="42"/>
      <c r="XET12" s="42"/>
      <c r="XEU12" s="42"/>
      <c r="XEV12" s="42"/>
      <c r="XEW12" s="42"/>
      <c r="XEX12" s="42"/>
      <c r="XEY12" s="42"/>
      <c r="XEZ12" s="42"/>
      <c r="XFA12" s="42"/>
      <c r="XFB12" s="42"/>
      <c r="XFC12" s="42"/>
    </row>
    <row r="13" spans="1:112 16369:16383" s="56" customFormat="1" x14ac:dyDescent="0.25">
      <c r="A13" s="38">
        <v>4</v>
      </c>
      <c r="B13" s="42" t="s">
        <v>43</v>
      </c>
      <c r="C13" s="42" t="s">
        <v>21</v>
      </c>
      <c r="D13" s="43">
        <v>10941</v>
      </c>
      <c r="E13" s="44">
        <f t="shared" ca="1" si="0"/>
        <v>84</v>
      </c>
      <c r="F13" s="45">
        <v>20</v>
      </c>
      <c r="G13" s="1" t="s">
        <v>227</v>
      </c>
      <c r="H13" s="46">
        <v>4</v>
      </c>
      <c r="I13" s="46">
        <v>3</v>
      </c>
      <c r="J13" s="46" t="s">
        <v>235</v>
      </c>
      <c r="K13" s="43">
        <v>39717</v>
      </c>
      <c r="L13" s="42" t="s">
        <v>199</v>
      </c>
      <c r="M13" s="42" t="s">
        <v>200</v>
      </c>
      <c r="N13" s="42" t="s">
        <v>184</v>
      </c>
      <c r="O13" s="46" t="s">
        <v>11</v>
      </c>
      <c r="P13" s="46">
        <v>3</v>
      </c>
      <c r="Q13" s="45" t="s">
        <v>13</v>
      </c>
      <c r="R13" s="34"/>
      <c r="S13" s="45">
        <v>2</v>
      </c>
      <c r="T13" s="45">
        <v>5</v>
      </c>
      <c r="U13" s="45">
        <f t="shared" si="3"/>
        <v>0</v>
      </c>
      <c r="V13" s="45">
        <v>2</v>
      </c>
      <c r="W13" s="45">
        <f t="shared" si="4"/>
        <v>1</v>
      </c>
      <c r="X13" s="45">
        <v>2</v>
      </c>
      <c r="Y13" s="45">
        <f t="shared" si="1"/>
        <v>1</v>
      </c>
      <c r="Z13" s="45">
        <v>1</v>
      </c>
      <c r="AA13" s="45">
        <f t="shared" si="2"/>
        <v>0</v>
      </c>
      <c r="AB13" s="45"/>
      <c r="AC13" s="45"/>
      <c r="AD13" s="45"/>
      <c r="AE13" s="45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XEO13" s="42"/>
      <c r="XEP13" s="42"/>
      <c r="XEQ13" s="42"/>
      <c r="XER13" s="42"/>
      <c r="XES13" s="42"/>
      <c r="XET13" s="42"/>
      <c r="XEU13" s="42"/>
      <c r="XEV13" s="42"/>
      <c r="XEW13" s="42"/>
      <c r="XEX13" s="42"/>
      <c r="XEY13" s="42"/>
      <c r="XEZ13" s="42"/>
      <c r="XFA13" s="42"/>
      <c r="XFB13" s="42"/>
      <c r="XFC13" s="42"/>
    </row>
    <row r="14" spans="1:112 16369:16383" s="56" customFormat="1" x14ac:dyDescent="0.25">
      <c r="A14" s="38">
        <v>4</v>
      </c>
      <c r="B14" s="42" t="s">
        <v>43</v>
      </c>
      <c r="C14" s="42" t="s">
        <v>15</v>
      </c>
      <c r="D14" s="43">
        <v>10941</v>
      </c>
      <c r="E14" s="44">
        <f t="shared" ca="1" si="0"/>
        <v>84</v>
      </c>
      <c r="F14" s="45">
        <v>20</v>
      </c>
      <c r="G14" s="1" t="s">
        <v>227</v>
      </c>
      <c r="H14" s="46">
        <v>5</v>
      </c>
      <c r="I14" s="46">
        <v>3</v>
      </c>
      <c r="J14" s="46" t="s">
        <v>235</v>
      </c>
      <c r="K14" s="43">
        <v>40812</v>
      </c>
      <c r="L14" s="42" t="s">
        <v>199</v>
      </c>
      <c r="M14" s="42" t="s">
        <v>200</v>
      </c>
      <c r="N14" s="42" t="s">
        <v>189</v>
      </c>
      <c r="O14" s="46" t="s">
        <v>11</v>
      </c>
      <c r="P14" s="46">
        <v>2</v>
      </c>
      <c r="Q14" s="45" t="s">
        <v>13</v>
      </c>
      <c r="R14" s="35"/>
      <c r="S14" s="45">
        <v>5</v>
      </c>
      <c r="T14" s="45">
        <v>3</v>
      </c>
      <c r="U14" s="45">
        <f t="shared" si="3"/>
        <v>0</v>
      </c>
      <c r="V14" s="45">
        <v>5</v>
      </c>
      <c r="W14" s="45">
        <f t="shared" si="4"/>
        <v>1</v>
      </c>
      <c r="X14" s="45">
        <v>3</v>
      </c>
      <c r="Y14" s="45">
        <f t="shared" si="1"/>
        <v>0</v>
      </c>
      <c r="Z14" s="45">
        <v>5</v>
      </c>
      <c r="AA14" s="45">
        <f t="shared" si="2"/>
        <v>1</v>
      </c>
      <c r="AB14" s="45"/>
      <c r="AC14" s="45"/>
      <c r="AD14" s="45"/>
      <c r="AE14" s="45"/>
      <c r="XEO14" s="42"/>
      <c r="XEP14" s="42"/>
      <c r="XEQ14" s="42"/>
      <c r="XER14" s="42"/>
      <c r="XES14" s="42"/>
      <c r="XET14" s="42"/>
      <c r="XEU14" s="42"/>
      <c r="XEV14" s="42"/>
      <c r="XEW14" s="42"/>
      <c r="XEX14" s="42"/>
      <c r="XEY14" s="42"/>
      <c r="XEZ14" s="42"/>
      <c r="XFA14" s="42"/>
      <c r="XFB14" s="42"/>
      <c r="XFC14" s="42"/>
    </row>
    <row r="15" spans="1:112 16369:16383" s="56" customFormat="1" x14ac:dyDescent="0.25">
      <c r="A15" s="38">
        <v>4</v>
      </c>
      <c r="B15" s="42" t="s">
        <v>43</v>
      </c>
      <c r="C15" s="42" t="s">
        <v>19</v>
      </c>
      <c r="D15" s="43">
        <v>10941</v>
      </c>
      <c r="E15" s="44">
        <f t="shared" ca="1" si="0"/>
        <v>84</v>
      </c>
      <c r="F15" s="45">
        <v>25</v>
      </c>
      <c r="G15" s="1" t="s">
        <v>227</v>
      </c>
      <c r="H15" s="46">
        <v>4</v>
      </c>
      <c r="I15" s="46">
        <v>3</v>
      </c>
      <c r="J15" s="46" t="s">
        <v>235</v>
      </c>
      <c r="K15" s="43">
        <v>40084</v>
      </c>
      <c r="L15" s="42" t="s">
        <v>199</v>
      </c>
      <c r="M15" s="42" t="s">
        <v>188</v>
      </c>
      <c r="N15" s="42" t="s">
        <v>186</v>
      </c>
      <c r="O15" s="46" t="s">
        <v>11</v>
      </c>
      <c r="P15" s="46">
        <v>1</v>
      </c>
      <c r="Q15" s="45" t="s">
        <v>13</v>
      </c>
      <c r="R15" s="34"/>
      <c r="S15" s="45">
        <v>3</v>
      </c>
      <c r="T15" s="45">
        <v>1</v>
      </c>
      <c r="U15" s="45">
        <f t="shared" si="3"/>
        <v>0</v>
      </c>
      <c r="V15" s="45">
        <v>3</v>
      </c>
      <c r="W15" s="45">
        <f t="shared" si="4"/>
        <v>1</v>
      </c>
      <c r="X15" s="45">
        <v>1</v>
      </c>
      <c r="Y15" s="45">
        <f t="shared" si="1"/>
        <v>0</v>
      </c>
      <c r="Z15" s="45">
        <v>3</v>
      </c>
      <c r="AA15" s="45">
        <f t="shared" si="2"/>
        <v>1</v>
      </c>
      <c r="AB15" s="45"/>
      <c r="AC15" s="45"/>
      <c r="AD15" s="45"/>
      <c r="AE15" s="45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XEO15" s="42"/>
      <c r="XEP15" s="42"/>
      <c r="XEQ15" s="42"/>
      <c r="XER15" s="42"/>
      <c r="XES15" s="42"/>
      <c r="XET15" s="42"/>
      <c r="XEU15" s="42"/>
      <c r="XEV15" s="42"/>
      <c r="XEW15" s="42"/>
      <c r="XEX15" s="42"/>
      <c r="XEY15" s="42"/>
      <c r="XEZ15" s="42"/>
      <c r="XFA15" s="42"/>
      <c r="XFB15" s="42"/>
      <c r="XFC15" s="42"/>
    </row>
    <row r="16" spans="1:112 16369:16383" s="56" customFormat="1" x14ac:dyDescent="0.25">
      <c r="A16" s="38">
        <v>5</v>
      </c>
      <c r="B16" s="42" t="s">
        <v>43</v>
      </c>
      <c r="C16" s="42" t="s">
        <v>9</v>
      </c>
      <c r="D16" s="43">
        <v>10941</v>
      </c>
      <c r="E16" s="44">
        <f t="shared" ca="1" si="0"/>
        <v>84</v>
      </c>
      <c r="F16" s="45">
        <v>25</v>
      </c>
      <c r="G16" s="1" t="s">
        <v>227</v>
      </c>
      <c r="H16" s="46">
        <v>5</v>
      </c>
      <c r="I16" s="46">
        <v>3</v>
      </c>
      <c r="J16" s="46" t="s">
        <v>234</v>
      </c>
      <c r="K16" s="43">
        <v>41106</v>
      </c>
      <c r="L16" s="42" t="s">
        <v>190</v>
      </c>
      <c r="M16" s="42" t="s">
        <v>202</v>
      </c>
      <c r="N16" s="42" t="s">
        <v>192</v>
      </c>
      <c r="O16" s="46" t="s">
        <v>7</v>
      </c>
      <c r="P16" s="46">
        <v>1</v>
      </c>
      <c r="Q16" s="45" t="s">
        <v>13</v>
      </c>
      <c r="R16" s="35"/>
      <c r="S16" s="45">
        <v>6</v>
      </c>
      <c r="T16" s="45">
        <v>6</v>
      </c>
      <c r="U16" s="45">
        <f t="shared" si="3"/>
        <v>1</v>
      </c>
      <c r="V16" s="45">
        <v>6</v>
      </c>
      <c r="W16" s="45">
        <f t="shared" si="4"/>
        <v>1</v>
      </c>
      <c r="X16" s="45">
        <v>1</v>
      </c>
      <c r="Y16" s="45">
        <f t="shared" si="1"/>
        <v>0</v>
      </c>
      <c r="Z16" s="45">
        <v>6</v>
      </c>
      <c r="AA16" s="45">
        <f t="shared" si="2"/>
        <v>1</v>
      </c>
      <c r="AB16" s="45"/>
      <c r="AC16" s="45"/>
      <c r="AD16" s="45"/>
      <c r="AE16" s="45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XEO16" s="42"/>
      <c r="XEP16" s="42"/>
      <c r="XEQ16" s="42"/>
      <c r="XER16" s="42"/>
      <c r="XES16" s="42"/>
      <c r="XET16" s="42"/>
      <c r="XEU16" s="42"/>
      <c r="XEV16" s="42"/>
      <c r="XEW16" s="42"/>
      <c r="XEX16" s="42"/>
      <c r="XEY16" s="42"/>
      <c r="XEZ16" s="42"/>
      <c r="XFA16" s="42"/>
      <c r="XFB16" s="42"/>
      <c r="XFC16" s="42"/>
    </row>
    <row r="17" spans="1:111 16369:16383" s="56" customFormat="1" x14ac:dyDescent="0.25">
      <c r="A17" s="38">
        <v>5</v>
      </c>
      <c r="B17" s="42" t="s">
        <v>43</v>
      </c>
      <c r="C17" s="42" t="s">
        <v>24</v>
      </c>
      <c r="D17" s="43">
        <v>10941</v>
      </c>
      <c r="E17" s="44">
        <f t="shared" ca="1" si="0"/>
        <v>84</v>
      </c>
      <c r="F17" s="45">
        <v>32</v>
      </c>
      <c r="G17" s="1" t="s">
        <v>227</v>
      </c>
      <c r="H17" s="46">
        <v>4</v>
      </c>
      <c r="I17" s="46">
        <v>3</v>
      </c>
      <c r="J17" s="46" t="s">
        <v>234</v>
      </c>
      <c r="K17" s="43">
        <v>39311</v>
      </c>
      <c r="L17" s="42" t="s">
        <v>197</v>
      </c>
      <c r="M17" s="42" t="s">
        <v>198</v>
      </c>
      <c r="N17" s="42" t="s">
        <v>181</v>
      </c>
      <c r="O17" s="46" t="s">
        <v>7</v>
      </c>
      <c r="P17" s="46">
        <v>1</v>
      </c>
      <c r="Q17" s="45" t="s">
        <v>14</v>
      </c>
      <c r="R17" s="35"/>
      <c r="S17" s="45">
        <v>1</v>
      </c>
      <c r="T17" s="45">
        <v>1</v>
      </c>
      <c r="U17" s="45">
        <f t="shared" si="3"/>
        <v>1</v>
      </c>
      <c r="V17" s="45">
        <v>1</v>
      </c>
      <c r="W17" s="45">
        <f t="shared" si="4"/>
        <v>1</v>
      </c>
      <c r="X17" s="45">
        <v>4</v>
      </c>
      <c r="Y17" s="45">
        <f t="shared" si="1"/>
        <v>0</v>
      </c>
      <c r="Z17" s="45">
        <v>1</v>
      </c>
      <c r="AA17" s="45">
        <f t="shared" si="2"/>
        <v>1</v>
      </c>
      <c r="AB17" s="45"/>
      <c r="AC17" s="45"/>
      <c r="AD17" s="45"/>
      <c r="AE17" s="45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XEO17" s="42"/>
      <c r="XEP17" s="42"/>
      <c r="XEQ17" s="42"/>
      <c r="XER17" s="42"/>
      <c r="XES17" s="42"/>
      <c r="XET17" s="42"/>
      <c r="XEU17" s="42"/>
      <c r="XEV17" s="42"/>
      <c r="XEW17" s="42"/>
      <c r="XEX17" s="42"/>
      <c r="XEY17" s="42"/>
      <c r="XEZ17" s="42"/>
      <c r="XFA17" s="42"/>
      <c r="XFB17" s="42"/>
      <c r="XFC17" s="42"/>
    </row>
    <row r="18" spans="1:111 16369:16383" s="56" customFormat="1" x14ac:dyDescent="0.25">
      <c r="A18" s="38">
        <v>5</v>
      </c>
      <c r="B18" s="42" t="s">
        <v>43</v>
      </c>
      <c r="C18" s="42" t="s">
        <v>18</v>
      </c>
      <c r="D18" s="43">
        <v>10941</v>
      </c>
      <c r="E18" s="44">
        <f t="shared" ca="1" si="0"/>
        <v>84</v>
      </c>
      <c r="F18" s="45">
        <v>25</v>
      </c>
      <c r="G18" s="1" t="s">
        <v>227</v>
      </c>
      <c r="H18" s="46">
        <v>4</v>
      </c>
      <c r="I18" s="46">
        <v>3</v>
      </c>
      <c r="J18" s="46" t="s">
        <v>234</v>
      </c>
      <c r="K18" s="43">
        <v>40445</v>
      </c>
      <c r="L18" s="42" t="s">
        <v>199</v>
      </c>
      <c r="M18" s="42" t="s">
        <v>201</v>
      </c>
      <c r="N18" s="42" t="s">
        <v>187</v>
      </c>
      <c r="O18" s="46" t="s">
        <v>7</v>
      </c>
      <c r="P18" s="46">
        <v>1</v>
      </c>
      <c r="Q18" s="45" t="s">
        <v>13</v>
      </c>
      <c r="R18" s="35"/>
      <c r="S18" s="45">
        <v>4</v>
      </c>
      <c r="T18" s="45">
        <v>3</v>
      </c>
      <c r="U18" s="45">
        <f t="shared" si="3"/>
        <v>0</v>
      </c>
      <c r="V18" s="45">
        <v>4</v>
      </c>
      <c r="W18" s="45">
        <f t="shared" si="4"/>
        <v>1</v>
      </c>
      <c r="X18" s="45">
        <v>3</v>
      </c>
      <c r="Y18" s="45">
        <f t="shared" si="1"/>
        <v>0</v>
      </c>
      <c r="Z18" s="45">
        <v>3</v>
      </c>
      <c r="AA18" s="45">
        <f t="shared" si="2"/>
        <v>0</v>
      </c>
      <c r="AB18" s="45"/>
      <c r="AC18" s="45"/>
      <c r="AD18" s="45"/>
      <c r="AE18" s="45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XEO18" s="42"/>
      <c r="XEP18" s="42"/>
      <c r="XEQ18" s="42"/>
      <c r="XER18" s="42"/>
      <c r="XES18" s="42"/>
      <c r="XET18" s="42"/>
      <c r="XEU18" s="42"/>
      <c r="XEV18" s="42"/>
      <c r="XEW18" s="42"/>
      <c r="XEX18" s="42"/>
      <c r="XEY18" s="42"/>
      <c r="XEZ18" s="42"/>
      <c r="XFA18" s="42"/>
      <c r="XFB18" s="42"/>
      <c r="XFC18" s="42"/>
    </row>
    <row r="19" spans="1:111 16369:16383" s="56" customFormat="1" x14ac:dyDescent="0.25">
      <c r="A19" s="38">
        <v>5</v>
      </c>
      <c r="B19" s="42" t="s">
        <v>43</v>
      </c>
      <c r="C19" s="42" t="s">
        <v>22</v>
      </c>
      <c r="D19" s="43">
        <v>10941</v>
      </c>
      <c r="E19" s="44">
        <f t="shared" ca="1" si="0"/>
        <v>84</v>
      </c>
      <c r="F19" s="45">
        <v>32</v>
      </c>
      <c r="G19" s="1" t="s">
        <v>227</v>
      </c>
      <c r="H19" s="46">
        <v>4</v>
      </c>
      <c r="I19" s="46">
        <v>3</v>
      </c>
      <c r="J19" s="46" t="s">
        <v>234</v>
      </c>
      <c r="K19" s="43">
        <v>39717</v>
      </c>
      <c r="L19" s="42" t="s">
        <v>199</v>
      </c>
      <c r="M19" s="42" t="s">
        <v>200</v>
      </c>
      <c r="N19" s="42" t="s">
        <v>184</v>
      </c>
      <c r="O19" s="46" t="s">
        <v>7</v>
      </c>
      <c r="P19" s="46">
        <v>3</v>
      </c>
      <c r="Q19" s="45" t="s">
        <v>13</v>
      </c>
      <c r="R19" s="35"/>
      <c r="S19" s="45">
        <v>2</v>
      </c>
      <c r="T19" s="45">
        <v>2</v>
      </c>
      <c r="U19" s="45">
        <f t="shared" si="3"/>
        <v>1</v>
      </c>
      <c r="V19" s="45">
        <v>2</v>
      </c>
      <c r="W19" s="45">
        <f t="shared" si="4"/>
        <v>1</v>
      </c>
      <c r="X19" s="45">
        <v>5</v>
      </c>
      <c r="Y19" s="45">
        <f t="shared" si="1"/>
        <v>0</v>
      </c>
      <c r="Z19" s="45">
        <v>2</v>
      </c>
      <c r="AA19" s="45">
        <f t="shared" si="2"/>
        <v>1</v>
      </c>
      <c r="AB19" s="45"/>
      <c r="AC19" s="45"/>
      <c r="AD19" s="45"/>
      <c r="AE19" s="45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XEO19" s="42"/>
      <c r="XEP19" s="42"/>
      <c r="XEQ19" s="42"/>
      <c r="XER19" s="42"/>
      <c r="XES19" s="42"/>
      <c r="XET19" s="42"/>
      <c r="XEU19" s="42"/>
      <c r="XEV19" s="42"/>
      <c r="XEW19" s="42"/>
      <c r="XEX19" s="42"/>
      <c r="XEY19" s="42"/>
      <c r="XEZ19" s="42"/>
      <c r="XFA19" s="42"/>
      <c r="XFB19" s="42"/>
      <c r="XFC19" s="42"/>
    </row>
    <row r="20" spans="1:111 16369:16383" s="22" customFormat="1" x14ac:dyDescent="0.25">
      <c r="A20" s="38">
        <v>5</v>
      </c>
      <c r="B20" s="42" t="s">
        <v>43</v>
      </c>
      <c r="C20" s="42" t="s">
        <v>16</v>
      </c>
      <c r="D20" s="43">
        <v>10941</v>
      </c>
      <c r="E20" s="44">
        <f t="shared" ca="1" si="0"/>
        <v>84</v>
      </c>
      <c r="F20" s="45">
        <v>25</v>
      </c>
      <c r="G20" s="1" t="s">
        <v>227</v>
      </c>
      <c r="H20" s="46">
        <v>5</v>
      </c>
      <c r="I20" s="46">
        <v>3</v>
      </c>
      <c r="J20" s="46" t="s">
        <v>234</v>
      </c>
      <c r="K20" s="43">
        <v>40812</v>
      </c>
      <c r="L20" s="42" t="s">
        <v>199</v>
      </c>
      <c r="M20" s="42" t="s">
        <v>200</v>
      </c>
      <c r="N20" s="42" t="s">
        <v>189</v>
      </c>
      <c r="O20" s="46" t="s">
        <v>7</v>
      </c>
      <c r="P20" s="46">
        <v>1</v>
      </c>
      <c r="Q20" s="45" t="s">
        <v>13</v>
      </c>
      <c r="R20" s="35"/>
      <c r="S20" s="45">
        <v>5</v>
      </c>
      <c r="T20" s="45">
        <v>5</v>
      </c>
      <c r="U20" s="45">
        <f t="shared" si="3"/>
        <v>1</v>
      </c>
      <c r="V20" s="45">
        <v>5</v>
      </c>
      <c r="W20" s="45">
        <f>IF(V20=S20,1,0)</f>
        <v>1</v>
      </c>
      <c r="X20" s="45">
        <v>2</v>
      </c>
      <c r="Y20" s="45">
        <f t="shared" si="1"/>
        <v>0</v>
      </c>
      <c r="Z20" s="45">
        <v>5</v>
      </c>
      <c r="AA20" s="45">
        <f t="shared" si="2"/>
        <v>1</v>
      </c>
      <c r="AB20" s="45"/>
      <c r="AC20" s="45"/>
      <c r="AD20" s="45"/>
      <c r="AE20" s="45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XEO20" s="42"/>
      <c r="XEP20" s="42"/>
      <c r="XEQ20" s="42"/>
      <c r="XER20" s="42"/>
      <c r="XES20" s="42"/>
      <c r="XET20" s="42"/>
      <c r="XEU20" s="42"/>
      <c r="XEV20" s="42"/>
      <c r="XEW20" s="42"/>
      <c r="XEX20" s="42"/>
      <c r="XEY20" s="42"/>
      <c r="XEZ20" s="42"/>
      <c r="XFA20" s="42"/>
      <c r="XFB20" s="42"/>
      <c r="XFC20" s="42"/>
    </row>
    <row r="21" spans="1:111 16369:16383" s="28" customFormat="1" x14ac:dyDescent="0.25">
      <c r="A21" s="38">
        <v>5</v>
      </c>
      <c r="B21" s="42" t="s">
        <v>43</v>
      </c>
      <c r="C21" s="42" t="s">
        <v>20</v>
      </c>
      <c r="D21" s="43">
        <v>10941</v>
      </c>
      <c r="E21" s="44">
        <f t="shared" ca="1" si="0"/>
        <v>84</v>
      </c>
      <c r="F21" s="45">
        <v>25</v>
      </c>
      <c r="G21" s="1" t="s">
        <v>227</v>
      </c>
      <c r="H21" s="46">
        <v>4</v>
      </c>
      <c r="I21" s="46">
        <v>3</v>
      </c>
      <c r="J21" s="46" t="s">
        <v>234</v>
      </c>
      <c r="K21" s="43">
        <v>40084</v>
      </c>
      <c r="L21" s="42" t="s">
        <v>199</v>
      </c>
      <c r="M21" s="42" t="s">
        <v>188</v>
      </c>
      <c r="N21" s="42" t="s">
        <v>186</v>
      </c>
      <c r="O21" s="46" t="s">
        <v>7</v>
      </c>
      <c r="P21" s="46">
        <v>1</v>
      </c>
      <c r="Q21" s="45" t="s">
        <v>13</v>
      </c>
      <c r="R21" s="35"/>
      <c r="S21" s="45">
        <v>3</v>
      </c>
      <c r="T21" s="45">
        <v>4</v>
      </c>
      <c r="U21" s="45">
        <f t="shared" si="3"/>
        <v>0</v>
      </c>
      <c r="V21" s="45">
        <v>3</v>
      </c>
      <c r="W21" s="45">
        <f t="shared" ref="W21:W84" si="5">IF(V21=S21,1,0)</f>
        <v>1</v>
      </c>
      <c r="X21" s="45">
        <v>6</v>
      </c>
      <c r="Y21" s="45">
        <f t="shared" si="1"/>
        <v>0</v>
      </c>
      <c r="Z21" s="45">
        <v>4</v>
      </c>
      <c r="AA21" s="45">
        <f t="shared" si="2"/>
        <v>0</v>
      </c>
      <c r="AB21" s="45"/>
      <c r="AC21" s="45"/>
      <c r="AD21" s="45"/>
      <c r="AE21" s="45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XEO21" s="42"/>
      <c r="XEP21" s="42"/>
      <c r="XEQ21" s="42"/>
      <c r="XER21" s="42"/>
      <c r="XES21" s="42"/>
      <c r="XET21" s="42"/>
      <c r="XEU21" s="42"/>
      <c r="XEV21" s="42"/>
      <c r="XEW21" s="42"/>
      <c r="XEX21" s="42"/>
      <c r="XEY21" s="42"/>
      <c r="XEZ21" s="42"/>
      <c r="XFA21" s="42"/>
      <c r="XFB21" s="42"/>
      <c r="XFC21" s="42"/>
    </row>
    <row r="22" spans="1:111 16369:16383" s="28" customFormat="1" x14ac:dyDescent="0.25">
      <c r="A22" s="49">
        <v>6</v>
      </c>
      <c r="B22" s="50" t="s">
        <v>42</v>
      </c>
      <c r="C22" s="50" t="s">
        <v>17</v>
      </c>
      <c r="D22" s="51">
        <v>19605</v>
      </c>
      <c r="E22" s="52">
        <f t="shared" ca="1" si="0"/>
        <v>60</v>
      </c>
      <c r="F22" s="17">
        <v>40</v>
      </c>
      <c r="G22" s="1" t="s">
        <v>228</v>
      </c>
      <c r="H22" s="53">
        <v>7</v>
      </c>
      <c r="I22" s="53">
        <v>3</v>
      </c>
      <c r="J22" s="53" t="s">
        <v>235</v>
      </c>
      <c r="K22" s="51">
        <v>39562</v>
      </c>
      <c r="L22" s="50" t="s">
        <v>203</v>
      </c>
      <c r="M22" s="50" t="s">
        <v>201</v>
      </c>
      <c r="N22" s="50" t="s">
        <v>184</v>
      </c>
      <c r="O22" s="53" t="s">
        <v>7</v>
      </c>
      <c r="P22" s="53">
        <v>1</v>
      </c>
      <c r="Q22" s="17" t="s">
        <v>14</v>
      </c>
      <c r="R22" s="57"/>
      <c r="S22" s="17">
        <v>1</v>
      </c>
      <c r="T22" s="17">
        <v>2</v>
      </c>
      <c r="U22" s="17">
        <f t="shared" si="3"/>
        <v>0</v>
      </c>
      <c r="V22" s="17">
        <v>3</v>
      </c>
      <c r="W22" s="17">
        <f t="shared" si="5"/>
        <v>0</v>
      </c>
      <c r="X22" s="17">
        <v>3</v>
      </c>
      <c r="Y22" s="45">
        <f t="shared" si="1"/>
        <v>0</v>
      </c>
      <c r="Z22" s="17">
        <v>3</v>
      </c>
      <c r="AA22" s="45">
        <f t="shared" si="2"/>
        <v>0</v>
      </c>
      <c r="AB22" s="17"/>
      <c r="AC22" s="17"/>
      <c r="AD22" s="17"/>
      <c r="AE22" s="1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XEO22" s="50"/>
      <c r="XEP22" s="50"/>
      <c r="XEQ22" s="50"/>
      <c r="XER22" s="50"/>
      <c r="XES22" s="50"/>
      <c r="XET22" s="50"/>
      <c r="XEU22" s="50"/>
      <c r="XEV22" s="50"/>
      <c r="XEW22" s="50"/>
      <c r="XEX22" s="50"/>
      <c r="XEY22" s="50"/>
      <c r="XEZ22" s="50"/>
      <c r="XFA22" s="50"/>
      <c r="XFB22" s="50"/>
      <c r="XFC22" s="50"/>
    </row>
    <row r="23" spans="1:111 16369:16383" s="28" customFormat="1" x14ac:dyDescent="0.25">
      <c r="A23" s="49">
        <v>6</v>
      </c>
      <c r="B23" s="50" t="s">
        <v>42</v>
      </c>
      <c r="C23" s="50" t="s">
        <v>6</v>
      </c>
      <c r="D23" s="51">
        <v>19605</v>
      </c>
      <c r="E23" s="52">
        <f t="shared" ca="1" si="0"/>
        <v>60</v>
      </c>
      <c r="F23" s="17">
        <v>16</v>
      </c>
      <c r="G23" s="1" t="s">
        <v>224</v>
      </c>
      <c r="H23" s="53">
        <v>7</v>
      </c>
      <c r="I23" s="53">
        <v>3</v>
      </c>
      <c r="J23" s="53" t="s">
        <v>235</v>
      </c>
      <c r="K23" s="51">
        <v>41058</v>
      </c>
      <c r="L23" s="50" t="s">
        <v>206</v>
      </c>
      <c r="M23" s="50" t="s">
        <v>207</v>
      </c>
      <c r="N23" s="50" t="s">
        <v>192</v>
      </c>
      <c r="O23" s="53" t="s">
        <v>7</v>
      </c>
      <c r="P23" s="53">
        <v>1</v>
      </c>
      <c r="Q23" s="17" t="s">
        <v>13</v>
      </c>
      <c r="R23" s="57"/>
      <c r="S23" s="17">
        <v>5</v>
      </c>
      <c r="T23" s="17">
        <v>4</v>
      </c>
      <c r="U23" s="17">
        <f t="shared" si="3"/>
        <v>0</v>
      </c>
      <c r="V23" s="17">
        <v>2</v>
      </c>
      <c r="W23" s="17">
        <f t="shared" si="5"/>
        <v>0</v>
      </c>
      <c r="X23" s="17">
        <v>1</v>
      </c>
      <c r="Y23" s="45">
        <f t="shared" si="1"/>
        <v>0</v>
      </c>
      <c r="Z23" s="17">
        <v>2</v>
      </c>
      <c r="AA23" s="45">
        <f t="shared" si="2"/>
        <v>0</v>
      </c>
      <c r="AB23" s="17"/>
      <c r="AC23" s="17"/>
      <c r="AD23" s="17"/>
      <c r="AE23" s="17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XEO23" s="50"/>
      <c r="XEP23" s="50"/>
      <c r="XEQ23" s="50"/>
      <c r="XER23" s="50"/>
      <c r="XES23" s="50"/>
      <c r="XET23" s="50"/>
      <c r="XEU23" s="50"/>
      <c r="XEV23" s="50"/>
      <c r="XEW23" s="50"/>
      <c r="XEX23" s="50"/>
      <c r="XEY23" s="50"/>
      <c r="XEZ23" s="50"/>
      <c r="XFA23" s="50"/>
      <c r="XFB23" s="50"/>
      <c r="XFC23" s="50"/>
    </row>
    <row r="24" spans="1:111 16369:16383" s="28" customFormat="1" x14ac:dyDescent="0.25">
      <c r="A24" s="49">
        <v>6</v>
      </c>
      <c r="B24" s="50" t="s">
        <v>42</v>
      </c>
      <c r="C24" s="50" t="s">
        <v>15</v>
      </c>
      <c r="D24" s="51">
        <v>19605</v>
      </c>
      <c r="E24" s="52">
        <f t="shared" ca="1" si="0"/>
        <v>60</v>
      </c>
      <c r="F24" s="17">
        <v>20</v>
      </c>
      <c r="G24" s="1" t="s">
        <v>224</v>
      </c>
      <c r="H24" s="53">
        <v>7</v>
      </c>
      <c r="I24" s="53">
        <v>3</v>
      </c>
      <c r="J24" s="53" t="s">
        <v>235</v>
      </c>
      <c r="K24" s="51">
        <v>40330</v>
      </c>
      <c r="L24" s="50" t="s">
        <v>204</v>
      </c>
      <c r="M24" s="50" t="s">
        <v>195</v>
      </c>
      <c r="N24" s="50" t="s">
        <v>187</v>
      </c>
      <c r="O24" s="53" t="s">
        <v>7</v>
      </c>
      <c r="P24" s="53">
        <v>1</v>
      </c>
      <c r="Q24" s="17" t="s">
        <v>13</v>
      </c>
      <c r="R24" s="57"/>
      <c r="S24" s="17">
        <v>3</v>
      </c>
      <c r="T24" s="17">
        <v>3</v>
      </c>
      <c r="U24" s="17">
        <f t="shared" si="3"/>
        <v>1</v>
      </c>
      <c r="V24" s="17">
        <v>5</v>
      </c>
      <c r="W24" s="17">
        <f t="shared" si="5"/>
        <v>0</v>
      </c>
      <c r="X24" s="17">
        <v>2</v>
      </c>
      <c r="Y24" s="45">
        <f t="shared" si="1"/>
        <v>0</v>
      </c>
      <c r="Z24" s="17">
        <v>4</v>
      </c>
      <c r="AA24" s="45">
        <f t="shared" si="2"/>
        <v>0</v>
      </c>
      <c r="AB24" s="17"/>
      <c r="AC24" s="17"/>
      <c r="AD24" s="17"/>
      <c r="AE24" s="1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XEO24" s="50"/>
      <c r="XEP24" s="50"/>
      <c r="XEQ24" s="50"/>
      <c r="XER24" s="50"/>
      <c r="XES24" s="50"/>
      <c r="XET24" s="50"/>
      <c r="XEU24" s="50"/>
      <c r="XEV24" s="50"/>
      <c r="XEW24" s="50"/>
      <c r="XEX24" s="50"/>
      <c r="XEY24" s="50"/>
      <c r="XEZ24" s="50"/>
      <c r="XFA24" s="50"/>
      <c r="XFB24" s="50"/>
      <c r="XFC24" s="50"/>
    </row>
    <row r="25" spans="1:111 16369:16383" s="8" customFormat="1" x14ac:dyDescent="0.25">
      <c r="A25" s="49">
        <v>6</v>
      </c>
      <c r="B25" s="50" t="s">
        <v>42</v>
      </c>
      <c r="C25" s="50" t="s">
        <v>9</v>
      </c>
      <c r="D25" s="51">
        <v>19605</v>
      </c>
      <c r="E25" s="52">
        <f t="shared" ca="1" si="0"/>
        <v>60</v>
      </c>
      <c r="F25" s="17">
        <v>16</v>
      </c>
      <c r="G25" s="1" t="s">
        <v>224</v>
      </c>
      <c r="H25" s="53">
        <v>7</v>
      </c>
      <c r="I25" s="53">
        <v>3</v>
      </c>
      <c r="J25" s="53" t="s">
        <v>235</v>
      </c>
      <c r="K25" s="51">
        <v>40696</v>
      </c>
      <c r="L25" s="50" t="s">
        <v>204</v>
      </c>
      <c r="M25" s="50" t="s">
        <v>205</v>
      </c>
      <c r="N25" s="50" t="s">
        <v>189</v>
      </c>
      <c r="O25" s="53" t="s">
        <v>7</v>
      </c>
      <c r="P25" s="53">
        <v>1</v>
      </c>
      <c r="Q25" s="17" t="s">
        <v>13</v>
      </c>
      <c r="R25" s="57"/>
      <c r="S25" s="17">
        <v>4</v>
      </c>
      <c r="T25" s="17">
        <v>5</v>
      </c>
      <c r="U25" s="17">
        <f t="shared" si="3"/>
        <v>0</v>
      </c>
      <c r="V25" s="17">
        <v>4</v>
      </c>
      <c r="W25" s="17">
        <f t="shared" si="5"/>
        <v>1</v>
      </c>
      <c r="X25" s="17">
        <v>4</v>
      </c>
      <c r="Y25" s="45">
        <f t="shared" si="1"/>
        <v>1</v>
      </c>
      <c r="Z25" s="17">
        <v>5</v>
      </c>
      <c r="AA25" s="45">
        <f t="shared" si="2"/>
        <v>0</v>
      </c>
      <c r="AB25" s="17"/>
      <c r="AC25" s="17"/>
      <c r="AD25" s="17"/>
      <c r="AE25" s="17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XEO25" s="50"/>
      <c r="XEP25" s="50"/>
      <c r="XEQ25" s="50"/>
      <c r="XER25" s="50"/>
      <c r="XES25" s="50"/>
      <c r="XET25" s="50"/>
      <c r="XEU25" s="50"/>
      <c r="XEV25" s="50"/>
      <c r="XEW25" s="50"/>
      <c r="XEX25" s="50"/>
      <c r="XEY25" s="50"/>
      <c r="XEZ25" s="50"/>
      <c r="XFA25" s="50"/>
      <c r="XFB25" s="50"/>
      <c r="XFC25" s="50"/>
    </row>
    <row r="26" spans="1:111 16369:16383" s="8" customFormat="1" x14ac:dyDescent="0.25">
      <c r="A26" s="49">
        <v>6</v>
      </c>
      <c r="B26" s="50" t="s">
        <v>42</v>
      </c>
      <c r="C26" s="50" t="s">
        <v>16</v>
      </c>
      <c r="D26" s="51">
        <v>19605</v>
      </c>
      <c r="E26" s="52">
        <f t="shared" ca="1" si="0"/>
        <v>60</v>
      </c>
      <c r="F26" s="17">
        <v>20</v>
      </c>
      <c r="G26" s="1" t="s">
        <v>228</v>
      </c>
      <c r="H26" s="53">
        <v>7</v>
      </c>
      <c r="I26" s="53">
        <v>3</v>
      </c>
      <c r="J26" s="53" t="s">
        <v>235</v>
      </c>
      <c r="K26" s="51">
        <v>39994</v>
      </c>
      <c r="L26" s="50" t="s">
        <v>204</v>
      </c>
      <c r="M26" s="50" t="s">
        <v>193</v>
      </c>
      <c r="N26" s="50" t="s">
        <v>186</v>
      </c>
      <c r="O26" s="53" t="s">
        <v>7</v>
      </c>
      <c r="P26" s="53">
        <v>1</v>
      </c>
      <c r="Q26" s="17" t="s">
        <v>13</v>
      </c>
      <c r="R26" s="57"/>
      <c r="S26" s="17">
        <v>2</v>
      </c>
      <c r="T26" s="17">
        <v>1</v>
      </c>
      <c r="U26" s="17">
        <f t="shared" si="3"/>
        <v>0</v>
      </c>
      <c r="V26" s="17">
        <v>1</v>
      </c>
      <c r="W26" s="17">
        <f t="shared" si="5"/>
        <v>0</v>
      </c>
      <c r="X26" s="17">
        <v>5</v>
      </c>
      <c r="Y26" s="45">
        <f t="shared" si="1"/>
        <v>0</v>
      </c>
      <c r="Z26" s="17">
        <v>1</v>
      </c>
      <c r="AA26" s="45">
        <f t="shared" si="2"/>
        <v>0</v>
      </c>
      <c r="AB26" s="17"/>
      <c r="AC26" s="17"/>
      <c r="AD26" s="17"/>
      <c r="AE26" s="1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XEO26" s="50"/>
      <c r="XEP26" s="50"/>
      <c r="XEQ26" s="50"/>
      <c r="XER26" s="50"/>
      <c r="XES26" s="50"/>
      <c r="XET26" s="50"/>
      <c r="XEU26" s="50"/>
      <c r="XEV26" s="50"/>
      <c r="XEW26" s="50"/>
      <c r="XEX26" s="50"/>
      <c r="XEY26" s="50"/>
      <c r="XEZ26" s="50"/>
      <c r="XFA26" s="50"/>
      <c r="XFB26" s="50"/>
      <c r="XFC26" s="50"/>
    </row>
    <row r="27" spans="1:111 16369:16383" s="22" customFormat="1" x14ac:dyDescent="0.25">
      <c r="A27" s="38">
        <v>7</v>
      </c>
      <c r="B27" s="42" t="s">
        <v>39</v>
      </c>
      <c r="C27" s="42" t="s">
        <v>17</v>
      </c>
      <c r="D27" s="43">
        <v>19897</v>
      </c>
      <c r="E27" s="44">
        <f t="shared" ca="1" si="0"/>
        <v>59</v>
      </c>
      <c r="F27" s="45">
        <v>20</v>
      </c>
      <c r="G27" s="1" t="s">
        <v>224</v>
      </c>
      <c r="H27" s="46">
        <v>7</v>
      </c>
      <c r="I27" s="46">
        <v>3</v>
      </c>
      <c r="J27" s="46" t="s">
        <v>235</v>
      </c>
      <c r="K27" s="43">
        <v>38993</v>
      </c>
      <c r="L27" s="42" t="s">
        <v>208</v>
      </c>
      <c r="M27" s="42" t="s">
        <v>209</v>
      </c>
      <c r="N27" s="42" t="s">
        <v>210</v>
      </c>
      <c r="O27" s="46" t="s">
        <v>11</v>
      </c>
      <c r="P27" s="46">
        <v>1</v>
      </c>
      <c r="Q27" s="45" t="s">
        <v>14</v>
      </c>
      <c r="R27" s="35"/>
      <c r="S27" s="45">
        <v>1</v>
      </c>
      <c r="T27" s="45">
        <v>1</v>
      </c>
      <c r="U27" s="45">
        <f t="shared" si="3"/>
        <v>1</v>
      </c>
      <c r="V27" s="45">
        <v>2</v>
      </c>
      <c r="W27" s="45">
        <f t="shared" si="5"/>
        <v>0</v>
      </c>
      <c r="X27" s="45">
        <v>3</v>
      </c>
      <c r="Y27" s="45">
        <f t="shared" si="1"/>
        <v>0</v>
      </c>
      <c r="Z27" s="45">
        <v>1</v>
      </c>
      <c r="AA27" s="45">
        <f t="shared" si="2"/>
        <v>1</v>
      </c>
      <c r="AB27" s="45"/>
      <c r="AC27" s="45"/>
      <c r="AD27" s="45"/>
      <c r="AE27" s="45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XEO27" s="42"/>
      <c r="XEP27" s="42"/>
      <c r="XEQ27" s="42"/>
      <c r="XER27" s="42"/>
      <c r="XES27" s="42"/>
      <c r="XET27" s="42"/>
      <c r="XEU27" s="42"/>
      <c r="XEV27" s="42"/>
      <c r="XEW27" s="42"/>
      <c r="XEX27" s="42"/>
      <c r="XEY27" s="42"/>
      <c r="XEZ27" s="42"/>
      <c r="XFA27" s="42"/>
      <c r="XFB27" s="42"/>
      <c r="XFC27" s="42"/>
    </row>
    <row r="28" spans="1:111 16369:16383" s="22" customFormat="1" x14ac:dyDescent="0.25">
      <c r="A28" s="38">
        <v>7</v>
      </c>
      <c r="B28" s="42" t="s">
        <v>39</v>
      </c>
      <c r="C28" s="42" t="s">
        <v>6</v>
      </c>
      <c r="D28" s="43">
        <v>19897</v>
      </c>
      <c r="E28" s="44">
        <f t="shared" ca="1" si="0"/>
        <v>59</v>
      </c>
      <c r="F28" s="45">
        <v>20</v>
      </c>
      <c r="G28" s="1" t="s">
        <v>228</v>
      </c>
      <c r="H28" s="46" t="s">
        <v>221</v>
      </c>
      <c r="I28" s="46" t="s">
        <v>221</v>
      </c>
      <c r="J28" s="46" t="s">
        <v>235</v>
      </c>
      <c r="K28" s="43">
        <v>40820</v>
      </c>
      <c r="L28" s="42" t="s">
        <v>208</v>
      </c>
      <c r="M28" s="42" t="s">
        <v>203</v>
      </c>
      <c r="N28" s="42" t="s">
        <v>189</v>
      </c>
      <c r="O28" s="46" t="s">
        <v>11</v>
      </c>
      <c r="P28" s="46">
        <v>1</v>
      </c>
      <c r="Q28" s="45" t="s">
        <v>13</v>
      </c>
      <c r="R28" s="34"/>
      <c r="S28" s="45">
        <v>3</v>
      </c>
      <c r="T28" s="45">
        <v>2</v>
      </c>
      <c r="U28" s="45">
        <f t="shared" si="3"/>
        <v>0</v>
      </c>
      <c r="V28" s="45">
        <v>1</v>
      </c>
      <c r="W28" s="45">
        <f t="shared" si="5"/>
        <v>0</v>
      </c>
      <c r="X28" s="45">
        <v>1</v>
      </c>
      <c r="Y28" s="45">
        <f t="shared" si="1"/>
        <v>0</v>
      </c>
      <c r="Z28" s="45">
        <v>2</v>
      </c>
      <c r="AA28" s="45">
        <f t="shared" si="2"/>
        <v>0</v>
      </c>
      <c r="AB28" s="45"/>
      <c r="AC28" s="45"/>
      <c r="AD28" s="45"/>
      <c r="AE28" s="45"/>
      <c r="XEO28" s="42"/>
      <c r="XEP28" s="42"/>
      <c r="XEQ28" s="42"/>
      <c r="XER28" s="42"/>
      <c r="XES28" s="42"/>
      <c r="XET28" s="42"/>
      <c r="XEU28" s="42"/>
      <c r="XEV28" s="42"/>
      <c r="XEW28" s="42"/>
      <c r="XEX28" s="42"/>
      <c r="XEY28" s="42"/>
      <c r="XEZ28" s="42"/>
      <c r="XFA28" s="42"/>
      <c r="XFB28" s="42"/>
      <c r="XFC28" s="42"/>
    </row>
    <row r="29" spans="1:111 16369:16383" s="36" customFormat="1" x14ac:dyDescent="0.25">
      <c r="A29" s="38">
        <v>7</v>
      </c>
      <c r="B29" s="42" t="s">
        <v>39</v>
      </c>
      <c r="C29" s="42" t="s">
        <v>15</v>
      </c>
      <c r="D29" s="43">
        <v>19897</v>
      </c>
      <c r="E29" s="44">
        <f t="shared" ca="1" si="0"/>
        <v>59</v>
      </c>
      <c r="F29" s="45">
        <v>20</v>
      </c>
      <c r="G29" s="1" t="s">
        <v>229</v>
      </c>
      <c r="H29" s="46">
        <v>7</v>
      </c>
      <c r="I29" s="46">
        <v>3</v>
      </c>
      <c r="J29" s="46" t="s">
        <v>235</v>
      </c>
      <c r="K29" s="43">
        <v>40162</v>
      </c>
      <c r="L29" s="42" t="s">
        <v>182</v>
      </c>
      <c r="M29" s="42" t="s">
        <v>180</v>
      </c>
      <c r="N29" s="42" t="s">
        <v>186</v>
      </c>
      <c r="O29" s="46" t="s">
        <v>11</v>
      </c>
      <c r="P29" s="46">
        <v>2</v>
      </c>
      <c r="Q29" s="45" t="s">
        <v>13</v>
      </c>
      <c r="R29" s="34"/>
      <c r="S29" s="45">
        <v>2</v>
      </c>
      <c r="T29" s="45">
        <v>3</v>
      </c>
      <c r="U29" s="45">
        <f t="shared" si="3"/>
        <v>0</v>
      </c>
      <c r="V29" s="45">
        <v>3</v>
      </c>
      <c r="W29" s="45">
        <f t="shared" si="5"/>
        <v>0</v>
      </c>
      <c r="X29" s="45">
        <v>2</v>
      </c>
      <c r="Y29" s="45">
        <f t="shared" si="1"/>
        <v>1</v>
      </c>
      <c r="Z29" s="45">
        <v>3</v>
      </c>
      <c r="AA29" s="45">
        <f t="shared" si="2"/>
        <v>0</v>
      </c>
      <c r="AB29" s="45"/>
      <c r="AC29" s="45"/>
      <c r="AD29" s="45"/>
      <c r="AE29" s="45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XEO29" s="42"/>
      <c r="XEP29" s="42"/>
      <c r="XEQ29" s="42"/>
      <c r="XER29" s="42"/>
      <c r="XES29" s="42"/>
      <c r="XET29" s="42"/>
      <c r="XEU29" s="42"/>
      <c r="XEV29" s="42"/>
      <c r="XEW29" s="42"/>
      <c r="XEX29" s="42"/>
      <c r="XEY29" s="42"/>
      <c r="XEZ29" s="42"/>
      <c r="XFA29" s="42"/>
      <c r="XFB29" s="42"/>
      <c r="XFC29" s="42"/>
    </row>
    <row r="30" spans="1:111 16369:16383" s="36" customFormat="1" x14ac:dyDescent="0.25">
      <c r="A30" s="38">
        <v>8</v>
      </c>
      <c r="B30" s="42" t="s">
        <v>39</v>
      </c>
      <c r="C30" s="42" t="s">
        <v>18</v>
      </c>
      <c r="D30" s="43">
        <v>19897</v>
      </c>
      <c r="E30" s="44">
        <f t="shared" ca="1" si="0"/>
        <v>59</v>
      </c>
      <c r="F30" s="45">
        <v>40</v>
      </c>
      <c r="G30" s="1" t="s">
        <v>224</v>
      </c>
      <c r="H30" s="46">
        <v>7</v>
      </c>
      <c r="I30" s="46">
        <v>3</v>
      </c>
      <c r="J30" s="46" t="s">
        <v>235</v>
      </c>
      <c r="K30" s="43">
        <v>38993</v>
      </c>
      <c r="L30" s="42" t="s">
        <v>208</v>
      </c>
      <c r="M30" s="42" t="s">
        <v>209</v>
      </c>
      <c r="N30" s="42" t="s">
        <v>210</v>
      </c>
      <c r="O30" s="46" t="s">
        <v>7</v>
      </c>
      <c r="P30" s="46">
        <v>1</v>
      </c>
      <c r="Q30" s="45" t="s">
        <v>14</v>
      </c>
      <c r="R30" s="34"/>
      <c r="S30" s="45">
        <v>1</v>
      </c>
      <c r="T30" s="45">
        <v>1</v>
      </c>
      <c r="U30" s="45">
        <f t="shared" si="3"/>
        <v>1</v>
      </c>
      <c r="V30" s="45">
        <v>3</v>
      </c>
      <c r="W30" s="45">
        <f t="shared" si="5"/>
        <v>0</v>
      </c>
      <c r="X30" s="45">
        <v>3</v>
      </c>
      <c r="Y30" s="45">
        <f t="shared" si="1"/>
        <v>0</v>
      </c>
      <c r="Z30" s="45">
        <v>1</v>
      </c>
      <c r="AA30" s="45">
        <f t="shared" si="2"/>
        <v>1</v>
      </c>
      <c r="AB30" s="45"/>
      <c r="AC30" s="45"/>
      <c r="AD30" s="45"/>
      <c r="AE30" s="45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XEO30" s="42"/>
      <c r="XEP30" s="42"/>
      <c r="XEQ30" s="42"/>
      <c r="XER30" s="42"/>
      <c r="XES30" s="42"/>
      <c r="XET30" s="42"/>
      <c r="XEU30" s="42"/>
      <c r="XEV30" s="42"/>
      <c r="XEW30" s="42"/>
      <c r="XEX30" s="42"/>
      <c r="XEY30" s="42"/>
      <c r="XEZ30" s="42"/>
      <c r="XFA30" s="42"/>
      <c r="XFB30" s="42"/>
      <c r="XFC30" s="42"/>
    </row>
    <row r="31" spans="1:111 16369:16383" s="36" customFormat="1" x14ac:dyDescent="0.25">
      <c r="A31" s="38">
        <v>8</v>
      </c>
      <c r="B31" s="42" t="s">
        <v>39</v>
      </c>
      <c r="C31" s="42" t="s">
        <v>9</v>
      </c>
      <c r="D31" s="43">
        <v>19897</v>
      </c>
      <c r="E31" s="44">
        <f t="shared" ca="1" si="0"/>
        <v>59</v>
      </c>
      <c r="F31" s="45">
        <v>40</v>
      </c>
      <c r="G31" s="1" t="s">
        <v>228</v>
      </c>
      <c r="H31" s="46" t="s">
        <v>221</v>
      </c>
      <c r="I31" s="46" t="s">
        <v>221</v>
      </c>
      <c r="J31" s="46" t="s">
        <v>235</v>
      </c>
      <c r="K31" s="43">
        <v>40820</v>
      </c>
      <c r="L31" s="42" t="s">
        <v>208</v>
      </c>
      <c r="M31" s="42" t="s">
        <v>203</v>
      </c>
      <c r="N31" s="42" t="s">
        <v>189</v>
      </c>
      <c r="O31" s="46" t="s">
        <v>7</v>
      </c>
      <c r="P31" s="46">
        <v>2</v>
      </c>
      <c r="Q31" s="45" t="s">
        <v>13</v>
      </c>
      <c r="R31" s="34"/>
      <c r="S31" s="45">
        <v>3</v>
      </c>
      <c r="T31" s="45">
        <v>2</v>
      </c>
      <c r="U31" s="45">
        <f t="shared" si="3"/>
        <v>0</v>
      </c>
      <c r="V31" s="45">
        <v>1</v>
      </c>
      <c r="W31" s="45">
        <f>IF(V31=S31,1,0)</f>
        <v>0</v>
      </c>
      <c r="X31" s="45">
        <v>1</v>
      </c>
      <c r="Y31" s="45">
        <f t="shared" si="1"/>
        <v>0</v>
      </c>
      <c r="Z31" s="45">
        <v>3</v>
      </c>
      <c r="AA31" s="45">
        <f t="shared" si="2"/>
        <v>1</v>
      </c>
      <c r="AB31" s="45"/>
      <c r="AC31" s="45"/>
      <c r="AD31" s="45"/>
      <c r="AE31" s="45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XEO31" s="42"/>
      <c r="XEP31" s="42"/>
      <c r="XEQ31" s="42"/>
      <c r="XER31" s="42"/>
      <c r="XES31" s="42"/>
      <c r="XET31" s="42"/>
      <c r="XEU31" s="42"/>
      <c r="XEV31" s="42"/>
      <c r="XEW31" s="42"/>
      <c r="XEX31" s="42"/>
      <c r="XEY31" s="42"/>
      <c r="XEZ31" s="42"/>
      <c r="XFA31" s="42"/>
      <c r="XFB31" s="42"/>
      <c r="XFC31" s="42"/>
    </row>
    <row r="32" spans="1:111 16369:16383" s="36" customFormat="1" x14ac:dyDescent="0.25">
      <c r="A32" s="38">
        <v>8</v>
      </c>
      <c r="B32" s="42" t="s">
        <v>39</v>
      </c>
      <c r="C32" s="42" t="s">
        <v>16</v>
      </c>
      <c r="D32" s="43">
        <v>19897</v>
      </c>
      <c r="E32" s="44">
        <f t="shared" ca="1" si="0"/>
        <v>59</v>
      </c>
      <c r="F32" s="45">
        <v>30</v>
      </c>
      <c r="G32" s="1" t="s">
        <v>229</v>
      </c>
      <c r="H32" s="46">
        <v>6</v>
      </c>
      <c r="I32" s="46">
        <v>3</v>
      </c>
      <c r="J32" s="46" t="s">
        <v>235</v>
      </c>
      <c r="K32" s="43">
        <v>40162</v>
      </c>
      <c r="L32" s="42" t="s">
        <v>182</v>
      </c>
      <c r="M32" s="42" t="s">
        <v>180</v>
      </c>
      <c r="N32" s="42" t="s">
        <v>186</v>
      </c>
      <c r="O32" s="46" t="s">
        <v>7</v>
      </c>
      <c r="P32" s="46">
        <v>2</v>
      </c>
      <c r="Q32" s="45" t="s">
        <v>13</v>
      </c>
      <c r="R32" s="34"/>
      <c r="S32" s="45">
        <v>2</v>
      </c>
      <c r="T32" s="45">
        <v>3</v>
      </c>
      <c r="U32" s="45">
        <f t="shared" si="3"/>
        <v>0</v>
      </c>
      <c r="V32" s="45">
        <v>2</v>
      </c>
      <c r="W32" s="45">
        <f t="shared" si="5"/>
        <v>1</v>
      </c>
      <c r="X32" s="45">
        <v>2</v>
      </c>
      <c r="Y32" s="45">
        <f t="shared" si="1"/>
        <v>1</v>
      </c>
      <c r="Z32" s="45">
        <v>2</v>
      </c>
      <c r="AA32" s="45">
        <f t="shared" si="2"/>
        <v>1</v>
      </c>
      <c r="AB32" s="45"/>
      <c r="AC32" s="45"/>
      <c r="AD32" s="45"/>
      <c r="AE32" s="45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XEO32" s="42"/>
      <c r="XEP32" s="42"/>
      <c r="XEQ32" s="42"/>
      <c r="XER32" s="42"/>
      <c r="XES32" s="42"/>
      <c r="XET32" s="42"/>
      <c r="XEU32" s="42"/>
      <c r="XEV32" s="42"/>
      <c r="XEW32" s="42"/>
      <c r="XEX32" s="42"/>
      <c r="XEY32" s="42"/>
      <c r="XEZ32" s="42"/>
      <c r="XFA32" s="42"/>
      <c r="XFB32" s="42"/>
      <c r="XFC32" s="42"/>
    </row>
    <row r="33" spans="1:111 16369:16383" s="28" customFormat="1" x14ac:dyDescent="0.25">
      <c r="A33" s="49">
        <v>9</v>
      </c>
      <c r="B33" s="50" t="s">
        <v>38</v>
      </c>
      <c r="C33" s="50" t="s">
        <v>19</v>
      </c>
      <c r="D33" s="51">
        <v>14269</v>
      </c>
      <c r="E33" s="52">
        <f t="shared" ca="1" si="0"/>
        <v>75</v>
      </c>
      <c r="F33" s="17">
        <v>32</v>
      </c>
      <c r="G33" s="1" t="s">
        <v>228</v>
      </c>
      <c r="H33" s="53">
        <v>6</v>
      </c>
      <c r="I33" s="53">
        <v>3</v>
      </c>
      <c r="J33" s="53" t="s">
        <v>234</v>
      </c>
      <c r="K33" s="51">
        <v>40197</v>
      </c>
      <c r="L33" s="50" t="s">
        <v>195</v>
      </c>
      <c r="M33" s="50" t="s">
        <v>213</v>
      </c>
      <c r="N33" s="50" t="s">
        <v>187</v>
      </c>
      <c r="O33" s="53" t="s">
        <v>11</v>
      </c>
      <c r="P33" s="53">
        <v>1</v>
      </c>
      <c r="Q33" s="17" t="s">
        <v>13</v>
      </c>
      <c r="R33" s="54"/>
      <c r="S33" s="17">
        <v>3</v>
      </c>
      <c r="T33" s="17">
        <v>3</v>
      </c>
      <c r="U33" s="17">
        <f t="shared" si="3"/>
        <v>1</v>
      </c>
      <c r="V33" s="17">
        <v>3</v>
      </c>
      <c r="W33" s="17">
        <f t="shared" si="5"/>
        <v>1</v>
      </c>
      <c r="X33" s="17">
        <v>3</v>
      </c>
      <c r="Y33" s="45">
        <f t="shared" si="1"/>
        <v>1</v>
      </c>
      <c r="Z33" s="17">
        <v>3</v>
      </c>
      <c r="AA33" s="45">
        <f t="shared" si="2"/>
        <v>1</v>
      </c>
      <c r="AB33" s="17"/>
      <c r="AC33" s="17"/>
      <c r="AD33" s="17"/>
      <c r="AE33" s="17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XEO33" s="50"/>
      <c r="XEP33" s="50"/>
      <c r="XEQ33" s="50"/>
      <c r="XER33" s="50"/>
      <c r="XES33" s="50"/>
      <c r="XET33" s="50"/>
      <c r="XEU33" s="50"/>
      <c r="XEV33" s="50"/>
      <c r="XEW33" s="50"/>
      <c r="XEX33" s="50"/>
      <c r="XEY33" s="50"/>
      <c r="XEZ33" s="50"/>
      <c r="XFA33" s="50"/>
      <c r="XFB33" s="50"/>
      <c r="XFC33" s="50"/>
    </row>
    <row r="34" spans="1:111 16369:16383" s="7" customFormat="1" x14ac:dyDescent="0.25">
      <c r="A34" s="49">
        <v>9</v>
      </c>
      <c r="B34" s="50" t="s">
        <v>38</v>
      </c>
      <c r="C34" s="50" t="s">
        <v>6</v>
      </c>
      <c r="D34" s="51">
        <v>14269</v>
      </c>
      <c r="E34" s="52">
        <f t="shared" ref="E34:E65" ca="1" si="6">INT((TODAY()-D34)/365.25)</f>
        <v>75</v>
      </c>
      <c r="F34" s="17">
        <v>25</v>
      </c>
      <c r="G34" s="1" t="s">
        <v>228</v>
      </c>
      <c r="H34" s="53">
        <v>6</v>
      </c>
      <c r="I34" s="53">
        <v>3</v>
      </c>
      <c r="J34" s="53" t="s">
        <v>234</v>
      </c>
      <c r="K34" s="51">
        <v>41129</v>
      </c>
      <c r="L34" s="50" t="s">
        <v>197</v>
      </c>
      <c r="M34" s="50" t="s">
        <v>197</v>
      </c>
      <c r="N34" s="50" t="s">
        <v>192</v>
      </c>
      <c r="O34" s="53" t="s">
        <v>11</v>
      </c>
      <c r="P34" s="53">
        <v>2</v>
      </c>
      <c r="Q34" s="17" t="s">
        <v>13</v>
      </c>
      <c r="R34" s="54"/>
      <c r="S34" s="17">
        <v>6</v>
      </c>
      <c r="T34" s="17">
        <v>5</v>
      </c>
      <c r="U34" s="17">
        <f t="shared" ref="U34:U65" si="7">IF(S34=T34,1,0)</f>
        <v>0</v>
      </c>
      <c r="V34" s="17">
        <v>5</v>
      </c>
      <c r="W34" s="17">
        <f t="shared" si="5"/>
        <v>0</v>
      </c>
      <c r="X34" s="17">
        <v>4</v>
      </c>
      <c r="Y34" s="45">
        <f t="shared" si="1"/>
        <v>0</v>
      </c>
      <c r="Z34" s="17">
        <v>5</v>
      </c>
      <c r="AA34" s="45">
        <f t="shared" si="2"/>
        <v>0</v>
      </c>
      <c r="AB34" s="17"/>
      <c r="AC34" s="17"/>
      <c r="AD34" s="17"/>
      <c r="AE34" s="17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XEO34" s="50"/>
      <c r="XEP34" s="50"/>
      <c r="XEQ34" s="50"/>
      <c r="XER34" s="50"/>
      <c r="XES34" s="50"/>
      <c r="XET34" s="50"/>
      <c r="XEU34" s="50"/>
      <c r="XEV34" s="50"/>
      <c r="XEW34" s="50"/>
      <c r="XEX34" s="50"/>
      <c r="XEY34" s="50"/>
      <c r="XEZ34" s="50"/>
      <c r="XFA34" s="50"/>
      <c r="XFB34" s="50"/>
      <c r="XFC34" s="50"/>
    </row>
    <row r="35" spans="1:111 16369:16383" s="7" customFormat="1" x14ac:dyDescent="0.25">
      <c r="A35" s="49">
        <v>9</v>
      </c>
      <c r="B35" s="50" t="s">
        <v>38</v>
      </c>
      <c r="C35" s="50" t="s">
        <v>15</v>
      </c>
      <c r="D35" s="51">
        <v>14269</v>
      </c>
      <c r="E35" s="52">
        <f t="shared" ca="1" si="6"/>
        <v>75</v>
      </c>
      <c r="F35" s="17">
        <v>32</v>
      </c>
      <c r="G35" s="1" t="s">
        <v>228</v>
      </c>
      <c r="H35" s="53">
        <v>5</v>
      </c>
      <c r="I35" s="53">
        <v>3</v>
      </c>
      <c r="J35" s="53" t="s">
        <v>234</v>
      </c>
      <c r="K35" s="51">
        <v>40816</v>
      </c>
      <c r="L35" s="50" t="s">
        <v>199</v>
      </c>
      <c r="M35" s="50" t="s">
        <v>193</v>
      </c>
      <c r="N35" s="50" t="s">
        <v>189</v>
      </c>
      <c r="O35" s="53" t="s">
        <v>11</v>
      </c>
      <c r="P35" s="53">
        <v>1</v>
      </c>
      <c r="Q35" s="17" t="s">
        <v>13</v>
      </c>
      <c r="R35" s="54"/>
      <c r="S35" s="17">
        <v>5</v>
      </c>
      <c r="T35" s="17">
        <v>6</v>
      </c>
      <c r="U35" s="17">
        <f t="shared" si="7"/>
        <v>0</v>
      </c>
      <c r="V35" s="17">
        <v>6</v>
      </c>
      <c r="W35" s="17">
        <f t="shared" si="5"/>
        <v>0</v>
      </c>
      <c r="X35" s="17">
        <v>6</v>
      </c>
      <c r="Y35" s="45">
        <f t="shared" si="1"/>
        <v>0</v>
      </c>
      <c r="Z35" s="17">
        <v>6</v>
      </c>
      <c r="AA35" s="45">
        <f t="shared" si="2"/>
        <v>0</v>
      </c>
      <c r="AB35" s="17"/>
      <c r="AC35" s="17"/>
      <c r="AD35" s="17"/>
      <c r="AE35" s="17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XEO35" s="50"/>
      <c r="XEP35" s="50"/>
      <c r="XEQ35" s="50"/>
      <c r="XER35" s="50"/>
      <c r="XES35" s="50"/>
      <c r="XET35" s="50"/>
      <c r="XEU35" s="50"/>
      <c r="XEV35" s="50"/>
      <c r="XEW35" s="50"/>
      <c r="XEX35" s="50"/>
      <c r="XEY35" s="50"/>
      <c r="XEZ35" s="50"/>
      <c r="XFA35" s="50"/>
      <c r="XFB35" s="50"/>
      <c r="XFC35" s="50"/>
    </row>
    <row r="36" spans="1:111 16369:16383" s="7" customFormat="1" x14ac:dyDescent="0.25">
      <c r="A36" s="49">
        <v>9</v>
      </c>
      <c r="B36" s="50" t="s">
        <v>38</v>
      </c>
      <c r="C36" s="50" t="s">
        <v>24</v>
      </c>
      <c r="D36" s="51">
        <v>14269</v>
      </c>
      <c r="E36" s="52">
        <f t="shared" ca="1" si="6"/>
        <v>75</v>
      </c>
      <c r="F36" s="17">
        <v>30</v>
      </c>
      <c r="G36" s="1" t="s">
        <v>224</v>
      </c>
      <c r="H36" s="53">
        <v>6</v>
      </c>
      <c r="I36" s="53">
        <v>3</v>
      </c>
      <c r="J36" s="53" t="s">
        <v>235</v>
      </c>
      <c r="K36" s="51">
        <v>39365</v>
      </c>
      <c r="L36" s="50" t="s">
        <v>208</v>
      </c>
      <c r="M36" s="50" t="s">
        <v>208</v>
      </c>
      <c r="N36" s="50" t="s">
        <v>181</v>
      </c>
      <c r="O36" s="53" t="s">
        <v>11</v>
      </c>
      <c r="P36" s="53">
        <v>2</v>
      </c>
      <c r="Q36" s="17" t="s">
        <v>14</v>
      </c>
      <c r="R36" s="54"/>
      <c r="S36" s="17">
        <v>1</v>
      </c>
      <c r="T36" s="17">
        <v>1</v>
      </c>
      <c r="U36" s="17">
        <f t="shared" si="7"/>
        <v>1</v>
      </c>
      <c r="V36" s="17">
        <v>1</v>
      </c>
      <c r="W36" s="17">
        <f t="shared" si="5"/>
        <v>1</v>
      </c>
      <c r="X36" s="17">
        <v>2</v>
      </c>
      <c r="Y36" s="45">
        <f t="shared" si="1"/>
        <v>0</v>
      </c>
      <c r="Z36" s="17">
        <v>2</v>
      </c>
      <c r="AA36" s="45">
        <f t="shared" si="2"/>
        <v>0</v>
      </c>
      <c r="AB36" s="17"/>
      <c r="AC36" s="17"/>
      <c r="AD36" s="17"/>
      <c r="AE36" s="17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XEO36" s="50"/>
      <c r="XEP36" s="50"/>
      <c r="XEQ36" s="50"/>
      <c r="XER36" s="50"/>
      <c r="XES36" s="50"/>
      <c r="XET36" s="50"/>
      <c r="XEU36" s="50"/>
      <c r="XEV36" s="50"/>
      <c r="XEW36" s="50"/>
      <c r="XEX36" s="50"/>
      <c r="XEY36" s="50"/>
      <c r="XEZ36" s="50"/>
      <c r="XFA36" s="50"/>
      <c r="XFB36" s="50"/>
      <c r="XFC36" s="50"/>
    </row>
    <row r="37" spans="1:111 16369:16383" s="7" customFormat="1" x14ac:dyDescent="0.25">
      <c r="A37" s="49">
        <v>9</v>
      </c>
      <c r="B37" s="50" t="s">
        <v>38</v>
      </c>
      <c r="C37" s="50" t="s">
        <v>17</v>
      </c>
      <c r="D37" s="51">
        <v>14269</v>
      </c>
      <c r="E37" s="52">
        <f t="shared" ca="1" si="6"/>
        <v>75</v>
      </c>
      <c r="F37" s="17">
        <v>25</v>
      </c>
      <c r="G37" s="1" t="s">
        <v>228</v>
      </c>
      <c r="H37" s="53">
        <v>6</v>
      </c>
      <c r="I37" s="53">
        <v>3</v>
      </c>
      <c r="J37" s="53" t="s">
        <v>234</v>
      </c>
      <c r="K37" s="51">
        <v>40505</v>
      </c>
      <c r="L37" s="50" t="s">
        <v>179</v>
      </c>
      <c r="M37" s="50" t="s">
        <v>211</v>
      </c>
      <c r="N37" s="50" t="s">
        <v>187</v>
      </c>
      <c r="O37" s="53" t="s">
        <v>11</v>
      </c>
      <c r="P37" s="53">
        <v>1</v>
      </c>
      <c r="Q37" s="17" t="s">
        <v>13</v>
      </c>
      <c r="R37" s="54"/>
      <c r="S37" s="17">
        <v>4</v>
      </c>
      <c r="T37" s="17">
        <v>4</v>
      </c>
      <c r="U37" s="17">
        <f t="shared" si="7"/>
        <v>1</v>
      </c>
      <c r="V37" s="17">
        <v>4</v>
      </c>
      <c r="W37" s="17">
        <f t="shared" si="5"/>
        <v>1</v>
      </c>
      <c r="X37" s="17">
        <v>5</v>
      </c>
      <c r="Y37" s="45">
        <f t="shared" si="1"/>
        <v>0</v>
      </c>
      <c r="Z37" s="17">
        <v>4</v>
      </c>
      <c r="AA37" s="45">
        <f t="shared" si="2"/>
        <v>1</v>
      </c>
      <c r="AB37" s="17"/>
      <c r="AC37" s="17"/>
      <c r="AD37" s="17"/>
      <c r="AE37" s="17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XEO37" s="50"/>
      <c r="XEP37" s="50"/>
      <c r="XEQ37" s="50"/>
      <c r="XER37" s="50"/>
      <c r="XES37" s="50"/>
      <c r="XET37" s="50"/>
      <c r="XEU37" s="50"/>
      <c r="XEV37" s="50"/>
      <c r="XEW37" s="50"/>
      <c r="XEX37" s="50"/>
      <c r="XEY37" s="50"/>
      <c r="XEZ37" s="50"/>
      <c r="XFA37" s="50"/>
      <c r="XFB37" s="50"/>
      <c r="XFC37" s="50"/>
    </row>
    <row r="38" spans="1:111 16369:16383" s="7" customFormat="1" x14ac:dyDescent="0.25">
      <c r="A38" s="49">
        <v>9</v>
      </c>
      <c r="B38" s="50" t="s">
        <v>38</v>
      </c>
      <c r="C38" s="50" t="s">
        <v>21</v>
      </c>
      <c r="D38" s="51">
        <v>14269</v>
      </c>
      <c r="E38" s="52">
        <f t="shared" ca="1" si="6"/>
        <v>75</v>
      </c>
      <c r="F38" s="17">
        <v>32</v>
      </c>
      <c r="G38" s="1" t="s">
        <v>228</v>
      </c>
      <c r="H38" s="53">
        <v>5</v>
      </c>
      <c r="I38" s="53">
        <v>3</v>
      </c>
      <c r="J38" s="53" t="s">
        <v>235</v>
      </c>
      <c r="K38" s="51">
        <v>39777</v>
      </c>
      <c r="L38" s="50" t="s">
        <v>179</v>
      </c>
      <c r="M38" s="50" t="s">
        <v>212</v>
      </c>
      <c r="N38" s="50" t="s">
        <v>184</v>
      </c>
      <c r="O38" s="53" t="s">
        <v>11</v>
      </c>
      <c r="P38" s="53">
        <v>1</v>
      </c>
      <c r="Q38" s="17" t="s">
        <v>13</v>
      </c>
      <c r="R38" s="54"/>
      <c r="S38" s="17">
        <v>2</v>
      </c>
      <c r="T38" s="17">
        <v>2</v>
      </c>
      <c r="U38" s="17">
        <f t="shared" si="7"/>
        <v>1</v>
      </c>
      <c r="V38" s="17">
        <v>2</v>
      </c>
      <c r="W38" s="17">
        <f t="shared" si="5"/>
        <v>1</v>
      </c>
      <c r="X38" s="17">
        <v>1</v>
      </c>
      <c r="Y38" s="45">
        <f t="shared" si="1"/>
        <v>0</v>
      </c>
      <c r="Z38" s="17">
        <v>1</v>
      </c>
      <c r="AA38" s="45">
        <f t="shared" si="2"/>
        <v>0</v>
      </c>
      <c r="AB38" s="17"/>
      <c r="AC38" s="17"/>
      <c r="AD38" s="17"/>
      <c r="AE38" s="17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XEO38" s="50"/>
      <c r="XEP38" s="50"/>
      <c r="XEQ38" s="50"/>
      <c r="XER38" s="50"/>
      <c r="XES38" s="50"/>
      <c r="XET38" s="50"/>
      <c r="XEU38" s="50"/>
      <c r="XEV38" s="50"/>
      <c r="XEW38" s="50"/>
      <c r="XEX38" s="50"/>
      <c r="XEY38" s="50"/>
      <c r="XEZ38" s="50"/>
      <c r="XFA38" s="50"/>
      <c r="XFB38" s="50"/>
      <c r="XFC38" s="50"/>
    </row>
    <row r="39" spans="1:111 16369:16383" s="37" customFormat="1" x14ac:dyDescent="0.25">
      <c r="A39" s="49">
        <v>10</v>
      </c>
      <c r="B39" s="50" t="s">
        <v>38</v>
      </c>
      <c r="C39" s="50" t="s">
        <v>20</v>
      </c>
      <c r="D39" s="51">
        <v>14269</v>
      </c>
      <c r="E39" s="52">
        <f t="shared" ca="1" si="6"/>
        <v>75</v>
      </c>
      <c r="F39" s="17">
        <v>32</v>
      </c>
      <c r="G39" s="1" t="s">
        <v>228</v>
      </c>
      <c r="H39" s="53">
        <v>6</v>
      </c>
      <c r="I39" s="53">
        <v>3</v>
      </c>
      <c r="J39" s="53" t="s">
        <v>234</v>
      </c>
      <c r="K39" s="51">
        <v>40197</v>
      </c>
      <c r="L39" s="50" t="s">
        <v>195</v>
      </c>
      <c r="M39" s="50" t="s">
        <v>213</v>
      </c>
      <c r="N39" s="50" t="s">
        <v>187</v>
      </c>
      <c r="O39" s="53" t="s">
        <v>7</v>
      </c>
      <c r="P39" s="53">
        <v>1</v>
      </c>
      <c r="Q39" s="17" t="s">
        <v>13</v>
      </c>
      <c r="R39" s="54"/>
      <c r="S39" s="17">
        <v>3</v>
      </c>
      <c r="T39" s="17">
        <v>3</v>
      </c>
      <c r="U39" s="17">
        <f t="shared" si="7"/>
        <v>1</v>
      </c>
      <c r="V39" s="17">
        <v>3</v>
      </c>
      <c r="W39" s="17">
        <f t="shared" si="5"/>
        <v>1</v>
      </c>
      <c r="X39" s="17">
        <v>1</v>
      </c>
      <c r="Y39" s="45">
        <f t="shared" si="1"/>
        <v>0</v>
      </c>
      <c r="Z39" s="17">
        <v>3</v>
      </c>
      <c r="AA39" s="45">
        <f t="shared" si="2"/>
        <v>1</v>
      </c>
      <c r="AB39" s="17"/>
      <c r="AC39" s="17"/>
      <c r="AD39" s="17"/>
      <c r="AE39" s="17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XEO39" s="50"/>
      <c r="XEP39" s="50"/>
      <c r="XEQ39" s="50"/>
      <c r="XER39" s="50"/>
      <c r="XES39" s="50"/>
      <c r="XET39" s="50"/>
      <c r="XEU39" s="50"/>
      <c r="XEV39" s="50"/>
      <c r="XEW39" s="50"/>
      <c r="XEX39" s="50"/>
      <c r="XEY39" s="50"/>
      <c r="XEZ39" s="50"/>
      <c r="XFA39" s="50"/>
      <c r="XFB39" s="50"/>
      <c r="XFC39" s="50"/>
    </row>
    <row r="40" spans="1:111 16369:16383" s="37" customFormat="1" x14ac:dyDescent="0.25">
      <c r="A40" s="49">
        <v>10</v>
      </c>
      <c r="B40" s="50" t="s">
        <v>38</v>
      </c>
      <c r="C40" s="50" t="s">
        <v>9</v>
      </c>
      <c r="D40" s="51">
        <v>14269</v>
      </c>
      <c r="E40" s="52">
        <f t="shared" ca="1" si="6"/>
        <v>75</v>
      </c>
      <c r="F40" s="17">
        <v>25</v>
      </c>
      <c r="G40" s="1" t="s">
        <v>228</v>
      </c>
      <c r="H40" s="53">
        <v>5</v>
      </c>
      <c r="I40" s="53">
        <v>3</v>
      </c>
      <c r="J40" s="53" t="s">
        <v>234</v>
      </c>
      <c r="K40" s="51">
        <v>41129</v>
      </c>
      <c r="L40" s="50" t="s">
        <v>197</v>
      </c>
      <c r="M40" s="50" t="s">
        <v>197</v>
      </c>
      <c r="N40" s="50" t="s">
        <v>192</v>
      </c>
      <c r="O40" s="53" t="s">
        <v>7</v>
      </c>
      <c r="P40" s="53">
        <v>1</v>
      </c>
      <c r="Q40" s="17" t="s">
        <v>13</v>
      </c>
      <c r="R40" s="54"/>
      <c r="S40" s="17">
        <v>6</v>
      </c>
      <c r="T40" s="17">
        <v>6</v>
      </c>
      <c r="U40" s="17">
        <f t="shared" si="7"/>
        <v>1</v>
      </c>
      <c r="V40" s="17">
        <v>5</v>
      </c>
      <c r="W40" s="17">
        <f t="shared" si="5"/>
        <v>0</v>
      </c>
      <c r="X40" s="17">
        <v>6</v>
      </c>
      <c r="Y40" s="45">
        <f t="shared" si="1"/>
        <v>1</v>
      </c>
      <c r="Z40" s="17">
        <v>5</v>
      </c>
      <c r="AA40" s="45">
        <f t="shared" si="2"/>
        <v>0</v>
      </c>
      <c r="AB40" s="17"/>
      <c r="AC40" s="17"/>
      <c r="AD40" s="17"/>
      <c r="AE40" s="17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XEO40" s="50"/>
      <c r="XEP40" s="50"/>
      <c r="XEQ40" s="50"/>
      <c r="XER40" s="50"/>
      <c r="XES40" s="50"/>
      <c r="XET40" s="50"/>
      <c r="XEU40" s="50"/>
      <c r="XEV40" s="50"/>
      <c r="XEW40" s="50"/>
      <c r="XEX40" s="50"/>
      <c r="XEY40" s="50"/>
      <c r="XEZ40" s="50"/>
      <c r="XFA40" s="50"/>
      <c r="XFB40" s="50"/>
      <c r="XFC40" s="50"/>
    </row>
    <row r="41" spans="1:111 16369:16383" s="56" customFormat="1" x14ac:dyDescent="0.25">
      <c r="A41" s="49">
        <v>10</v>
      </c>
      <c r="B41" s="50" t="s">
        <v>38</v>
      </c>
      <c r="C41" s="50" t="s">
        <v>16</v>
      </c>
      <c r="D41" s="51">
        <v>14269</v>
      </c>
      <c r="E41" s="52">
        <f t="shared" ca="1" si="6"/>
        <v>75</v>
      </c>
      <c r="F41" s="17">
        <v>25</v>
      </c>
      <c r="G41" s="1" t="s">
        <v>228</v>
      </c>
      <c r="H41" s="53">
        <v>5</v>
      </c>
      <c r="I41" s="53">
        <v>3</v>
      </c>
      <c r="J41" s="53" t="s">
        <v>234</v>
      </c>
      <c r="K41" s="51">
        <v>40816</v>
      </c>
      <c r="L41" s="50" t="s">
        <v>199</v>
      </c>
      <c r="M41" s="50" t="s">
        <v>193</v>
      </c>
      <c r="N41" s="50" t="s">
        <v>189</v>
      </c>
      <c r="O41" s="53" t="s">
        <v>7</v>
      </c>
      <c r="P41" s="53">
        <v>1</v>
      </c>
      <c r="Q41" s="17" t="s">
        <v>13</v>
      </c>
      <c r="R41" s="54"/>
      <c r="S41" s="17">
        <v>5</v>
      </c>
      <c r="T41" s="17">
        <v>5</v>
      </c>
      <c r="U41" s="17">
        <f t="shared" si="7"/>
        <v>1</v>
      </c>
      <c r="V41" s="17">
        <v>6</v>
      </c>
      <c r="W41" s="17">
        <f t="shared" si="5"/>
        <v>0</v>
      </c>
      <c r="X41" s="17">
        <v>5</v>
      </c>
      <c r="Y41" s="45">
        <f t="shared" si="1"/>
        <v>1</v>
      </c>
      <c r="Z41" s="17">
        <v>6</v>
      </c>
      <c r="AA41" s="45">
        <f t="shared" si="2"/>
        <v>0</v>
      </c>
      <c r="AB41" s="17"/>
      <c r="AC41" s="17"/>
      <c r="AD41" s="17"/>
      <c r="AE41" s="17"/>
      <c r="XEO41" s="50"/>
      <c r="XEP41" s="50"/>
      <c r="XEQ41" s="50"/>
      <c r="XER41" s="50"/>
      <c r="XES41" s="50"/>
      <c r="XET41" s="50"/>
      <c r="XEU41" s="50"/>
      <c r="XEV41" s="50"/>
      <c r="XEW41" s="50"/>
      <c r="XEX41" s="50"/>
      <c r="XEY41" s="50"/>
      <c r="XEZ41" s="50"/>
      <c r="XFA41" s="50"/>
      <c r="XFB41" s="50"/>
      <c r="XFC41" s="50"/>
    </row>
    <row r="42" spans="1:111 16369:16383" s="56" customFormat="1" x14ac:dyDescent="0.25">
      <c r="A42" s="49">
        <v>10</v>
      </c>
      <c r="B42" s="50" t="s">
        <v>38</v>
      </c>
      <c r="C42" s="50" t="s">
        <v>37</v>
      </c>
      <c r="D42" s="51">
        <v>14269</v>
      </c>
      <c r="E42" s="52">
        <f t="shared" ca="1" si="6"/>
        <v>75</v>
      </c>
      <c r="F42" s="17">
        <v>40</v>
      </c>
      <c r="G42" s="1" t="s">
        <v>224</v>
      </c>
      <c r="H42" s="53">
        <v>6</v>
      </c>
      <c r="I42" s="53">
        <v>3</v>
      </c>
      <c r="J42" s="53" t="s">
        <v>235</v>
      </c>
      <c r="K42" s="51">
        <v>39365</v>
      </c>
      <c r="L42" s="50" t="s">
        <v>208</v>
      </c>
      <c r="M42" s="50" t="s">
        <v>208</v>
      </c>
      <c r="N42" s="50" t="s">
        <v>181</v>
      </c>
      <c r="O42" s="53" t="s">
        <v>7</v>
      </c>
      <c r="P42" s="53">
        <v>1</v>
      </c>
      <c r="Q42" s="17" t="s">
        <v>14</v>
      </c>
      <c r="R42" s="54"/>
      <c r="S42" s="17">
        <v>1</v>
      </c>
      <c r="T42" s="17">
        <v>1</v>
      </c>
      <c r="U42" s="17">
        <f t="shared" si="7"/>
        <v>1</v>
      </c>
      <c r="V42" s="17">
        <v>1</v>
      </c>
      <c r="W42" s="17">
        <f>IF(V42=S42,1,0)</f>
        <v>1</v>
      </c>
      <c r="X42" s="17">
        <v>2</v>
      </c>
      <c r="Y42" s="45">
        <f t="shared" si="1"/>
        <v>0</v>
      </c>
      <c r="Z42" s="17">
        <v>1</v>
      </c>
      <c r="AA42" s="45">
        <f t="shared" si="2"/>
        <v>1</v>
      </c>
      <c r="AB42" s="17"/>
      <c r="AC42" s="17"/>
      <c r="AD42" s="17"/>
      <c r="AE42" s="17"/>
      <c r="XEO42" s="50"/>
      <c r="XEP42" s="50"/>
      <c r="XEQ42" s="50"/>
      <c r="XER42" s="50"/>
      <c r="XES42" s="50"/>
      <c r="XET42" s="50"/>
      <c r="XEU42" s="50"/>
      <c r="XEV42" s="50"/>
      <c r="XEW42" s="50"/>
      <c r="XEX42" s="50"/>
      <c r="XEY42" s="50"/>
      <c r="XEZ42" s="50"/>
      <c r="XFA42" s="50"/>
      <c r="XFB42" s="50"/>
      <c r="XFC42" s="50"/>
    </row>
    <row r="43" spans="1:111 16369:16383" s="56" customFormat="1" x14ac:dyDescent="0.25">
      <c r="A43" s="49">
        <v>10</v>
      </c>
      <c r="B43" s="50" t="s">
        <v>38</v>
      </c>
      <c r="C43" s="50" t="s">
        <v>18</v>
      </c>
      <c r="D43" s="51">
        <v>14269</v>
      </c>
      <c r="E43" s="52">
        <f t="shared" ca="1" si="6"/>
        <v>75</v>
      </c>
      <c r="F43" s="17">
        <v>32</v>
      </c>
      <c r="G43" s="1" t="s">
        <v>228</v>
      </c>
      <c r="H43" s="53">
        <v>6</v>
      </c>
      <c r="I43" s="53">
        <v>3</v>
      </c>
      <c r="J43" s="53" t="s">
        <v>234</v>
      </c>
      <c r="K43" s="51">
        <v>40505</v>
      </c>
      <c r="L43" s="50" t="s">
        <v>179</v>
      </c>
      <c r="M43" s="50" t="s">
        <v>211</v>
      </c>
      <c r="N43" s="50" t="s">
        <v>187</v>
      </c>
      <c r="O43" s="53" t="s">
        <v>7</v>
      </c>
      <c r="P43" s="53">
        <v>1</v>
      </c>
      <c r="Q43" s="17" t="s">
        <v>13</v>
      </c>
      <c r="R43" s="54"/>
      <c r="S43" s="17">
        <v>4</v>
      </c>
      <c r="T43" s="17">
        <v>4</v>
      </c>
      <c r="U43" s="17">
        <f t="shared" si="7"/>
        <v>1</v>
      </c>
      <c r="V43" s="17">
        <v>4</v>
      </c>
      <c r="W43" s="17">
        <f t="shared" si="5"/>
        <v>1</v>
      </c>
      <c r="X43" s="17">
        <v>4</v>
      </c>
      <c r="Y43" s="45">
        <f t="shared" si="1"/>
        <v>1</v>
      </c>
      <c r="Z43" s="17">
        <v>4</v>
      </c>
      <c r="AA43" s="45">
        <f t="shared" si="2"/>
        <v>1</v>
      </c>
      <c r="AB43" s="17"/>
      <c r="AC43" s="17"/>
      <c r="AD43" s="17"/>
      <c r="AE43" s="17"/>
      <c r="XEO43" s="50"/>
      <c r="XEP43" s="50"/>
      <c r="XEQ43" s="50"/>
      <c r="XER43" s="50"/>
      <c r="XES43" s="50"/>
      <c r="XET43" s="50"/>
      <c r="XEU43" s="50"/>
      <c r="XEV43" s="50"/>
      <c r="XEW43" s="50"/>
      <c r="XEX43" s="50"/>
      <c r="XEY43" s="50"/>
      <c r="XEZ43" s="50"/>
      <c r="XFA43" s="50"/>
      <c r="XFB43" s="50"/>
      <c r="XFC43" s="50"/>
    </row>
    <row r="44" spans="1:111 16369:16383" s="56" customFormat="1" x14ac:dyDescent="0.25">
      <c r="A44" s="49">
        <v>10</v>
      </c>
      <c r="B44" s="50" t="s">
        <v>38</v>
      </c>
      <c r="C44" s="50" t="s">
        <v>22</v>
      </c>
      <c r="D44" s="51">
        <v>14269</v>
      </c>
      <c r="E44" s="52">
        <f t="shared" ca="1" si="6"/>
        <v>75</v>
      </c>
      <c r="F44" s="17">
        <v>32</v>
      </c>
      <c r="G44" s="1" t="s">
        <v>228</v>
      </c>
      <c r="H44" s="53">
        <v>5</v>
      </c>
      <c r="I44" s="53">
        <v>3</v>
      </c>
      <c r="J44" s="53" t="s">
        <v>235</v>
      </c>
      <c r="K44" s="51">
        <v>39777</v>
      </c>
      <c r="L44" s="50" t="s">
        <v>179</v>
      </c>
      <c r="M44" s="50" t="s">
        <v>212</v>
      </c>
      <c r="N44" s="50" t="s">
        <v>184</v>
      </c>
      <c r="O44" s="53" t="s">
        <v>7</v>
      </c>
      <c r="P44" s="53">
        <v>1</v>
      </c>
      <c r="Q44" s="17" t="s">
        <v>13</v>
      </c>
      <c r="R44" s="54"/>
      <c r="S44" s="17">
        <v>2</v>
      </c>
      <c r="T44" s="17">
        <v>2</v>
      </c>
      <c r="U44" s="17">
        <f t="shared" si="7"/>
        <v>1</v>
      </c>
      <c r="V44" s="17">
        <v>2</v>
      </c>
      <c r="W44" s="17">
        <f t="shared" si="5"/>
        <v>1</v>
      </c>
      <c r="X44" s="17">
        <v>3</v>
      </c>
      <c r="Y44" s="45">
        <f t="shared" si="1"/>
        <v>0</v>
      </c>
      <c r="Z44" s="17">
        <v>2</v>
      </c>
      <c r="AA44" s="45">
        <f t="shared" si="2"/>
        <v>1</v>
      </c>
      <c r="AB44" s="17"/>
      <c r="AC44" s="17"/>
      <c r="AD44" s="17"/>
      <c r="AE44" s="17"/>
      <c r="XEO44" s="50"/>
      <c r="XEP44" s="50"/>
      <c r="XEQ44" s="50"/>
      <c r="XER44" s="50"/>
      <c r="XES44" s="50"/>
      <c r="XET44" s="50"/>
      <c r="XEU44" s="50"/>
      <c r="XEV44" s="50"/>
      <c r="XEW44" s="50"/>
      <c r="XEX44" s="50"/>
      <c r="XEY44" s="50"/>
      <c r="XEZ44" s="50"/>
      <c r="XFA44" s="50"/>
      <c r="XFB44" s="50"/>
      <c r="XFC44" s="50"/>
    </row>
    <row r="45" spans="1:111 16369:16383" s="56" customFormat="1" x14ac:dyDescent="0.25">
      <c r="A45" s="38">
        <v>11</v>
      </c>
      <c r="B45" s="42" t="s">
        <v>44</v>
      </c>
      <c r="C45" s="42" t="s">
        <v>17</v>
      </c>
      <c r="D45" s="43">
        <v>13103</v>
      </c>
      <c r="E45" s="44">
        <f t="shared" ca="1" si="6"/>
        <v>78</v>
      </c>
      <c r="F45" s="45">
        <v>50</v>
      </c>
      <c r="G45" s="1" t="s">
        <v>224</v>
      </c>
      <c r="H45" s="46">
        <v>7</v>
      </c>
      <c r="I45" s="46">
        <v>3</v>
      </c>
      <c r="J45" s="46" t="s">
        <v>233</v>
      </c>
      <c r="K45" s="43">
        <v>39822</v>
      </c>
      <c r="L45" s="42" t="s">
        <v>195</v>
      </c>
      <c r="M45" s="42" t="s">
        <v>199</v>
      </c>
      <c r="N45" s="42" t="s">
        <v>186</v>
      </c>
      <c r="O45" s="46" t="s">
        <v>11</v>
      </c>
      <c r="P45" s="46">
        <v>1</v>
      </c>
      <c r="Q45" s="45" t="s">
        <v>13</v>
      </c>
      <c r="R45" s="34"/>
      <c r="S45" s="45">
        <v>2</v>
      </c>
      <c r="T45" s="45">
        <v>2</v>
      </c>
      <c r="U45" s="45">
        <f t="shared" si="7"/>
        <v>1</v>
      </c>
      <c r="V45" s="45">
        <v>2</v>
      </c>
      <c r="W45" s="45">
        <f t="shared" si="5"/>
        <v>1</v>
      </c>
      <c r="X45" s="45">
        <v>4</v>
      </c>
      <c r="Y45" s="45">
        <f t="shared" si="1"/>
        <v>0</v>
      </c>
      <c r="Z45" s="45">
        <v>2</v>
      </c>
      <c r="AA45" s="45">
        <f t="shared" si="2"/>
        <v>1</v>
      </c>
      <c r="AB45" s="45"/>
      <c r="AC45" s="45"/>
      <c r="AD45" s="45"/>
      <c r="AE45" s="45"/>
      <c r="XEO45" s="42"/>
      <c r="XEP45" s="42"/>
      <c r="XEQ45" s="42"/>
      <c r="XER45" s="42"/>
      <c r="XES45" s="42"/>
      <c r="XET45" s="42"/>
      <c r="XEU45" s="42"/>
      <c r="XEV45" s="42"/>
      <c r="XEW45" s="42"/>
      <c r="XEX45" s="42"/>
      <c r="XEY45" s="42"/>
      <c r="XEZ45" s="42"/>
      <c r="XFA45" s="42"/>
      <c r="XFB45" s="42"/>
      <c r="XFC45" s="42"/>
    </row>
    <row r="46" spans="1:111 16369:16383" s="37" customFormat="1" x14ac:dyDescent="0.25">
      <c r="A46" s="38">
        <v>11</v>
      </c>
      <c r="B46" s="42" t="s">
        <v>44</v>
      </c>
      <c r="C46" s="42" t="s">
        <v>6</v>
      </c>
      <c r="D46" s="43">
        <v>13103</v>
      </c>
      <c r="E46" s="44">
        <f t="shared" ca="1" si="6"/>
        <v>78</v>
      </c>
      <c r="F46" s="45">
        <v>63</v>
      </c>
      <c r="G46" s="1" t="s">
        <v>224</v>
      </c>
      <c r="H46" s="46">
        <v>7</v>
      </c>
      <c r="I46" s="46">
        <v>4</v>
      </c>
      <c r="J46" s="46" t="s">
        <v>233</v>
      </c>
      <c r="K46" s="43">
        <v>41124</v>
      </c>
      <c r="L46" s="42" t="s">
        <v>197</v>
      </c>
      <c r="M46" s="42" t="s">
        <v>209</v>
      </c>
      <c r="N46" s="42" t="s">
        <v>192</v>
      </c>
      <c r="O46" s="46" t="s">
        <v>11</v>
      </c>
      <c r="P46" s="46">
        <v>2</v>
      </c>
      <c r="Q46" s="45" t="s">
        <v>13</v>
      </c>
      <c r="R46" s="34"/>
      <c r="S46" s="45">
        <v>6</v>
      </c>
      <c r="T46" s="45">
        <v>6</v>
      </c>
      <c r="U46" s="45">
        <f t="shared" si="7"/>
        <v>1</v>
      </c>
      <c r="V46" s="45">
        <v>6</v>
      </c>
      <c r="W46" s="45">
        <f t="shared" si="5"/>
        <v>1</v>
      </c>
      <c r="X46" s="45">
        <v>5</v>
      </c>
      <c r="Y46" s="45">
        <f t="shared" si="1"/>
        <v>0</v>
      </c>
      <c r="Z46" s="45">
        <v>6</v>
      </c>
      <c r="AA46" s="45">
        <f t="shared" si="2"/>
        <v>1</v>
      </c>
      <c r="AB46" s="45"/>
      <c r="AC46" s="45"/>
      <c r="AD46" s="45"/>
      <c r="AE46" s="45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XEO46" s="42"/>
      <c r="XEP46" s="42"/>
      <c r="XEQ46" s="42"/>
      <c r="XER46" s="42"/>
      <c r="XES46" s="42"/>
      <c r="XET46" s="42"/>
      <c r="XEU46" s="42"/>
      <c r="XEV46" s="42"/>
      <c r="XEW46" s="42"/>
      <c r="XEX46" s="42"/>
      <c r="XEY46" s="42"/>
      <c r="XEZ46" s="42"/>
      <c r="XFA46" s="42"/>
      <c r="XFB46" s="42"/>
      <c r="XFC46" s="42"/>
    </row>
    <row r="47" spans="1:111 16369:16383" s="37" customFormat="1" x14ac:dyDescent="0.25">
      <c r="A47" s="38">
        <v>11</v>
      </c>
      <c r="B47" s="42" t="s">
        <v>44</v>
      </c>
      <c r="C47" s="42" t="s">
        <v>15</v>
      </c>
      <c r="D47" s="43">
        <v>13103</v>
      </c>
      <c r="E47" s="44">
        <f t="shared" ca="1" si="6"/>
        <v>78</v>
      </c>
      <c r="F47" s="45">
        <v>50</v>
      </c>
      <c r="G47" s="1" t="s">
        <v>226</v>
      </c>
      <c r="H47" s="46">
        <v>6</v>
      </c>
      <c r="I47" s="46">
        <v>3</v>
      </c>
      <c r="J47" s="46" t="s">
        <v>233</v>
      </c>
      <c r="K47" s="43">
        <v>40473</v>
      </c>
      <c r="L47" s="42" t="s">
        <v>208</v>
      </c>
      <c r="M47" s="42" t="s">
        <v>196</v>
      </c>
      <c r="N47" s="42" t="s">
        <v>187</v>
      </c>
      <c r="O47" s="46" t="s">
        <v>11</v>
      </c>
      <c r="P47" s="46">
        <v>2</v>
      </c>
      <c r="Q47" s="45" t="s">
        <v>13</v>
      </c>
      <c r="R47" s="34"/>
      <c r="S47" s="45">
        <v>4</v>
      </c>
      <c r="T47" s="45">
        <v>4</v>
      </c>
      <c r="U47" s="45">
        <f t="shared" si="7"/>
        <v>1</v>
      </c>
      <c r="V47" s="45">
        <v>4</v>
      </c>
      <c r="W47" s="45">
        <f t="shared" si="5"/>
        <v>1</v>
      </c>
      <c r="X47" s="45">
        <v>3</v>
      </c>
      <c r="Y47" s="45">
        <f t="shared" si="1"/>
        <v>0</v>
      </c>
      <c r="Z47" s="45">
        <v>4</v>
      </c>
      <c r="AA47" s="45">
        <f t="shared" si="2"/>
        <v>1</v>
      </c>
      <c r="AB47" s="45"/>
      <c r="AC47" s="45"/>
      <c r="AD47" s="45"/>
      <c r="AE47" s="45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XEO47" s="42"/>
      <c r="XEP47" s="42"/>
      <c r="XEQ47" s="42"/>
      <c r="XER47" s="42"/>
      <c r="XES47" s="42"/>
      <c r="XET47" s="42"/>
      <c r="XEU47" s="42"/>
      <c r="XEV47" s="42"/>
      <c r="XEW47" s="42"/>
      <c r="XEX47" s="42"/>
      <c r="XEY47" s="42"/>
      <c r="XEZ47" s="42"/>
      <c r="XFA47" s="42"/>
      <c r="XFB47" s="42"/>
      <c r="XFC47" s="42"/>
    </row>
    <row r="48" spans="1:111 16369:16383" s="37" customFormat="1" x14ac:dyDescent="0.25">
      <c r="A48" s="38">
        <v>11</v>
      </c>
      <c r="B48" s="42" t="s">
        <v>44</v>
      </c>
      <c r="C48" s="42" t="s">
        <v>18</v>
      </c>
      <c r="D48" s="43">
        <v>13103</v>
      </c>
      <c r="E48" s="44">
        <f t="shared" ca="1" si="6"/>
        <v>78</v>
      </c>
      <c r="F48" s="45">
        <v>40</v>
      </c>
      <c r="G48" s="1" t="s">
        <v>228</v>
      </c>
      <c r="H48" s="46">
        <v>6</v>
      </c>
      <c r="I48" s="46">
        <v>3</v>
      </c>
      <c r="J48" s="46" t="s">
        <v>233</v>
      </c>
      <c r="K48" s="43">
        <v>39388</v>
      </c>
      <c r="L48" s="42" t="s">
        <v>179</v>
      </c>
      <c r="M48" s="42" t="s">
        <v>205</v>
      </c>
      <c r="N48" s="42" t="s">
        <v>181</v>
      </c>
      <c r="O48" s="46" t="s">
        <v>11</v>
      </c>
      <c r="P48" s="46">
        <v>1</v>
      </c>
      <c r="Q48" s="45" t="s">
        <v>14</v>
      </c>
      <c r="R48" s="34"/>
      <c r="S48" s="45">
        <v>1</v>
      </c>
      <c r="T48" s="45">
        <v>1</v>
      </c>
      <c r="U48" s="45">
        <f t="shared" si="7"/>
        <v>1</v>
      </c>
      <c r="V48" s="45">
        <v>1</v>
      </c>
      <c r="W48" s="45">
        <f t="shared" si="5"/>
        <v>1</v>
      </c>
      <c r="X48" s="45">
        <v>1</v>
      </c>
      <c r="Y48" s="45">
        <f t="shared" si="1"/>
        <v>1</v>
      </c>
      <c r="Z48" s="45">
        <v>1</v>
      </c>
      <c r="AA48" s="45">
        <f t="shared" si="2"/>
        <v>1</v>
      </c>
      <c r="AB48" s="45"/>
      <c r="AC48" s="45"/>
      <c r="AD48" s="45"/>
      <c r="AE48" s="45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XEO48" s="42"/>
      <c r="XEP48" s="42"/>
      <c r="XEQ48" s="42"/>
      <c r="XER48" s="42"/>
      <c r="XES48" s="42"/>
      <c r="XET48" s="42"/>
      <c r="XEU48" s="42"/>
      <c r="XEV48" s="42"/>
      <c r="XEW48" s="42"/>
      <c r="XEX48" s="42"/>
      <c r="XEY48" s="42"/>
      <c r="XEZ48" s="42"/>
      <c r="XFA48" s="42"/>
      <c r="XFB48" s="42"/>
      <c r="XFC48" s="42"/>
    </row>
    <row r="49" spans="1:112 16369:16383" s="37" customFormat="1" x14ac:dyDescent="0.25">
      <c r="A49" s="38">
        <v>11</v>
      </c>
      <c r="B49" s="42" t="s">
        <v>44</v>
      </c>
      <c r="C49" s="42" t="s">
        <v>16</v>
      </c>
      <c r="D49" s="43">
        <v>13103</v>
      </c>
      <c r="E49" s="44">
        <f t="shared" ca="1" si="6"/>
        <v>78</v>
      </c>
      <c r="F49" s="45">
        <v>32</v>
      </c>
      <c r="G49" s="1" t="s">
        <v>228</v>
      </c>
      <c r="H49" s="46">
        <v>6</v>
      </c>
      <c r="I49" s="46">
        <v>3</v>
      </c>
      <c r="J49" s="46" t="s">
        <v>233</v>
      </c>
      <c r="K49" s="43">
        <v>40130</v>
      </c>
      <c r="L49" s="42" t="s">
        <v>179</v>
      </c>
      <c r="M49" s="42" t="s">
        <v>214</v>
      </c>
      <c r="N49" s="42" t="s">
        <v>186</v>
      </c>
      <c r="O49" s="46" t="s">
        <v>11</v>
      </c>
      <c r="P49" s="46">
        <v>2</v>
      </c>
      <c r="Q49" s="45" t="s">
        <v>13</v>
      </c>
      <c r="R49" s="34"/>
      <c r="S49" s="45">
        <v>3</v>
      </c>
      <c r="T49" s="45">
        <v>3</v>
      </c>
      <c r="U49" s="45">
        <f t="shared" si="7"/>
        <v>1</v>
      </c>
      <c r="V49" s="45">
        <v>3</v>
      </c>
      <c r="W49" s="45">
        <f>IF(V49=S49,1,0)</f>
        <v>1</v>
      </c>
      <c r="X49" s="45">
        <v>2</v>
      </c>
      <c r="Y49" s="45">
        <f t="shared" si="1"/>
        <v>0</v>
      </c>
      <c r="Z49" s="45">
        <v>3</v>
      </c>
      <c r="AA49" s="45">
        <f t="shared" si="2"/>
        <v>1</v>
      </c>
      <c r="AB49" s="45"/>
      <c r="AC49" s="45"/>
      <c r="AD49" s="45"/>
      <c r="AE49" s="45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XEO49" s="42"/>
      <c r="XEP49" s="42"/>
      <c r="XEQ49" s="42"/>
      <c r="XER49" s="42"/>
      <c r="XES49" s="42"/>
      <c r="XET49" s="42"/>
      <c r="XEU49" s="42"/>
      <c r="XEV49" s="42"/>
      <c r="XEW49" s="42"/>
      <c r="XEX49" s="42"/>
      <c r="XEY49" s="42"/>
      <c r="XEZ49" s="42"/>
      <c r="XFA49" s="42"/>
      <c r="XFB49" s="42"/>
      <c r="XFC49" s="42"/>
    </row>
    <row r="50" spans="1:112 16369:16383" s="37" customFormat="1" x14ac:dyDescent="0.25">
      <c r="A50" s="38">
        <v>11</v>
      </c>
      <c r="B50" s="42" t="s">
        <v>44</v>
      </c>
      <c r="C50" s="42" t="s">
        <v>9</v>
      </c>
      <c r="D50" s="43">
        <v>13103</v>
      </c>
      <c r="E50" s="44">
        <f t="shared" ca="1" si="6"/>
        <v>78</v>
      </c>
      <c r="F50" s="45">
        <v>40</v>
      </c>
      <c r="G50" s="1" t="s">
        <v>227</v>
      </c>
      <c r="H50" s="46">
        <v>7</v>
      </c>
      <c r="I50" s="46">
        <v>4</v>
      </c>
      <c r="J50" s="46" t="s">
        <v>233</v>
      </c>
      <c r="K50" s="43">
        <v>40892</v>
      </c>
      <c r="L50" s="42" t="s">
        <v>182</v>
      </c>
      <c r="M50" s="42" t="s">
        <v>180</v>
      </c>
      <c r="N50" s="42" t="s">
        <v>189</v>
      </c>
      <c r="O50" s="46" t="s">
        <v>11</v>
      </c>
      <c r="P50" s="46">
        <v>1</v>
      </c>
      <c r="Q50" s="45" t="s">
        <v>14</v>
      </c>
      <c r="R50" s="34"/>
      <c r="S50" s="45">
        <v>5</v>
      </c>
      <c r="T50" s="45">
        <v>5</v>
      </c>
      <c r="U50" s="45">
        <f t="shared" si="7"/>
        <v>1</v>
      </c>
      <c r="V50" s="45">
        <v>5</v>
      </c>
      <c r="W50" s="45">
        <f t="shared" si="5"/>
        <v>1</v>
      </c>
      <c r="X50" s="45">
        <v>6</v>
      </c>
      <c r="Y50" s="45">
        <f t="shared" si="1"/>
        <v>0</v>
      </c>
      <c r="Z50" s="45">
        <v>5</v>
      </c>
      <c r="AA50" s="45">
        <f t="shared" si="2"/>
        <v>1</v>
      </c>
      <c r="AB50" s="45"/>
      <c r="AC50" s="45"/>
      <c r="AD50" s="45"/>
      <c r="AE50" s="45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XEO50" s="42"/>
      <c r="XEP50" s="42"/>
      <c r="XEQ50" s="42"/>
      <c r="XER50" s="42"/>
      <c r="XES50" s="42"/>
      <c r="XET50" s="42"/>
      <c r="XEU50" s="42"/>
      <c r="XEV50" s="42"/>
      <c r="XEW50" s="42"/>
      <c r="XEX50" s="42"/>
      <c r="XEY50" s="42"/>
      <c r="XEZ50" s="42"/>
      <c r="XFA50" s="42"/>
      <c r="XFB50" s="42"/>
      <c r="XFC50" s="42"/>
    </row>
    <row r="51" spans="1:112 16369:16383" s="37" customFormat="1" x14ac:dyDescent="0.25">
      <c r="A51" s="49">
        <v>12</v>
      </c>
      <c r="B51" s="50" t="s">
        <v>36</v>
      </c>
      <c r="C51" s="50" t="s">
        <v>6</v>
      </c>
      <c r="D51" s="51">
        <v>10000</v>
      </c>
      <c r="E51" s="52">
        <f t="shared" ca="1" si="6"/>
        <v>87</v>
      </c>
      <c r="F51" s="17">
        <v>70</v>
      </c>
      <c r="G51" s="1" t="s">
        <v>226</v>
      </c>
      <c r="H51" s="53">
        <v>7</v>
      </c>
      <c r="I51" s="53">
        <v>4</v>
      </c>
      <c r="J51" s="53" t="s">
        <v>233</v>
      </c>
      <c r="K51" s="51">
        <v>39476</v>
      </c>
      <c r="L51" s="50" t="s">
        <v>195</v>
      </c>
      <c r="M51" s="50" t="s">
        <v>207</v>
      </c>
      <c r="N51" s="50" t="s">
        <v>184</v>
      </c>
      <c r="O51" s="53" t="s">
        <v>11</v>
      </c>
      <c r="P51" s="53">
        <v>2</v>
      </c>
      <c r="Q51" s="17" t="s">
        <v>14</v>
      </c>
      <c r="R51" s="54"/>
      <c r="S51" s="17">
        <v>2</v>
      </c>
      <c r="T51" s="17">
        <v>2</v>
      </c>
      <c r="U51" s="17">
        <f t="shared" si="7"/>
        <v>1</v>
      </c>
      <c r="V51" s="17">
        <v>2</v>
      </c>
      <c r="W51" s="17">
        <f t="shared" si="5"/>
        <v>1</v>
      </c>
      <c r="X51" s="17">
        <v>2</v>
      </c>
      <c r="Y51" s="45">
        <f t="shared" si="1"/>
        <v>1</v>
      </c>
      <c r="Z51" s="17">
        <v>2</v>
      </c>
      <c r="AA51" s="45">
        <f t="shared" si="2"/>
        <v>1</v>
      </c>
      <c r="AB51" s="17"/>
      <c r="AC51" s="17"/>
      <c r="AD51" s="17"/>
      <c r="AE51" s="17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XEO51" s="50"/>
      <c r="XEP51" s="50"/>
      <c r="XEQ51" s="50"/>
      <c r="XER51" s="50"/>
      <c r="XES51" s="50"/>
      <c r="XET51" s="50"/>
      <c r="XEU51" s="50"/>
      <c r="XEV51" s="50"/>
      <c r="XEW51" s="50"/>
      <c r="XEX51" s="50"/>
      <c r="XEY51" s="50"/>
      <c r="XEZ51" s="50"/>
      <c r="XFA51" s="50"/>
      <c r="XFB51" s="50"/>
      <c r="XFC51" s="50"/>
    </row>
    <row r="52" spans="1:112 16369:16383" x14ac:dyDescent="0.25">
      <c r="A52" s="49">
        <v>12</v>
      </c>
      <c r="B52" s="50" t="s">
        <v>36</v>
      </c>
      <c r="C52" s="50" t="s">
        <v>15</v>
      </c>
      <c r="D52" s="51">
        <v>10000</v>
      </c>
      <c r="E52" s="52">
        <f t="shared" ca="1" si="6"/>
        <v>87</v>
      </c>
      <c r="F52" s="17">
        <v>80</v>
      </c>
      <c r="G52" s="1" t="s">
        <v>226</v>
      </c>
      <c r="H52" s="53">
        <v>7</v>
      </c>
      <c r="I52" s="53">
        <v>4</v>
      </c>
      <c r="J52" s="53" t="s">
        <v>233</v>
      </c>
      <c r="K52" s="51">
        <v>39057</v>
      </c>
      <c r="L52" s="50" t="s">
        <v>182</v>
      </c>
      <c r="M52" s="50" t="s">
        <v>204</v>
      </c>
      <c r="N52" s="50" t="s">
        <v>210</v>
      </c>
      <c r="O52" s="53" t="s">
        <v>11</v>
      </c>
      <c r="P52" s="53">
        <v>2</v>
      </c>
      <c r="Q52" s="17" t="s">
        <v>14</v>
      </c>
      <c r="R52" s="54"/>
      <c r="S52" s="17">
        <v>1</v>
      </c>
      <c r="T52" s="17">
        <v>1</v>
      </c>
      <c r="U52" s="17">
        <f t="shared" si="7"/>
        <v>1</v>
      </c>
      <c r="V52" s="17">
        <v>1</v>
      </c>
      <c r="W52" s="17">
        <f t="shared" si="5"/>
        <v>1</v>
      </c>
      <c r="X52" s="17">
        <v>1</v>
      </c>
      <c r="Y52" s="45">
        <f t="shared" si="1"/>
        <v>1</v>
      </c>
      <c r="Z52" s="17">
        <v>1</v>
      </c>
      <c r="AA52" s="45">
        <f t="shared" si="2"/>
        <v>1</v>
      </c>
      <c r="AB52" s="17"/>
      <c r="AC52" s="17"/>
      <c r="AD52" s="17"/>
      <c r="AE52" s="17"/>
      <c r="DH52" s="6"/>
      <c r="XEO52" s="50"/>
      <c r="XEP52" s="50"/>
      <c r="XEQ52" s="50"/>
      <c r="XER52" s="50"/>
      <c r="XES52" s="50"/>
      <c r="XET52" s="50"/>
      <c r="XEU52" s="50"/>
      <c r="XEV52" s="50"/>
      <c r="XEW52" s="50"/>
      <c r="XEX52" s="50"/>
      <c r="XEY52" s="50"/>
      <c r="XEZ52" s="50"/>
      <c r="XFA52" s="50"/>
      <c r="XFB52" s="50"/>
      <c r="XFC52" s="50"/>
    </row>
    <row r="53" spans="1:112 16369:16383" x14ac:dyDescent="0.25">
      <c r="A53" s="49">
        <v>13</v>
      </c>
      <c r="B53" s="50" t="s">
        <v>36</v>
      </c>
      <c r="C53" s="50" t="s">
        <v>9</v>
      </c>
      <c r="D53" s="51">
        <v>10000</v>
      </c>
      <c r="E53" s="52">
        <f t="shared" ca="1" si="6"/>
        <v>87</v>
      </c>
      <c r="F53" s="17">
        <v>100</v>
      </c>
      <c r="G53" s="1" t="s">
        <v>226</v>
      </c>
      <c r="H53" s="53">
        <v>6</v>
      </c>
      <c r="I53" s="53">
        <v>4</v>
      </c>
      <c r="J53" s="53" t="s">
        <v>240</v>
      </c>
      <c r="K53" s="51">
        <v>39476</v>
      </c>
      <c r="L53" s="50" t="s">
        <v>195</v>
      </c>
      <c r="M53" s="50" t="s">
        <v>207</v>
      </c>
      <c r="N53" s="50" t="s">
        <v>184</v>
      </c>
      <c r="O53" s="53" t="s">
        <v>7</v>
      </c>
      <c r="P53" s="53">
        <v>2</v>
      </c>
      <c r="Q53" s="17" t="s">
        <v>14</v>
      </c>
      <c r="R53" s="54"/>
      <c r="S53" s="17">
        <v>2</v>
      </c>
      <c r="T53" s="17">
        <v>2</v>
      </c>
      <c r="U53" s="17">
        <f t="shared" si="7"/>
        <v>1</v>
      </c>
      <c r="V53" s="17">
        <v>2</v>
      </c>
      <c r="W53" s="17">
        <f t="shared" si="5"/>
        <v>1</v>
      </c>
      <c r="X53" s="17">
        <v>2</v>
      </c>
      <c r="Y53" s="45">
        <f t="shared" si="1"/>
        <v>1</v>
      </c>
      <c r="Z53" s="17">
        <v>2</v>
      </c>
      <c r="AA53" s="45">
        <f t="shared" si="2"/>
        <v>1</v>
      </c>
      <c r="AB53" s="17"/>
      <c r="AC53" s="17"/>
      <c r="AD53" s="17"/>
      <c r="AE53" s="17"/>
      <c r="DH53" s="6"/>
      <c r="XEO53" s="50"/>
      <c r="XEP53" s="50"/>
      <c r="XEQ53" s="50"/>
      <c r="XER53" s="50"/>
      <c r="XES53" s="50"/>
      <c r="XET53" s="50"/>
      <c r="XEU53" s="50"/>
      <c r="XEV53" s="50"/>
      <c r="XEW53" s="50"/>
      <c r="XEX53" s="50"/>
      <c r="XEY53" s="50"/>
      <c r="XEZ53" s="50"/>
      <c r="XFA53" s="50"/>
      <c r="XFB53" s="50"/>
      <c r="XFC53" s="50"/>
    </row>
    <row r="54" spans="1:112 16369:16383" x14ac:dyDescent="0.25">
      <c r="A54" s="49">
        <v>13</v>
      </c>
      <c r="B54" s="50" t="s">
        <v>36</v>
      </c>
      <c r="C54" s="50" t="s">
        <v>16</v>
      </c>
      <c r="D54" s="51">
        <v>10000</v>
      </c>
      <c r="E54" s="52">
        <f t="shared" ca="1" si="6"/>
        <v>87</v>
      </c>
      <c r="F54" s="17">
        <v>100</v>
      </c>
      <c r="G54" s="1" t="s">
        <v>226</v>
      </c>
      <c r="H54" s="53">
        <v>6</v>
      </c>
      <c r="I54" s="53">
        <v>4</v>
      </c>
      <c r="J54" s="53" t="s">
        <v>240</v>
      </c>
      <c r="K54" s="51">
        <v>39057</v>
      </c>
      <c r="L54" s="50" t="s">
        <v>182</v>
      </c>
      <c r="M54" s="50" t="s">
        <v>204</v>
      </c>
      <c r="N54" s="50" t="s">
        <v>210</v>
      </c>
      <c r="O54" s="53" t="s">
        <v>7</v>
      </c>
      <c r="P54" s="53">
        <v>1</v>
      </c>
      <c r="Q54" s="17" t="s">
        <v>14</v>
      </c>
      <c r="R54" s="54"/>
      <c r="S54" s="17">
        <v>1</v>
      </c>
      <c r="T54" s="17">
        <v>1</v>
      </c>
      <c r="U54" s="17">
        <f t="shared" si="7"/>
        <v>1</v>
      </c>
      <c r="V54" s="17">
        <v>1</v>
      </c>
      <c r="W54" s="17">
        <f t="shared" si="5"/>
        <v>1</v>
      </c>
      <c r="X54" s="17">
        <v>1</v>
      </c>
      <c r="Y54" s="45">
        <f t="shared" si="1"/>
        <v>1</v>
      </c>
      <c r="Z54" s="17">
        <v>1</v>
      </c>
      <c r="AA54" s="45">
        <f t="shared" si="2"/>
        <v>1</v>
      </c>
      <c r="AB54" s="17"/>
      <c r="AC54" s="17"/>
      <c r="AD54" s="17"/>
      <c r="AE54" s="17"/>
      <c r="DH54" s="6"/>
      <c r="XEO54" s="50"/>
      <c r="XEP54" s="50"/>
      <c r="XEQ54" s="50"/>
      <c r="XER54" s="50"/>
      <c r="XES54" s="50"/>
      <c r="XET54" s="50"/>
      <c r="XEU54" s="50"/>
      <c r="XEV54" s="50"/>
      <c r="XEW54" s="50"/>
      <c r="XEX54" s="50"/>
      <c r="XEY54" s="50"/>
      <c r="XEZ54" s="50"/>
      <c r="XFA54" s="50"/>
      <c r="XFB54" s="50"/>
      <c r="XFC54" s="50"/>
    </row>
    <row r="55" spans="1:112 16369:16383" x14ac:dyDescent="0.25">
      <c r="A55" s="38">
        <v>14</v>
      </c>
      <c r="B55" s="42" t="s">
        <v>35</v>
      </c>
      <c r="C55" s="42" t="s">
        <v>19</v>
      </c>
      <c r="D55" s="43">
        <v>16503</v>
      </c>
      <c r="E55" s="44">
        <f t="shared" ca="1" si="6"/>
        <v>69</v>
      </c>
      <c r="F55" s="44">
        <v>40</v>
      </c>
      <c r="G55" s="1" t="s">
        <v>228</v>
      </c>
      <c r="H55" s="46">
        <v>7</v>
      </c>
      <c r="I55" s="46">
        <v>4</v>
      </c>
      <c r="J55" s="46" t="s">
        <v>233</v>
      </c>
      <c r="K55" s="43">
        <v>40196</v>
      </c>
      <c r="L55" s="42" t="s">
        <v>195</v>
      </c>
      <c r="M55" s="42" t="s">
        <v>183</v>
      </c>
      <c r="N55" s="42" t="s">
        <v>187</v>
      </c>
      <c r="O55" s="46" t="s">
        <v>11</v>
      </c>
      <c r="P55" s="46">
        <v>1</v>
      </c>
      <c r="Q55" s="45" t="s">
        <v>13</v>
      </c>
      <c r="R55" s="34"/>
      <c r="S55" s="45">
        <v>3</v>
      </c>
      <c r="T55" s="45">
        <v>3</v>
      </c>
      <c r="U55" s="45">
        <f t="shared" si="7"/>
        <v>1</v>
      </c>
      <c r="V55" s="45">
        <v>3</v>
      </c>
      <c r="W55" s="45">
        <f t="shared" si="5"/>
        <v>1</v>
      </c>
      <c r="X55" s="45">
        <v>3</v>
      </c>
      <c r="Y55" s="45">
        <f t="shared" si="1"/>
        <v>1</v>
      </c>
      <c r="Z55" s="45">
        <v>3</v>
      </c>
      <c r="AA55" s="45">
        <f t="shared" si="2"/>
        <v>1</v>
      </c>
      <c r="AB55" s="45"/>
      <c r="AC55" s="45"/>
      <c r="AD55" s="45"/>
      <c r="AE55" s="45"/>
      <c r="DH55" s="6"/>
      <c r="XEO55" s="42"/>
      <c r="XEP55" s="42"/>
      <c r="XEQ55" s="42"/>
      <c r="XER55" s="42"/>
      <c r="XES55" s="42"/>
      <c r="XET55" s="42"/>
      <c r="XEU55" s="42"/>
      <c r="XEV55" s="42"/>
      <c r="XEW55" s="42"/>
      <c r="XEX55" s="42"/>
      <c r="XEY55" s="42"/>
      <c r="XEZ55" s="42"/>
      <c r="XFA55" s="42"/>
      <c r="XFB55" s="42"/>
      <c r="XFC55" s="42"/>
    </row>
    <row r="56" spans="1:112 16369:16383" s="7" customFormat="1" x14ac:dyDescent="0.25">
      <c r="A56" s="38">
        <v>14</v>
      </c>
      <c r="B56" s="42" t="s">
        <v>35</v>
      </c>
      <c r="C56" s="42" t="s">
        <v>23</v>
      </c>
      <c r="D56" s="43">
        <v>16503</v>
      </c>
      <c r="E56" s="44">
        <f t="shared" ca="1" si="6"/>
        <v>69</v>
      </c>
      <c r="F56" s="44">
        <v>16</v>
      </c>
      <c r="G56" s="1" t="s">
        <v>228</v>
      </c>
      <c r="H56" s="46">
        <v>6</v>
      </c>
      <c r="I56" s="46">
        <v>3</v>
      </c>
      <c r="J56" s="46" t="s">
        <v>234</v>
      </c>
      <c r="K56" s="43">
        <v>39391</v>
      </c>
      <c r="L56" s="42" t="s">
        <v>179</v>
      </c>
      <c r="M56" s="42" t="s">
        <v>206</v>
      </c>
      <c r="N56" s="42" t="s">
        <v>181</v>
      </c>
      <c r="O56" s="46" t="s">
        <v>11</v>
      </c>
      <c r="P56" s="46">
        <v>1</v>
      </c>
      <c r="Q56" s="45" t="s">
        <v>14</v>
      </c>
      <c r="R56" s="34"/>
      <c r="S56" s="45">
        <v>1</v>
      </c>
      <c r="T56" s="45">
        <v>1</v>
      </c>
      <c r="U56" s="45">
        <f t="shared" si="7"/>
        <v>1</v>
      </c>
      <c r="V56" s="45">
        <v>1</v>
      </c>
      <c r="W56" s="45">
        <f t="shared" si="5"/>
        <v>1</v>
      </c>
      <c r="X56" s="45">
        <v>1</v>
      </c>
      <c r="Y56" s="45">
        <f t="shared" si="1"/>
        <v>1</v>
      </c>
      <c r="Z56" s="45">
        <v>1</v>
      </c>
      <c r="AA56" s="45">
        <f t="shared" si="2"/>
        <v>1</v>
      </c>
      <c r="AB56" s="45"/>
      <c r="AC56" s="45"/>
      <c r="AD56" s="45"/>
      <c r="AE56" s="45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XEO56" s="42"/>
      <c r="XEP56" s="42"/>
      <c r="XEQ56" s="42"/>
      <c r="XER56" s="42"/>
      <c r="XES56" s="42"/>
      <c r="XET56" s="42"/>
      <c r="XEU56" s="42"/>
      <c r="XEV56" s="42"/>
      <c r="XEW56" s="42"/>
      <c r="XEX56" s="42"/>
      <c r="XEY56" s="42"/>
      <c r="XEZ56" s="42"/>
      <c r="XFA56" s="42"/>
      <c r="XFB56" s="42"/>
      <c r="XFC56" s="42"/>
    </row>
    <row r="57" spans="1:112 16369:16383" s="7" customFormat="1" x14ac:dyDescent="0.25">
      <c r="A57" s="38">
        <v>14</v>
      </c>
      <c r="B57" s="42" t="s">
        <v>35</v>
      </c>
      <c r="C57" s="42" t="s">
        <v>21</v>
      </c>
      <c r="D57" s="43">
        <v>16503</v>
      </c>
      <c r="E57" s="44">
        <f t="shared" ca="1" si="6"/>
        <v>69</v>
      </c>
      <c r="F57" s="44">
        <v>16</v>
      </c>
      <c r="G57" s="1" t="s">
        <v>228</v>
      </c>
      <c r="H57" s="46">
        <v>7</v>
      </c>
      <c r="I57" s="46">
        <v>3</v>
      </c>
      <c r="J57" s="46" t="s">
        <v>233</v>
      </c>
      <c r="K57" s="43">
        <v>39797</v>
      </c>
      <c r="L57" s="42" t="s">
        <v>182</v>
      </c>
      <c r="M57" s="42" t="s">
        <v>180</v>
      </c>
      <c r="N57" s="42" t="s">
        <v>184</v>
      </c>
      <c r="O57" s="46" t="s">
        <v>11</v>
      </c>
      <c r="P57" s="46">
        <v>1</v>
      </c>
      <c r="Q57" s="45" t="s">
        <v>13</v>
      </c>
      <c r="R57" s="34"/>
      <c r="S57" s="45">
        <v>2</v>
      </c>
      <c r="T57" s="45">
        <v>2</v>
      </c>
      <c r="U57" s="45">
        <f t="shared" si="7"/>
        <v>1</v>
      </c>
      <c r="V57" s="45">
        <v>2</v>
      </c>
      <c r="W57" s="45">
        <f t="shared" si="5"/>
        <v>1</v>
      </c>
      <c r="X57" s="45">
        <v>2</v>
      </c>
      <c r="Y57" s="45">
        <f t="shared" si="1"/>
        <v>1</v>
      </c>
      <c r="Z57" s="45">
        <v>2</v>
      </c>
      <c r="AA57" s="45">
        <f t="shared" si="2"/>
        <v>1</v>
      </c>
      <c r="AB57" s="45"/>
      <c r="AC57" s="45"/>
      <c r="AD57" s="45"/>
      <c r="AE57" s="45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XEO57" s="42"/>
      <c r="XEP57" s="42"/>
      <c r="XEQ57" s="42"/>
      <c r="XER57" s="42"/>
      <c r="XES57" s="42"/>
      <c r="XET57" s="42"/>
      <c r="XEU57" s="42"/>
      <c r="XEV57" s="42"/>
      <c r="XEW57" s="42"/>
      <c r="XEX57" s="42"/>
      <c r="XEY57" s="42"/>
      <c r="XEZ57" s="42"/>
      <c r="XFA57" s="42"/>
      <c r="XFB57" s="42"/>
      <c r="XFC57" s="42"/>
    </row>
    <row r="58" spans="1:112 16369:16383" s="56" customFormat="1" x14ac:dyDescent="0.25">
      <c r="A58" s="38">
        <v>14</v>
      </c>
      <c r="B58" s="42" t="s">
        <v>35</v>
      </c>
      <c r="C58" s="42" t="s">
        <v>17</v>
      </c>
      <c r="D58" s="43">
        <v>16503</v>
      </c>
      <c r="E58" s="44">
        <f t="shared" ca="1" si="6"/>
        <v>69</v>
      </c>
      <c r="F58" s="44">
        <v>100</v>
      </c>
      <c r="G58" s="1" t="s">
        <v>228</v>
      </c>
      <c r="H58" s="46">
        <v>7</v>
      </c>
      <c r="I58" s="46">
        <v>4</v>
      </c>
      <c r="J58" s="46" t="s">
        <v>233</v>
      </c>
      <c r="K58" s="43">
        <v>40529</v>
      </c>
      <c r="L58" s="42" t="s">
        <v>182</v>
      </c>
      <c r="M58" s="42" t="s">
        <v>198</v>
      </c>
      <c r="N58" s="42" t="s">
        <v>187</v>
      </c>
      <c r="O58" s="46" t="s">
        <v>11</v>
      </c>
      <c r="P58" s="46">
        <v>2</v>
      </c>
      <c r="Q58" s="45" t="s">
        <v>13</v>
      </c>
      <c r="R58" s="34"/>
      <c r="S58" s="45">
        <v>4</v>
      </c>
      <c r="T58" s="45">
        <v>4</v>
      </c>
      <c r="U58" s="45">
        <f t="shared" si="7"/>
        <v>1</v>
      </c>
      <c r="V58" s="45">
        <v>4</v>
      </c>
      <c r="W58" s="45">
        <f t="shared" si="5"/>
        <v>1</v>
      </c>
      <c r="X58" s="45">
        <v>4</v>
      </c>
      <c r="Y58" s="45">
        <f t="shared" si="1"/>
        <v>1</v>
      </c>
      <c r="Z58" s="45">
        <v>4</v>
      </c>
      <c r="AA58" s="45">
        <f t="shared" si="2"/>
        <v>1</v>
      </c>
      <c r="AB58" s="45"/>
      <c r="AC58" s="45"/>
      <c r="AD58" s="45"/>
      <c r="AE58" s="45"/>
      <c r="XEO58" s="42"/>
      <c r="XEP58" s="42"/>
      <c r="XEQ58" s="42"/>
      <c r="XER58" s="42"/>
      <c r="XES58" s="42"/>
      <c r="XET58" s="42"/>
      <c r="XEU58" s="42"/>
      <c r="XEV58" s="42"/>
      <c r="XEW58" s="42"/>
      <c r="XEX58" s="42"/>
      <c r="XEY58" s="42"/>
      <c r="XEZ58" s="42"/>
      <c r="XFA58" s="42"/>
      <c r="XFB58" s="42"/>
      <c r="XFC58" s="42"/>
    </row>
    <row r="59" spans="1:112 16369:16383" s="56" customFormat="1" x14ac:dyDescent="0.25">
      <c r="A59" s="38">
        <v>14</v>
      </c>
      <c r="B59" s="42" t="s">
        <v>35</v>
      </c>
      <c r="C59" s="42" t="s">
        <v>15</v>
      </c>
      <c r="D59" s="43">
        <v>16503</v>
      </c>
      <c r="E59" s="44">
        <f t="shared" ca="1" si="6"/>
        <v>69</v>
      </c>
      <c r="F59" s="44">
        <v>100</v>
      </c>
      <c r="G59" s="1" t="s">
        <v>230</v>
      </c>
      <c r="H59" s="46">
        <v>7</v>
      </c>
      <c r="I59" s="46">
        <v>4</v>
      </c>
      <c r="J59" s="46" t="s">
        <v>233</v>
      </c>
      <c r="K59" s="43">
        <v>40897</v>
      </c>
      <c r="L59" s="42" t="s">
        <v>182</v>
      </c>
      <c r="M59" s="42" t="s">
        <v>215</v>
      </c>
      <c r="N59" s="42" t="s">
        <v>189</v>
      </c>
      <c r="O59" s="46" t="s">
        <v>11</v>
      </c>
      <c r="P59" s="46">
        <v>2</v>
      </c>
      <c r="Q59" s="45" t="s">
        <v>13</v>
      </c>
      <c r="R59" s="34"/>
      <c r="S59" s="45">
        <v>5</v>
      </c>
      <c r="T59" s="45">
        <v>5</v>
      </c>
      <c r="U59" s="45">
        <f t="shared" si="7"/>
        <v>1</v>
      </c>
      <c r="V59" s="45">
        <v>5</v>
      </c>
      <c r="W59" s="45">
        <f t="shared" si="5"/>
        <v>1</v>
      </c>
      <c r="X59" s="45">
        <v>5</v>
      </c>
      <c r="Y59" s="45">
        <f t="shared" si="1"/>
        <v>1</v>
      </c>
      <c r="Z59" s="45">
        <v>5</v>
      </c>
      <c r="AA59" s="45">
        <f t="shared" si="2"/>
        <v>1</v>
      </c>
      <c r="AB59" s="45"/>
      <c r="AC59" s="45"/>
      <c r="AD59" s="45"/>
      <c r="AE59" s="45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XEO59" s="42"/>
      <c r="XEP59" s="42"/>
      <c r="XEQ59" s="42"/>
      <c r="XER59" s="42"/>
      <c r="XES59" s="42"/>
      <c r="XET59" s="42"/>
      <c r="XEU59" s="42"/>
      <c r="XEV59" s="42"/>
      <c r="XEW59" s="42"/>
      <c r="XEX59" s="42"/>
      <c r="XEY59" s="42"/>
      <c r="XEZ59" s="42"/>
      <c r="XFA59" s="42"/>
      <c r="XFB59" s="42"/>
      <c r="XFC59" s="42"/>
    </row>
    <row r="60" spans="1:112 16369:16383" s="56" customFormat="1" x14ac:dyDescent="0.25">
      <c r="A60" s="38">
        <v>15</v>
      </c>
      <c r="B60" s="42" t="s">
        <v>35</v>
      </c>
      <c r="C60" s="42" t="s">
        <v>20</v>
      </c>
      <c r="D60" s="43">
        <v>16503</v>
      </c>
      <c r="E60" s="44">
        <f t="shared" ca="1" si="6"/>
        <v>69</v>
      </c>
      <c r="F60" s="44">
        <v>50</v>
      </c>
      <c r="G60" s="1" t="s">
        <v>228</v>
      </c>
      <c r="H60" s="46">
        <v>7</v>
      </c>
      <c r="I60" s="46">
        <v>4</v>
      </c>
      <c r="J60" s="46" t="s">
        <v>233</v>
      </c>
      <c r="K60" s="43">
        <v>40196</v>
      </c>
      <c r="L60" s="42" t="s">
        <v>195</v>
      </c>
      <c r="M60" s="42" t="s">
        <v>183</v>
      </c>
      <c r="N60" s="42" t="s">
        <v>187</v>
      </c>
      <c r="O60" s="46" t="s">
        <v>7</v>
      </c>
      <c r="P60" s="46">
        <v>1</v>
      </c>
      <c r="Q60" s="45" t="s">
        <v>13</v>
      </c>
      <c r="R60" s="35"/>
      <c r="S60" s="45">
        <v>3</v>
      </c>
      <c r="T60" s="45">
        <v>3</v>
      </c>
      <c r="U60" s="45">
        <f t="shared" si="7"/>
        <v>1</v>
      </c>
      <c r="V60" s="45">
        <v>3</v>
      </c>
      <c r="W60" s="45">
        <f>IF(V60=S60,1,0)</f>
        <v>1</v>
      </c>
      <c r="X60" s="45">
        <v>3</v>
      </c>
      <c r="Y60" s="45">
        <f t="shared" si="1"/>
        <v>1</v>
      </c>
      <c r="Z60" s="45">
        <v>3</v>
      </c>
      <c r="AA60" s="45">
        <f t="shared" si="2"/>
        <v>1</v>
      </c>
      <c r="AB60" s="45"/>
      <c r="AC60" s="45"/>
      <c r="AD60" s="45"/>
      <c r="AE60" s="45"/>
      <c r="XEO60" s="42"/>
      <c r="XEP60" s="42"/>
      <c r="XEQ60" s="42"/>
      <c r="XER60" s="42"/>
      <c r="XES60" s="42"/>
      <c r="XET60" s="42"/>
      <c r="XEU60" s="42"/>
      <c r="XEV60" s="42"/>
      <c r="XEW60" s="42"/>
      <c r="XEX60" s="42"/>
      <c r="XEY60" s="42"/>
      <c r="XEZ60" s="42"/>
      <c r="XFA60" s="42"/>
      <c r="XFB60" s="42"/>
      <c r="XFC60" s="42"/>
    </row>
    <row r="61" spans="1:112 16369:16383" s="56" customFormat="1" x14ac:dyDescent="0.25">
      <c r="A61" s="38">
        <v>15</v>
      </c>
      <c r="B61" s="42" t="s">
        <v>35</v>
      </c>
      <c r="C61" s="42" t="s">
        <v>6</v>
      </c>
      <c r="D61" s="43">
        <v>16503</v>
      </c>
      <c r="E61" s="44">
        <f t="shared" ca="1" si="6"/>
        <v>69</v>
      </c>
      <c r="F61" s="44">
        <v>125</v>
      </c>
      <c r="G61" s="1" t="s">
        <v>230</v>
      </c>
      <c r="H61" s="46">
        <v>7</v>
      </c>
      <c r="I61" s="46">
        <v>4</v>
      </c>
      <c r="J61" s="46" t="s">
        <v>233</v>
      </c>
      <c r="K61" s="43">
        <v>41198</v>
      </c>
      <c r="L61" s="42" t="s">
        <v>208</v>
      </c>
      <c r="M61" s="42" t="s">
        <v>202</v>
      </c>
      <c r="N61" s="42" t="s">
        <v>192</v>
      </c>
      <c r="O61" s="46" t="s">
        <v>7</v>
      </c>
      <c r="P61" s="46">
        <v>2</v>
      </c>
      <c r="Q61" s="45" t="s">
        <v>13</v>
      </c>
      <c r="R61" s="35"/>
      <c r="S61" s="45">
        <v>6</v>
      </c>
      <c r="T61" s="45">
        <v>6</v>
      </c>
      <c r="U61" s="45">
        <f t="shared" si="7"/>
        <v>1</v>
      </c>
      <c r="V61" s="45"/>
      <c r="W61" s="45">
        <f t="shared" si="5"/>
        <v>0</v>
      </c>
      <c r="X61" s="45">
        <v>6</v>
      </c>
      <c r="Y61" s="45">
        <f t="shared" si="1"/>
        <v>1</v>
      </c>
      <c r="Z61" s="45">
        <v>6</v>
      </c>
      <c r="AA61" s="45">
        <f t="shared" si="2"/>
        <v>1</v>
      </c>
      <c r="AB61" s="45"/>
      <c r="AC61" s="45"/>
      <c r="AD61" s="45"/>
      <c r="AE61" s="45"/>
      <c r="XEO61" s="42"/>
      <c r="XEP61" s="42"/>
      <c r="XEQ61" s="42"/>
      <c r="XER61" s="42"/>
      <c r="XES61" s="42"/>
      <c r="XET61" s="42"/>
      <c r="XEU61" s="42"/>
      <c r="XEV61" s="42"/>
      <c r="XEW61" s="42"/>
      <c r="XEX61" s="42"/>
      <c r="XEY61" s="42"/>
      <c r="XEZ61" s="42"/>
      <c r="XFA61" s="42"/>
      <c r="XFB61" s="42"/>
      <c r="XFC61" s="42"/>
    </row>
    <row r="62" spans="1:112 16369:16383" s="56" customFormat="1" x14ac:dyDescent="0.25">
      <c r="A62" s="38">
        <v>15</v>
      </c>
      <c r="B62" s="42" t="s">
        <v>35</v>
      </c>
      <c r="C62" s="42" t="s">
        <v>24</v>
      </c>
      <c r="D62" s="43">
        <v>16503</v>
      </c>
      <c r="E62" s="44">
        <f t="shared" ca="1" si="6"/>
        <v>69</v>
      </c>
      <c r="F62" s="44">
        <v>32</v>
      </c>
      <c r="G62" s="1" t="s">
        <v>228</v>
      </c>
      <c r="H62" s="46">
        <v>6</v>
      </c>
      <c r="I62" s="46">
        <v>3</v>
      </c>
      <c r="J62" s="46" t="s">
        <v>234</v>
      </c>
      <c r="K62" s="43">
        <v>39391</v>
      </c>
      <c r="L62" s="42" t="s">
        <v>179</v>
      </c>
      <c r="M62" s="42" t="s">
        <v>206</v>
      </c>
      <c r="N62" s="42" t="s">
        <v>181</v>
      </c>
      <c r="O62" s="46" t="s">
        <v>7</v>
      </c>
      <c r="P62" s="46">
        <v>1</v>
      </c>
      <c r="Q62" s="45" t="s">
        <v>14</v>
      </c>
      <c r="R62" s="34"/>
      <c r="S62" s="45">
        <v>1</v>
      </c>
      <c r="T62" s="45">
        <v>1</v>
      </c>
      <c r="U62" s="45">
        <f t="shared" si="7"/>
        <v>1</v>
      </c>
      <c r="V62" s="45">
        <v>1</v>
      </c>
      <c r="W62" s="45">
        <f>IF(V62=S62,1,0)</f>
        <v>1</v>
      </c>
      <c r="X62" s="45">
        <v>1</v>
      </c>
      <c r="Y62" s="45">
        <f t="shared" si="1"/>
        <v>1</v>
      </c>
      <c r="Z62" s="45">
        <v>1</v>
      </c>
      <c r="AA62" s="45">
        <f t="shared" si="2"/>
        <v>1</v>
      </c>
      <c r="AB62" s="45"/>
      <c r="AC62" s="45"/>
      <c r="AD62" s="45"/>
      <c r="AE62" s="45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XEO62" s="42"/>
      <c r="XEP62" s="42"/>
      <c r="XEQ62" s="42"/>
      <c r="XER62" s="42"/>
      <c r="XES62" s="42"/>
      <c r="XET62" s="42"/>
      <c r="XEU62" s="42"/>
      <c r="XEV62" s="42"/>
      <c r="XEW62" s="42"/>
      <c r="XEX62" s="42"/>
      <c r="XEY62" s="42"/>
      <c r="XEZ62" s="42"/>
      <c r="XFA62" s="42"/>
      <c r="XFB62" s="42"/>
      <c r="XFC62" s="42"/>
    </row>
    <row r="63" spans="1:112 16369:16383" s="56" customFormat="1" x14ac:dyDescent="0.25">
      <c r="A63" s="38">
        <v>15</v>
      </c>
      <c r="B63" s="42" t="s">
        <v>35</v>
      </c>
      <c r="C63" s="42" t="s">
        <v>22</v>
      </c>
      <c r="D63" s="43">
        <v>16503</v>
      </c>
      <c r="E63" s="44">
        <f t="shared" ca="1" si="6"/>
        <v>69</v>
      </c>
      <c r="F63" s="44">
        <v>25</v>
      </c>
      <c r="G63" s="1" t="s">
        <v>228</v>
      </c>
      <c r="H63" s="46">
        <v>7</v>
      </c>
      <c r="I63" s="46">
        <v>3</v>
      </c>
      <c r="J63" s="46" t="s">
        <v>233</v>
      </c>
      <c r="K63" s="43">
        <v>39797</v>
      </c>
      <c r="L63" s="42" t="s">
        <v>182</v>
      </c>
      <c r="M63" s="42" t="s">
        <v>180</v>
      </c>
      <c r="N63" s="42" t="s">
        <v>184</v>
      </c>
      <c r="O63" s="46" t="s">
        <v>7</v>
      </c>
      <c r="P63" s="46">
        <v>1</v>
      </c>
      <c r="Q63" s="45" t="s">
        <v>13</v>
      </c>
      <c r="R63" s="34"/>
      <c r="S63" s="45">
        <v>2</v>
      </c>
      <c r="T63" s="45">
        <v>2</v>
      </c>
      <c r="U63" s="45">
        <f t="shared" si="7"/>
        <v>1</v>
      </c>
      <c r="V63" s="45">
        <v>2</v>
      </c>
      <c r="W63" s="45">
        <f t="shared" si="5"/>
        <v>1</v>
      </c>
      <c r="X63" s="45">
        <v>2</v>
      </c>
      <c r="Y63" s="45">
        <f t="shared" si="1"/>
        <v>1</v>
      </c>
      <c r="Z63" s="45">
        <v>2</v>
      </c>
      <c r="AA63" s="45">
        <f t="shared" si="2"/>
        <v>1</v>
      </c>
      <c r="AB63" s="45"/>
      <c r="AC63" s="45"/>
      <c r="AD63" s="45"/>
      <c r="AE63" s="45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XEO63" s="42"/>
      <c r="XEP63" s="42"/>
      <c r="XEQ63" s="42"/>
      <c r="XER63" s="42"/>
      <c r="XES63" s="42"/>
      <c r="XET63" s="42"/>
      <c r="XEU63" s="42"/>
      <c r="XEV63" s="42"/>
      <c r="XEW63" s="42"/>
      <c r="XEX63" s="42"/>
      <c r="XEY63" s="42"/>
      <c r="XEZ63" s="42"/>
      <c r="XFA63" s="42"/>
      <c r="XFB63" s="42"/>
      <c r="XFC63" s="42"/>
    </row>
    <row r="64" spans="1:112 16369:16383" s="56" customFormat="1" x14ac:dyDescent="0.25">
      <c r="A64" s="38">
        <v>15</v>
      </c>
      <c r="B64" s="42" t="s">
        <v>35</v>
      </c>
      <c r="C64" s="42" t="s">
        <v>18</v>
      </c>
      <c r="D64" s="43">
        <v>16503</v>
      </c>
      <c r="E64" s="44">
        <f t="shared" ca="1" si="6"/>
        <v>69</v>
      </c>
      <c r="F64" s="44">
        <v>200</v>
      </c>
      <c r="G64" s="1" t="s">
        <v>228</v>
      </c>
      <c r="H64" s="46">
        <v>7</v>
      </c>
      <c r="I64" s="46">
        <v>4</v>
      </c>
      <c r="J64" s="46" t="s">
        <v>233</v>
      </c>
      <c r="K64" s="43">
        <v>40529</v>
      </c>
      <c r="L64" s="42" t="s">
        <v>182</v>
      </c>
      <c r="M64" s="42" t="s">
        <v>198</v>
      </c>
      <c r="N64" s="42" t="s">
        <v>187</v>
      </c>
      <c r="O64" s="46" t="s">
        <v>7</v>
      </c>
      <c r="P64" s="46">
        <v>1</v>
      </c>
      <c r="Q64" s="45" t="s">
        <v>13</v>
      </c>
      <c r="R64" s="35"/>
      <c r="S64" s="45">
        <v>4</v>
      </c>
      <c r="T64" s="45">
        <v>4</v>
      </c>
      <c r="U64" s="45">
        <f t="shared" si="7"/>
        <v>1</v>
      </c>
      <c r="V64" s="45">
        <v>4</v>
      </c>
      <c r="W64" s="45">
        <f t="shared" si="5"/>
        <v>1</v>
      </c>
      <c r="X64" s="45">
        <v>4</v>
      </c>
      <c r="Y64" s="45">
        <f t="shared" si="1"/>
        <v>1</v>
      </c>
      <c r="Z64" s="45">
        <v>4</v>
      </c>
      <c r="AA64" s="45">
        <f t="shared" si="2"/>
        <v>1</v>
      </c>
      <c r="AB64" s="45"/>
      <c r="AC64" s="45"/>
      <c r="AD64" s="45"/>
      <c r="AE64" s="45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XEO64" s="42"/>
      <c r="XEP64" s="42"/>
      <c r="XEQ64" s="42"/>
      <c r="XER64" s="42"/>
      <c r="XES64" s="42"/>
      <c r="XET64" s="42"/>
      <c r="XEU64" s="42"/>
      <c r="XEV64" s="42"/>
      <c r="XEW64" s="42"/>
      <c r="XEX64" s="42"/>
      <c r="XEY64" s="42"/>
      <c r="XEZ64" s="42"/>
      <c r="XFA64" s="42"/>
      <c r="XFB64" s="42"/>
      <c r="XFC64" s="42"/>
    </row>
    <row r="65" spans="1:111 16369:16383" s="56" customFormat="1" x14ac:dyDescent="0.25">
      <c r="A65" s="38">
        <v>15</v>
      </c>
      <c r="B65" s="42" t="s">
        <v>35</v>
      </c>
      <c r="C65" s="42" t="s">
        <v>16</v>
      </c>
      <c r="D65" s="43">
        <v>16503</v>
      </c>
      <c r="E65" s="44">
        <f t="shared" ca="1" si="6"/>
        <v>69</v>
      </c>
      <c r="F65" s="44">
        <v>200</v>
      </c>
      <c r="G65" s="1" t="s">
        <v>230</v>
      </c>
      <c r="H65" s="46">
        <v>7</v>
      </c>
      <c r="I65" s="46">
        <v>4</v>
      </c>
      <c r="J65" s="46" t="s">
        <v>233</v>
      </c>
      <c r="K65" s="43">
        <v>40897</v>
      </c>
      <c r="L65" s="42" t="s">
        <v>182</v>
      </c>
      <c r="M65" s="42" t="s">
        <v>215</v>
      </c>
      <c r="N65" s="42" t="s">
        <v>189</v>
      </c>
      <c r="O65" s="46" t="s">
        <v>7</v>
      </c>
      <c r="P65" s="46">
        <v>2</v>
      </c>
      <c r="Q65" s="45" t="s">
        <v>13</v>
      </c>
      <c r="R65" s="35"/>
      <c r="S65" s="45">
        <v>5</v>
      </c>
      <c r="T65" s="45">
        <v>5</v>
      </c>
      <c r="U65" s="45">
        <f t="shared" si="7"/>
        <v>1</v>
      </c>
      <c r="V65" s="45">
        <v>5</v>
      </c>
      <c r="W65" s="45">
        <f t="shared" si="5"/>
        <v>1</v>
      </c>
      <c r="X65" s="45">
        <v>5</v>
      </c>
      <c r="Y65" s="45">
        <f t="shared" si="1"/>
        <v>1</v>
      </c>
      <c r="Z65" s="45">
        <v>5</v>
      </c>
      <c r="AA65" s="45">
        <f t="shared" si="2"/>
        <v>1</v>
      </c>
      <c r="AB65" s="45"/>
      <c r="AC65" s="45"/>
      <c r="AD65" s="45"/>
      <c r="AE65" s="45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XEO65" s="42"/>
      <c r="XEP65" s="42"/>
      <c r="XEQ65" s="42"/>
      <c r="XER65" s="42"/>
      <c r="XES65" s="42"/>
      <c r="XET65" s="42"/>
      <c r="XEU65" s="42"/>
      <c r="XEV65" s="42"/>
      <c r="XEW65" s="42"/>
      <c r="XEX65" s="42"/>
      <c r="XEY65" s="42"/>
      <c r="XEZ65" s="42"/>
      <c r="XFA65" s="42"/>
      <c r="XFB65" s="42"/>
      <c r="XFC65" s="42"/>
    </row>
    <row r="66" spans="1:111 16369:16383" s="56" customFormat="1" x14ac:dyDescent="0.25">
      <c r="A66" s="49">
        <v>16</v>
      </c>
      <c r="B66" s="50" t="s">
        <v>34</v>
      </c>
      <c r="C66" s="50" t="s">
        <v>22</v>
      </c>
      <c r="D66" s="51">
        <v>12918</v>
      </c>
      <c r="E66" s="52">
        <f t="shared" ref="E66:E97" ca="1" si="8">INT((TODAY()-D66)/365.25)</f>
        <v>79</v>
      </c>
      <c r="F66" s="17">
        <v>25</v>
      </c>
      <c r="G66" s="1" t="s">
        <v>227</v>
      </c>
      <c r="H66" s="53">
        <v>3</v>
      </c>
      <c r="I66" s="53">
        <v>2</v>
      </c>
      <c r="J66" s="53" t="s">
        <v>235</v>
      </c>
      <c r="K66" s="51">
        <v>39456</v>
      </c>
      <c r="L66" s="50" t="s">
        <v>195</v>
      </c>
      <c r="M66" s="50" t="s">
        <v>199</v>
      </c>
      <c r="N66" s="50" t="s">
        <v>184</v>
      </c>
      <c r="O66" s="53" t="s">
        <v>11</v>
      </c>
      <c r="P66" s="53">
        <v>1</v>
      </c>
      <c r="Q66" s="17" t="s">
        <v>14</v>
      </c>
      <c r="R66" s="57"/>
      <c r="S66" s="17">
        <v>1</v>
      </c>
      <c r="T66" s="17">
        <v>4</v>
      </c>
      <c r="U66" s="17">
        <f t="shared" ref="U66:U97" si="9">IF(S66=T66,1,0)</f>
        <v>0</v>
      </c>
      <c r="V66" s="17">
        <v>4</v>
      </c>
      <c r="W66" s="17">
        <f t="shared" si="5"/>
        <v>0</v>
      </c>
      <c r="X66" s="17">
        <v>3</v>
      </c>
      <c r="Y66" s="45">
        <f t="shared" si="1"/>
        <v>0</v>
      </c>
      <c r="Z66" s="17">
        <v>4</v>
      </c>
      <c r="AA66" s="45">
        <f t="shared" ref="AA66:AA129" si="10">IF(Z66=$S66,1,0)</f>
        <v>0</v>
      </c>
      <c r="AB66" s="17"/>
      <c r="AC66" s="17"/>
      <c r="AD66" s="17"/>
      <c r="AE66" s="17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XEO66" s="50"/>
      <c r="XEP66" s="50"/>
      <c r="XEQ66" s="50"/>
      <c r="XER66" s="50"/>
      <c r="XES66" s="50"/>
      <c r="XET66" s="50"/>
      <c r="XEU66" s="50"/>
      <c r="XEV66" s="50"/>
      <c r="XEW66" s="50"/>
      <c r="XEX66" s="50"/>
      <c r="XEY66" s="50"/>
      <c r="XEZ66" s="50"/>
      <c r="XFA66" s="50"/>
      <c r="XFB66" s="50"/>
      <c r="XFC66" s="50"/>
    </row>
    <row r="67" spans="1:111 16369:16383" s="56" customFormat="1" x14ac:dyDescent="0.25">
      <c r="A67" s="49">
        <v>16</v>
      </c>
      <c r="B67" s="50" t="s">
        <v>34</v>
      </c>
      <c r="C67" s="50" t="s">
        <v>15</v>
      </c>
      <c r="D67" s="51">
        <v>12918</v>
      </c>
      <c r="E67" s="52">
        <f t="shared" ca="1" si="8"/>
        <v>79</v>
      </c>
      <c r="F67" s="17">
        <v>50</v>
      </c>
      <c r="G67" s="1" t="s">
        <v>224</v>
      </c>
      <c r="H67" s="53">
        <v>3</v>
      </c>
      <c r="I67" s="53">
        <v>2</v>
      </c>
      <c r="J67" s="53" t="s">
        <v>235</v>
      </c>
      <c r="K67" s="51">
        <v>40925</v>
      </c>
      <c r="L67" s="50" t="s">
        <v>195</v>
      </c>
      <c r="M67" s="50" t="s">
        <v>198</v>
      </c>
      <c r="N67" s="50" t="s">
        <v>192</v>
      </c>
      <c r="O67" s="53" t="s">
        <v>11</v>
      </c>
      <c r="P67" s="53">
        <v>1</v>
      </c>
      <c r="Q67" s="17" t="s">
        <v>14</v>
      </c>
      <c r="R67" s="57"/>
      <c r="S67" s="17">
        <v>3</v>
      </c>
      <c r="T67" s="17">
        <v>3</v>
      </c>
      <c r="U67" s="17">
        <f t="shared" si="9"/>
        <v>1</v>
      </c>
      <c r="V67" s="17">
        <v>3</v>
      </c>
      <c r="W67" s="17">
        <f t="shared" si="5"/>
        <v>1</v>
      </c>
      <c r="X67" s="17">
        <v>1</v>
      </c>
      <c r="Y67" s="45">
        <f t="shared" ref="Y67:Y130" si="11">IF(X67=S67,1,0)</f>
        <v>0</v>
      </c>
      <c r="Z67" s="17">
        <v>3</v>
      </c>
      <c r="AA67" s="45">
        <f t="shared" si="10"/>
        <v>1</v>
      </c>
      <c r="AB67" s="17"/>
      <c r="AC67" s="17"/>
      <c r="AD67" s="17"/>
      <c r="AE67" s="17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XEO67" s="50"/>
      <c r="XEP67" s="50"/>
      <c r="XEQ67" s="50"/>
      <c r="XER67" s="50"/>
      <c r="XES67" s="50"/>
      <c r="XET67" s="50"/>
      <c r="XEU67" s="50"/>
      <c r="XEV67" s="50"/>
      <c r="XEW67" s="50"/>
      <c r="XEX67" s="50"/>
      <c r="XEY67" s="50"/>
      <c r="XEZ67" s="50"/>
      <c r="XFA67" s="50"/>
      <c r="XFB67" s="50"/>
      <c r="XFC67" s="50"/>
    </row>
    <row r="68" spans="1:111 16369:16383" s="56" customFormat="1" x14ac:dyDescent="0.25">
      <c r="A68" s="49">
        <v>16</v>
      </c>
      <c r="B68" s="50" t="s">
        <v>34</v>
      </c>
      <c r="C68" s="50" t="s">
        <v>18</v>
      </c>
      <c r="D68" s="51">
        <v>12918</v>
      </c>
      <c r="E68" s="52">
        <f t="shared" ca="1" si="8"/>
        <v>79</v>
      </c>
      <c r="F68" s="17">
        <v>40</v>
      </c>
      <c r="G68" s="1" t="s">
        <v>224</v>
      </c>
      <c r="H68" s="53">
        <v>3</v>
      </c>
      <c r="I68" s="53">
        <v>2</v>
      </c>
      <c r="J68" s="53" t="s">
        <v>235</v>
      </c>
      <c r="K68" s="51">
        <v>40562</v>
      </c>
      <c r="L68" s="50" t="s">
        <v>195</v>
      </c>
      <c r="M68" s="50" t="s">
        <v>213</v>
      </c>
      <c r="N68" s="50" t="s">
        <v>189</v>
      </c>
      <c r="O68" s="53" t="s">
        <v>11</v>
      </c>
      <c r="P68" s="53">
        <v>1</v>
      </c>
      <c r="Q68" s="17" t="s">
        <v>13</v>
      </c>
      <c r="R68" s="57"/>
      <c r="S68" s="17">
        <v>2</v>
      </c>
      <c r="T68" s="17">
        <v>1</v>
      </c>
      <c r="U68" s="17">
        <f t="shared" si="9"/>
        <v>0</v>
      </c>
      <c r="V68" s="17">
        <v>1</v>
      </c>
      <c r="W68" s="17">
        <f t="shared" si="5"/>
        <v>0</v>
      </c>
      <c r="X68" s="17">
        <v>2</v>
      </c>
      <c r="Y68" s="45">
        <f t="shared" si="11"/>
        <v>1</v>
      </c>
      <c r="Z68" s="17">
        <v>1</v>
      </c>
      <c r="AA68" s="45">
        <f t="shared" si="10"/>
        <v>0</v>
      </c>
      <c r="AB68" s="17"/>
      <c r="AC68" s="17"/>
      <c r="AD68" s="17"/>
      <c r="AE68" s="1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XEO68" s="50"/>
      <c r="XEP68" s="50"/>
      <c r="XEQ68" s="50"/>
      <c r="XER68" s="50"/>
      <c r="XES68" s="50"/>
      <c r="XET68" s="50"/>
      <c r="XEU68" s="50"/>
      <c r="XEV68" s="50"/>
      <c r="XEW68" s="50"/>
      <c r="XEX68" s="50"/>
      <c r="XEY68" s="50"/>
      <c r="XEZ68" s="50"/>
      <c r="XFA68" s="50"/>
      <c r="XFB68" s="50"/>
      <c r="XFC68" s="50"/>
    </row>
    <row r="69" spans="1:111 16369:16383" s="22" customFormat="1" x14ac:dyDescent="0.25">
      <c r="A69" s="49">
        <v>16</v>
      </c>
      <c r="B69" s="50" t="s">
        <v>34</v>
      </c>
      <c r="C69" s="50" t="s">
        <v>6</v>
      </c>
      <c r="D69" s="51">
        <v>12918</v>
      </c>
      <c r="E69" s="52">
        <f t="shared" ca="1" si="8"/>
        <v>79</v>
      </c>
      <c r="F69" s="17">
        <v>32</v>
      </c>
      <c r="G69" s="1" t="s">
        <v>224</v>
      </c>
      <c r="H69" s="53">
        <v>3</v>
      </c>
      <c r="I69" s="53">
        <v>2</v>
      </c>
      <c r="J69" s="53" t="s">
        <v>235</v>
      </c>
      <c r="K69" s="51">
        <v>41199</v>
      </c>
      <c r="L69" s="50" t="s">
        <v>208</v>
      </c>
      <c r="M69" s="50" t="s">
        <v>198</v>
      </c>
      <c r="N69" s="50" t="s">
        <v>192</v>
      </c>
      <c r="O69" s="53" t="s">
        <v>11</v>
      </c>
      <c r="P69" s="53">
        <v>1</v>
      </c>
      <c r="Q69" s="17" t="s">
        <v>13</v>
      </c>
      <c r="R69" s="57"/>
      <c r="S69" s="17">
        <v>4</v>
      </c>
      <c r="T69" s="17">
        <v>2</v>
      </c>
      <c r="U69" s="17">
        <f t="shared" si="9"/>
        <v>0</v>
      </c>
      <c r="V69" s="17">
        <v>2</v>
      </c>
      <c r="W69" s="17">
        <f t="shared" si="5"/>
        <v>0</v>
      </c>
      <c r="X69" s="17">
        <v>4</v>
      </c>
      <c r="Y69" s="45">
        <f t="shared" si="11"/>
        <v>1</v>
      </c>
      <c r="Z69" s="17">
        <v>2</v>
      </c>
      <c r="AA69" s="45">
        <f t="shared" si="10"/>
        <v>0</v>
      </c>
      <c r="AB69" s="17"/>
      <c r="AC69" s="17"/>
      <c r="AD69" s="17"/>
      <c r="AE69" s="17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XEO69" s="50"/>
      <c r="XEP69" s="50"/>
      <c r="XEQ69" s="50"/>
      <c r="XER69" s="50"/>
      <c r="XES69" s="50"/>
      <c r="XET69" s="50"/>
      <c r="XEU69" s="50"/>
      <c r="XEV69" s="50"/>
      <c r="XEW69" s="50"/>
      <c r="XEX69" s="50"/>
      <c r="XEY69" s="50"/>
      <c r="XEZ69" s="50"/>
      <c r="XFA69" s="50"/>
      <c r="XFB69" s="50"/>
      <c r="XFC69" s="50"/>
    </row>
    <row r="70" spans="1:111 16369:16383" s="22" customFormat="1" x14ac:dyDescent="0.25">
      <c r="A70" s="49">
        <v>17</v>
      </c>
      <c r="B70" s="50" t="s">
        <v>34</v>
      </c>
      <c r="C70" s="50" t="s">
        <v>23</v>
      </c>
      <c r="D70" s="51">
        <v>12918</v>
      </c>
      <c r="E70" s="52">
        <f t="shared" ca="1" si="8"/>
        <v>79</v>
      </c>
      <c r="F70" s="17">
        <v>16</v>
      </c>
      <c r="G70" s="1" t="s">
        <v>228</v>
      </c>
      <c r="H70" s="53">
        <v>3</v>
      </c>
      <c r="I70" s="53">
        <v>2</v>
      </c>
      <c r="J70" s="53" t="s">
        <v>224</v>
      </c>
      <c r="K70" s="51">
        <v>39456</v>
      </c>
      <c r="L70" s="50" t="s">
        <v>195</v>
      </c>
      <c r="M70" s="50" t="s">
        <v>199</v>
      </c>
      <c r="N70" s="50" t="s">
        <v>184</v>
      </c>
      <c r="O70" s="53" t="s">
        <v>7</v>
      </c>
      <c r="P70" s="53">
        <v>2</v>
      </c>
      <c r="Q70" s="17" t="s">
        <v>14</v>
      </c>
      <c r="R70" s="57"/>
      <c r="S70" s="17">
        <v>1</v>
      </c>
      <c r="T70" s="17">
        <v>3</v>
      </c>
      <c r="U70" s="17">
        <f t="shared" si="9"/>
        <v>0</v>
      </c>
      <c r="V70" s="17">
        <v>1</v>
      </c>
      <c r="W70" s="17">
        <f t="shared" si="5"/>
        <v>1</v>
      </c>
      <c r="X70" s="17">
        <v>1</v>
      </c>
      <c r="Y70" s="45">
        <f t="shared" si="11"/>
        <v>1</v>
      </c>
      <c r="Z70" s="17">
        <v>4</v>
      </c>
      <c r="AA70" s="45">
        <f t="shared" si="10"/>
        <v>0</v>
      </c>
      <c r="AB70" s="17"/>
      <c r="AC70" s="17"/>
      <c r="AD70" s="17"/>
      <c r="AE70" s="17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XEO70" s="50"/>
      <c r="XEP70" s="50"/>
      <c r="XEQ70" s="50"/>
      <c r="XER70" s="50"/>
      <c r="XES70" s="50"/>
      <c r="XET70" s="50"/>
      <c r="XEU70" s="50"/>
      <c r="XEV70" s="50"/>
      <c r="XEW70" s="50"/>
      <c r="XEX70" s="50"/>
      <c r="XEY70" s="50"/>
      <c r="XEZ70" s="50"/>
      <c r="XFA70" s="50"/>
      <c r="XFB70" s="50"/>
      <c r="XFC70" s="50"/>
    </row>
    <row r="71" spans="1:111 16369:16383" s="22" customFormat="1" x14ac:dyDescent="0.25">
      <c r="A71" s="49">
        <v>17</v>
      </c>
      <c r="B71" s="50" t="s">
        <v>34</v>
      </c>
      <c r="C71" s="50" t="s">
        <v>16</v>
      </c>
      <c r="D71" s="51">
        <v>12918</v>
      </c>
      <c r="E71" s="52">
        <f t="shared" ca="1" si="8"/>
        <v>79</v>
      </c>
      <c r="F71" s="17">
        <v>14</v>
      </c>
      <c r="G71" s="1" t="s">
        <v>230</v>
      </c>
      <c r="H71" s="53">
        <v>3</v>
      </c>
      <c r="I71" s="53">
        <v>2</v>
      </c>
      <c r="J71" s="53" t="s">
        <v>239</v>
      </c>
      <c r="K71" s="51">
        <v>40925</v>
      </c>
      <c r="L71" s="50" t="s">
        <v>195</v>
      </c>
      <c r="M71" s="50" t="s">
        <v>198</v>
      </c>
      <c r="N71" s="50" t="s">
        <v>192</v>
      </c>
      <c r="O71" s="53" t="s">
        <v>7</v>
      </c>
      <c r="P71" s="53">
        <v>1</v>
      </c>
      <c r="Q71" s="17" t="s">
        <v>14</v>
      </c>
      <c r="R71" s="54"/>
      <c r="S71" s="17">
        <v>5</v>
      </c>
      <c r="T71" s="17">
        <v>4</v>
      </c>
      <c r="U71" s="17">
        <f t="shared" si="9"/>
        <v>0</v>
      </c>
      <c r="V71" s="17">
        <v>3</v>
      </c>
      <c r="W71" s="17">
        <f t="shared" si="5"/>
        <v>0</v>
      </c>
      <c r="X71" s="17">
        <v>3</v>
      </c>
      <c r="Y71" s="45">
        <f t="shared" si="11"/>
        <v>0</v>
      </c>
      <c r="Z71" s="17">
        <v>2</v>
      </c>
      <c r="AA71" s="45">
        <f t="shared" si="10"/>
        <v>0</v>
      </c>
      <c r="AB71" s="17"/>
      <c r="AC71" s="17"/>
      <c r="AD71" s="17"/>
      <c r="AE71" s="17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XEO71" s="50"/>
      <c r="XEP71" s="50"/>
      <c r="XEQ71" s="50"/>
      <c r="XER71" s="50"/>
      <c r="XES71" s="50"/>
      <c r="XET71" s="50"/>
      <c r="XEU71" s="50"/>
      <c r="XEV71" s="50"/>
      <c r="XEW71" s="50"/>
      <c r="XEX71" s="50"/>
      <c r="XEY71" s="50"/>
      <c r="XEZ71" s="50"/>
      <c r="XFA71" s="50"/>
      <c r="XFB71" s="50"/>
      <c r="XFC71" s="50"/>
    </row>
    <row r="72" spans="1:111 16369:16383" s="22" customFormat="1" x14ac:dyDescent="0.25">
      <c r="A72" s="49">
        <v>17</v>
      </c>
      <c r="B72" s="50" t="s">
        <v>34</v>
      </c>
      <c r="C72" s="50" t="s">
        <v>19</v>
      </c>
      <c r="D72" s="51">
        <v>12918</v>
      </c>
      <c r="E72" s="52">
        <f t="shared" ca="1" si="8"/>
        <v>79</v>
      </c>
      <c r="F72" s="17">
        <v>16</v>
      </c>
      <c r="G72" s="1" t="s">
        <v>226</v>
      </c>
      <c r="H72" s="53">
        <v>3</v>
      </c>
      <c r="I72" s="53">
        <v>2</v>
      </c>
      <c r="J72" s="53" t="s">
        <v>239</v>
      </c>
      <c r="K72" s="51">
        <v>40562</v>
      </c>
      <c r="L72" s="50" t="s">
        <v>195</v>
      </c>
      <c r="M72" s="50" t="s">
        <v>213</v>
      </c>
      <c r="N72" s="50" t="s">
        <v>189</v>
      </c>
      <c r="O72" s="53" t="s">
        <v>7</v>
      </c>
      <c r="P72" s="53">
        <v>1</v>
      </c>
      <c r="Q72" s="17" t="s">
        <v>13</v>
      </c>
      <c r="R72" s="54"/>
      <c r="S72" s="17">
        <v>3</v>
      </c>
      <c r="T72" s="17">
        <v>5</v>
      </c>
      <c r="U72" s="17">
        <f t="shared" si="9"/>
        <v>0</v>
      </c>
      <c r="V72" s="17">
        <v>4</v>
      </c>
      <c r="W72" s="17">
        <f t="shared" si="5"/>
        <v>0</v>
      </c>
      <c r="X72" s="17">
        <v>5</v>
      </c>
      <c r="Y72" s="45">
        <f t="shared" si="11"/>
        <v>0</v>
      </c>
      <c r="Z72" s="17">
        <v>5</v>
      </c>
      <c r="AA72" s="45">
        <f t="shared" si="10"/>
        <v>0</v>
      </c>
      <c r="AB72" s="17"/>
      <c r="AC72" s="17"/>
      <c r="AD72" s="17"/>
      <c r="AE72" s="17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XEO72" s="50"/>
      <c r="XEP72" s="50"/>
      <c r="XEQ72" s="50"/>
      <c r="XER72" s="50"/>
      <c r="XES72" s="50"/>
      <c r="XET72" s="50"/>
      <c r="XEU72" s="50"/>
      <c r="XEV72" s="50"/>
      <c r="XEW72" s="50"/>
      <c r="XEX72" s="50"/>
      <c r="XEY72" s="50"/>
      <c r="XEZ72" s="50"/>
      <c r="XFA72" s="50"/>
      <c r="XFB72" s="50"/>
      <c r="XFC72" s="50"/>
    </row>
    <row r="73" spans="1:111 16369:16383" s="22" customFormat="1" x14ac:dyDescent="0.25">
      <c r="A73" s="49">
        <v>17</v>
      </c>
      <c r="B73" s="50" t="s">
        <v>34</v>
      </c>
      <c r="C73" s="50" t="s">
        <v>21</v>
      </c>
      <c r="D73" s="51">
        <v>12918</v>
      </c>
      <c r="E73" s="52">
        <f t="shared" ca="1" si="8"/>
        <v>79</v>
      </c>
      <c r="F73" s="17">
        <v>32</v>
      </c>
      <c r="G73" s="1" t="s">
        <v>226</v>
      </c>
      <c r="H73" s="53">
        <v>5</v>
      </c>
      <c r="I73" s="53">
        <v>2</v>
      </c>
      <c r="J73" s="53" t="s">
        <v>239</v>
      </c>
      <c r="K73" s="51">
        <v>39881</v>
      </c>
      <c r="L73" s="50" t="s">
        <v>209</v>
      </c>
      <c r="M73" s="50" t="s">
        <v>199</v>
      </c>
      <c r="N73" s="50" t="s">
        <v>186</v>
      </c>
      <c r="O73" s="53" t="s">
        <v>7</v>
      </c>
      <c r="P73" s="53">
        <v>1</v>
      </c>
      <c r="Q73" s="17" t="s">
        <v>13</v>
      </c>
      <c r="R73" s="57"/>
      <c r="S73" s="17">
        <v>2</v>
      </c>
      <c r="T73" s="17">
        <v>6</v>
      </c>
      <c r="U73" s="17">
        <f t="shared" si="9"/>
        <v>0</v>
      </c>
      <c r="V73" s="17">
        <v>5</v>
      </c>
      <c r="W73" s="17">
        <f>IF(V73=S73,1,0)</f>
        <v>0</v>
      </c>
      <c r="X73" s="17">
        <v>6</v>
      </c>
      <c r="Y73" s="45">
        <f t="shared" si="11"/>
        <v>0</v>
      </c>
      <c r="Z73" s="17">
        <v>6</v>
      </c>
      <c r="AA73" s="45">
        <f t="shared" si="10"/>
        <v>0</v>
      </c>
      <c r="AB73" s="17"/>
      <c r="AC73" s="17"/>
      <c r="AD73" s="17"/>
      <c r="AE73" s="17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XEO73" s="50"/>
      <c r="XEP73" s="50"/>
      <c r="XEQ73" s="50"/>
      <c r="XER73" s="50"/>
      <c r="XES73" s="50"/>
      <c r="XET73" s="50"/>
      <c r="XEU73" s="50"/>
      <c r="XEV73" s="50"/>
      <c r="XEW73" s="50"/>
      <c r="XEX73" s="50"/>
      <c r="XEY73" s="50"/>
      <c r="XEZ73" s="50"/>
      <c r="XFA73" s="50"/>
      <c r="XFB73" s="50"/>
      <c r="XFC73" s="50"/>
    </row>
    <row r="74" spans="1:111 16369:16383" s="22" customFormat="1" x14ac:dyDescent="0.25">
      <c r="A74" s="49">
        <v>17</v>
      </c>
      <c r="B74" s="50" t="s">
        <v>34</v>
      </c>
      <c r="C74" s="50" t="s">
        <v>9</v>
      </c>
      <c r="D74" s="51">
        <v>12918</v>
      </c>
      <c r="E74" s="52">
        <f t="shared" ca="1" si="8"/>
        <v>79</v>
      </c>
      <c r="F74" s="17">
        <v>16</v>
      </c>
      <c r="G74" s="1" t="s">
        <v>226</v>
      </c>
      <c r="H74" s="53">
        <v>3</v>
      </c>
      <c r="I74" s="53">
        <v>2</v>
      </c>
      <c r="J74" s="53" t="s">
        <v>239</v>
      </c>
      <c r="K74" s="51">
        <v>41199</v>
      </c>
      <c r="L74" s="50" t="s">
        <v>208</v>
      </c>
      <c r="M74" s="50" t="s">
        <v>198</v>
      </c>
      <c r="N74" s="50" t="s">
        <v>192</v>
      </c>
      <c r="O74" s="53" t="s">
        <v>7</v>
      </c>
      <c r="P74" s="53">
        <v>1</v>
      </c>
      <c r="Q74" s="17" t="s">
        <v>13</v>
      </c>
      <c r="R74" s="54"/>
      <c r="S74" s="17">
        <v>6</v>
      </c>
      <c r="T74" s="17">
        <v>1</v>
      </c>
      <c r="U74" s="17">
        <f t="shared" si="9"/>
        <v>0</v>
      </c>
      <c r="V74" s="17">
        <v>2</v>
      </c>
      <c r="W74" s="17">
        <f t="shared" si="5"/>
        <v>0</v>
      </c>
      <c r="X74" s="17">
        <v>4</v>
      </c>
      <c r="Y74" s="45">
        <f t="shared" si="11"/>
        <v>0</v>
      </c>
      <c r="Z74" s="17">
        <v>1</v>
      </c>
      <c r="AA74" s="45">
        <f t="shared" si="10"/>
        <v>0</v>
      </c>
      <c r="AB74" s="17"/>
      <c r="AC74" s="17"/>
      <c r="AD74" s="17"/>
      <c r="AE74" s="17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XEO74" s="50"/>
      <c r="XEP74" s="50"/>
      <c r="XEQ74" s="50"/>
      <c r="XER74" s="50"/>
      <c r="XES74" s="50"/>
      <c r="XET74" s="50"/>
      <c r="XEU74" s="50"/>
      <c r="XEV74" s="50"/>
      <c r="XEW74" s="50"/>
      <c r="XEX74" s="50"/>
      <c r="XEY74" s="50"/>
      <c r="XEZ74" s="50"/>
      <c r="XFA74" s="50"/>
      <c r="XFB74" s="50"/>
      <c r="XFC74" s="50"/>
    </row>
    <row r="75" spans="1:111 16369:16383" s="22" customFormat="1" x14ac:dyDescent="0.25">
      <c r="A75" s="49">
        <v>17</v>
      </c>
      <c r="B75" s="50" t="s">
        <v>34</v>
      </c>
      <c r="C75" s="50" t="s">
        <v>17</v>
      </c>
      <c r="D75" s="51">
        <v>12918</v>
      </c>
      <c r="E75" s="52">
        <f t="shared" ca="1" si="8"/>
        <v>79</v>
      </c>
      <c r="F75" s="17">
        <v>20</v>
      </c>
      <c r="G75" s="1" t="s">
        <v>226</v>
      </c>
      <c r="H75" s="53">
        <v>3</v>
      </c>
      <c r="I75" s="53">
        <v>2</v>
      </c>
      <c r="J75" s="53" t="s">
        <v>239</v>
      </c>
      <c r="K75" s="51">
        <v>40835</v>
      </c>
      <c r="L75" s="50" t="s">
        <v>208</v>
      </c>
      <c r="M75" s="50" t="s">
        <v>213</v>
      </c>
      <c r="N75" s="50" t="s">
        <v>189</v>
      </c>
      <c r="O75" s="53" t="s">
        <v>7</v>
      </c>
      <c r="P75" s="53">
        <v>1</v>
      </c>
      <c r="Q75" s="17" t="s">
        <v>13</v>
      </c>
      <c r="R75" s="54"/>
      <c r="S75" s="17">
        <v>4</v>
      </c>
      <c r="T75" s="17">
        <v>2</v>
      </c>
      <c r="U75" s="17">
        <f t="shared" si="9"/>
        <v>0</v>
      </c>
      <c r="V75" s="17">
        <v>6</v>
      </c>
      <c r="W75" s="17">
        <f t="shared" si="5"/>
        <v>0</v>
      </c>
      <c r="X75" s="17">
        <v>2</v>
      </c>
      <c r="Y75" s="45">
        <f>IF(X75=S75,1,0)</f>
        <v>0</v>
      </c>
      <c r="Z75" s="17">
        <v>3</v>
      </c>
      <c r="AA75" s="45">
        <f t="shared" si="10"/>
        <v>0</v>
      </c>
      <c r="AB75" s="17"/>
      <c r="AC75" s="17"/>
      <c r="AD75" s="17"/>
      <c r="AE75" s="17"/>
      <c r="XEO75" s="50"/>
      <c r="XEP75" s="50"/>
      <c r="XEQ75" s="50"/>
      <c r="XER75" s="50"/>
      <c r="XES75" s="50"/>
      <c r="XET75" s="50"/>
      <c r="XEU75" s="50"/>
      <c r="XEV75" s="50"/>
      <c r="XEW75" s="50"/>
      <c r="XEX75" s="50"/>
      <c r="XEY75" s="50"/>
      <c r="XEZ75" s="50"/>
      <c r="XFA75" s="50"/>
      <c r="XFB75" s="50"/>
      <c r="XFC75" s="50"/>
    </row>
    <row r="76" spans="1:111 16369:16383" s="22" customFormat="1" x14ac:dyDescent="0.25">
      <c r="A76" s="38">
        <v>18</v>
      </c>
      <c r="B76" s="42" t="s">
        <v>33</v>
      </c>
      <c r="C76" s="42" t="s">
        <v>9</v>
      </c>
      <c r="D76" s="43">
        <v>22304</v>
      </c>
      <c r="E76" s="44">
        <f t="shared" ca="1" si="8"/>
        <v>53</v>
      </c>
      <c r="F76" s="45">
        <v>40</v>
      </c>
      <c r="G76" s="1" t="s">
        <v>228</v>
      </c>
      <c r="H76" s="46" t="s">
        <v>221</v>
      </c>
      <c r="I76" s="46" t="s">
        <v>221</v>
      </c>
      <c r="J76" s="46" t="s">
        <v>236</v>
      </c>
      <c r="K76" s="43">
        <v>39926</v>
      </c>
      <c r="L76" s="42" t="s">
        <v>203</v>
      </c>
      <c r="M76" s="42" t="s">
        <v>211</v>
      </c>
      <c r="N76" s="42" t="s">
        <v>186</v>
      </c>
      <c r="O76" s="46" t="s">
        <v>7</v>
      </c>
      <c r="P76" s="46">
        <v>1</v>
      </c>
      <c r="Q76" s="45" t="s">
        <v>13</v>
      </c>
      <c r="R76" s="35"/>
      <c r="S76" s="45">
        <v>1</v>
      </c>
      <c r="T76" s="45">
        <v>1</v>
      </c>
      <c r="U76" s="45">
        <f t="shared" si="9"/>
        <v>1</v>
      </c>
      <c r="V76" s="45">
        <v>1</v>
      </c>
      <c r="W76" s="45">
        <f t="shared" si="5"/>
        <v>1</v>
      </c>
      <c r="X76" s="45">
        <v>1</v>
      </c>
      <c r="Y76" s="45">
        <f t="shared" si="11"/>
        <v>1</v>
      </c>
      <c r="Z76" s="45">
        <v>1</v>
      </c>
      <c r="AA76" s="45">
        <f t="shared" si="10"/>
        <v>1</v>
      </c>
      <c r="AB76" s="45"/>
      <c r="AC76" s="45"/>
      <c r="AD76" s="45"/>
      <c r="AE76" s="45"/>
      <c r="XEO76" s="42"/>
      <c r="XEP76" s="42"/>
      <c r="XEQ76" s="42"/>
      <c r="XER76" s="42"/>
      <c r="XES76" s="42"/>
      <c r="XET76" s="42"/>
      <c r="XEU76" s="42"/>
      <c r="XEV76" s="42"/>
      <c r="XEW76" s="42"/>
      <c r="XEX76" s="42"/>
      <c r="XEY76" s="42"/>
      <c r="XEZ76" s="42"/>
      <c r="XFA76" s="42"/>
      <c r="XFB76" s="42"/>
      <c r="XFC76" s="42"/>
    </row>
    <row r="77" spans="1:111 16369:16383" s="22" customFormat="1" x14ac:dyDescent="0.25">
      <c r="A77" s="38">
        <v>18</v>
      </c>
      <c r="B77" s="42" t="s">
        <v>33</v>
      </c>
      <c r="C77" s="42" t="s">
        <v>6</v>
      </c>
      <c r="D77" s="43">
        <v>22304</v>
      </c>
      <c r="E77" s="44">
        <f t="shared" ca="1" si="8"/>
        <v>53</v>
      </c>
      <c r="F77" s="45">
        <v>40</v>
      </c>
      <c r="G77" s="1" t="s">
        <v>228</v>
      </c>
      <c r="H77" s="46" t="s">
        <v>221</v>
      </c>
      <c r="I77" s="46" t="s">
        <v>221</v>
      </c>
      <c r="J77" s="46" t="s">
        <v>236</v>
      </c>
      <c r="K77" s="43">
        <v>41128</v>
      </c>
      <c r="L77" s="42" t="s">
        <v>197</v>
      </c>
      <c r="M77" s="42" t="s">
        <v>190</v>
      </c>
      <c r="N77" s="42" t="s">
        <v>192</v>
      </c>
      <c r="O77" s="46" t="s">
        <v>7</v>
      </c>
      <c r="P77" s="46">
        <v>1</v>
      </c>
      <c r="Q77" s="45" t="s">
        <v>13</v>
      </c>
      <c r="R77" s="35"/>
      <c r="S77" s="45">
        <v>2</v>
      </c>
      <c r="T77" s="45">
        <v>2</v>
      </c>
      <c r="U77" s="45">
        <f t="shared" si="9"/>
        <v>1</v>
      </c>
      <c r="V77" s="45">
        <v>2</v>
      </c>
      <c r="W77" s="45">
        <f t="shared" si="5"/>
        <v>1</v>
      </c>
      <c r="X77" s="45">
        <v>2</v>
      </c>
      <c r="Y77" s="45">
        <f t="shared" si="11"/>
        <v>1</v>
      </c>
      <c r="Z77" s="45">
        <v>2</v>
      </c>
      <c r="AA77" s="45">
        <f t="shared" si="10"/>
        <v>1</v>
      </c>
      <c r="AB77" s="45"/>
      <c r="AC77" s="45"/>
      <c r="AD77" s="45"/>
      <c r="AE77" s="45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XEO77" s="42"/>
      <c r="XEP77" s="42"/>
      <c r="XEQ77" s="42"/>
      <c r="XER77" s="42"/>
      <c r="XES77" s="42"/>
      <c r="XET77" s="42"/>
      <c r="XEU77" s="42"/>
      <c r="XEV77" s="42"/>
      <c r="XEW77" s="42"/>
      <c r="XEX77" s="42"/>
      <c r="XEY77" s="42"/>
      <c r="XEZ77" s="42"/>
      <c r="XFA77" s="42"/>
      <c r="XFB77" s="42"/>
      <c r="XFC77" s="42"/>
    </row>
    <row r="78" spans="1:111 16369:16383" s="22" customFormat="1" x14ac:dyDescent="0.25">
      <c r="A78" s="49">
        <v>19</v>
      </c>
      <c r="B78" s="50" t="s">
        <v>32</v>
      </c>
      <c r="C78" s="50" t="s">
        <v>15</v>
      </c>
      <c r="D78" s="51">
        <v>11780</v>
      </c>
      <c r="E78" s="52">
        <f t="shared" ca="1" si="8"/>
        <v>82</v>
      </c>
      <c r="F78" s="17">
        <v>25</v>
      </c>
      <c r="G78" s="1" t="s">
        <v>227</v>
      </c>
      <c r="H78" s="53">
        <v>4</v>
      </c>
      <c r="I78" s="53">
        <v>2</v>
      </c>
      <c r="J78" s="53" t="s">
        <v>234</v>
      </c>
      <c r="K78" s="51">
        <v>39469</v>
      </c>
      <c r="L78" s="50" t="s">
        <v>195</v>
      </c>
      <c r="M78" s="50" t="s">
        <v>196</v>
      </c>
      <c r="N78" s="50" t="s">
        <v>184</v>
      </c>
      <c r="O78" s="53" t="s">
        <v>11</v>
      </c>
      <c r="P78" s="53">
        <v>1</v>
      </c>
      <c r="Q78" s="17" t="s">
        <v>14</v>
      </c>
      <c r="R78" s="57"/>
      <c r="S78" s="17">
        <v>1</v>
      </c>
      <c r="T78" s="17">
        <v>2</v>
      </c>
      <c r="U78" s="17">
        <f t="shared" si="9"/>
        <v>0</v>
      </c>
      <c r="V78" s="17">
        <v>2</v>
      </c>
      <c r="W78" s="17">
        <f>IF(V78=S78,1,0)</f>
        <v>0</v>
      </c>
      <c r="X78" s="17">
        <v>2</v>
      </c>
      <c r="Y78" s="45">
        <f t="shared" si="11"/>
        <v>0</v>
      </c>
      <c r="Z78" s="17">
        <v>2</v>
      </c>
      <c r="AA78" s="45">
        <f t="shared" si="10"/>
        <v>0</v>
      </c>
      <c r="AB78" s="17"/>
      <c r="AC78" s="17"/>
      <c r="AD78" s="17"/>
      <c r="AE78" s="17"/>
      <c r="XEO78" s="50"/>
      <c r="XEP78" s="50"/>
      <c r="XEQ78" s="50"/>
      <c r="XER78" s="50"/>
      <c r="XES78" s="50"/>
      <c r="XET78" s="50"/>
      <c r="XEU78" s="50"/>
      <c r="XEV78" s="50"/>
      <c r="XEW78" s="50"/>
      <c r="XEX78" s="50"/>
      <c r="XEY78" s="50"/>
      <c r="XEZ78" s="50"/>
      <c r="XFA78" s="50"/>
      <c r="XFB78" s="50"/>
      <c r="XFC78" s="50"/>
    </row>
    <row r="79" spans="1:111 16369:16383" s="36" customFormat="1" x14ac:dyDescent="0.25">
      <c r="A79" s="49">
        <v>19</v>
      </c>
      <c r="B79" s="50" t="s">
        <v>32</v>
      </c>
      <c r="C79" s="50" t="s">
        <v>6</v>
      </c>
      <c r="D79" s="51">
        <v>11780</v>
      </c>
      <c r="E79" s="52">
        <f t="shared" ca="1" si="8"/>
        <v>82</v>
      </c>
      <c r="F79" s="17">
        <v>25</v>
      </c>
      <c r="G79" s="1" t="s">
        <v>227</v>
      </c>
      <c r="H79" s="53">
        <v>4</v>
      </c>
      <c r="I79" s="53">
        <v>2</v>
      </c>
      <c r="J79" s="53" t="s">
        <v>224</v>
      </c>
      <c r="K79" s="51">
        <v>39882</v>
      </c>
      <c r="L79" s="50" t="s">
        <v>209</v>
      </c>
      <c r="M79" s="50" t="s">
        <v>208</v>
      </c>
      <c r="N79" s="50" t="s">
        <v>186</v>
      </c>
      <c r="O79" s="53" t="s">
        <v>11</v>
      </c>
      <c r="P79" s="53">
        <v>2</v>
      </c>
      <c r="Q79" s="17" t="s">
        <v>13</v>
      </c>
      <c r="R79" s="57"/>
      <c r="S79" s="17">
        <v>2</v>
      </c>
      <c r="T79" s="17">
        <v>1</v>
      </c>
      <c r="U79" s="17">
        <f t="shared" si="9"/>
        <v>0</v>
      </c>
      <c r="V79" s="17">
        <v>1</v>
      </c>
      <c r="W79" s="17">
        <f t="shared" si="5"/>
        <v>0</v>
      </c>
      <c r="X79" s="17">
        <v>1</v>
      </c>
      <c r="Y79" s="45">
        <f t="shared" si="11"/>
        <v>0</v>
      </c>
      <c r="Z79" s="17">
        <v>1</v>
      </c>
      <c r="AA79" s="45">
        <f t="shared" si="10"/>
        <v>0</v>
      </c>
      <c r="AB79" s="17"/>
      <c r="AC79" s="17"/>
      <c r="AD79" s="17"/>
      <c r="AE79" s="17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XEO79" s="50"/>
      <c r="XEP79" s="50"/>
      <c r="XEQ79" s="50"/>
      <c r="XER79" s="50"/>
      <c r="XES79" s="50"/>
      <c r="XET79" s="50"/>
      <c r="XEU79" s="50"/>
      <c r="XEV79" s="50"/>
      <c r="XEW79" s="50"/>
      <c r="XEX79" s="50"/>
      <c r="XEY79" s="50"/>
      <c r="XEZ79" s="50"/>
      <c r="XFA79" s="50"/>
      <c r="XFB79" s="50"/>
      <c r="XFC79" s="50"/>
    </row>
    <row r="80" spans="1:111 16369:16383" s="36" customFormat="1" x14ac:dyDescent="0.25">
      <c r="A80" s="49">
        <v>20</v>
      </c>
      <c r="B80" s="50" t="s">
        <v>32</v>
      </c>
      <c r="C80" s="50" t="s">
        <v>16</v>
      </c>
      <c r="D80" s="51">
        <v>11780</v>
      </c>
      <c r="E80" s="52">
        <f t="shared" ca="1" si="8"/>
        <v>82</v>
      </c>
      <c r="F80" s="17">
        <v>25</v>
      </c>
      <c r="G80" s="1" t="s">
        <v>227</v>
      </c>
      <c r="H80" s="53">
        <v>3</v>
      </c>
      <c r="I80" s="53">
        <v>2</v>
      </c>
      <c r="J80" s="53" t="s">
        <v>224</v>
      </c>
      <c r="K80" s="51">
        <v>39469</v>
      </c>
      <c r="L80" s="50" t="s">
        <v>195</v>
      </c>
      <c r="M80" s="50" t="s">
        <v>196</v>
      </c>
      <c r="N80" s="50" t="s">
        <v>184</v>
      </c>
      <c r="O80" s="53" t="s">
        <v>7</v>
      </c>
      <c r="P80" s="53">
        <v>1</v>
      </c>
      <c r="Q80" s="17" t="s">
        <v>14</v>
      </c>
      <c r="R80" s="57"/>
      <c r="S80" s="17">
        <v>1</v>
      </c>
      <c r="T80" s="17">
        <v>2</v>
      </c>
      <c r="U80" s="17">
        <f t="shared" si="9"/>
        <v>0</v>
      </c>
      <c r="V80" s="17">
        <v>2</v>
      </c>
      <c r="W80" s="17">
        <f t="shared" si="5"/>
        <v>0</v>
      </c>
      <c r="X80" s="17">
        <v>1</v>
      </c>
      <c r="Y80" s="45">
        <f t="shared" si="11"/>
        <v>1</v>
      </c>
      <c r="Z80" s="17">
        <v>2</v>
      </c>
      <c r="AA80" s="45">
        <f t="shared" si="10"/>
        <v>0</v>
      </c>
      <c r="AB80" s="17"/>
      <c r="AC80" s="17"/>
      <c r="AD80" s="17"/>
      <c r="AE80" s="17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XEO80" s="50"/>
      <c r="XEP80" s="50"/>
      <c r="XEQ80" s="50"/>
      <c r="XER80" s="50"/>
      <c r="XES80" s="50"/>
      <c r="XET80" s="50"/>
      <c r="XEU80" s="50"/>
      <c r="XEV80" s="50"/>
      <c r="XEW80" s="50"/>
      <c r="XEX80" s="50"/>
      <c r="XEY80" s="50"/>
      <c r="XEZ80" s="50"/>
      <c r="XFA80" s="50"/>
      <c r="XFB80" s="50"/>
      <c r="XFC80" s="50"/>
    </row>
    <row r="81" spans="1:111 16369:16383" s="37" customFormat="1" x14ac:dyDescent="0.25">
      <c r="A81" s="49">
        <v>20</v>
      </c>
      <c r="B81" s="50" t="s">
        <v>32</v>
      </c>
      <c r="C81" s="50" t="s">
        <v>9</v>
      </c>
      <c r="D81" s="51">
        <v>11780</v>
      </c>
      <c r="E81" s="52">
        <f t="shared" ca="1" si="8"/>
        <v>82</v>
      </c>
      <c r="F81" s="17">
        <v>32</v>
      </c>
      <c r="G81" s="1" t="s">
        <v>227</v>
      </c>
      <c r="H81" s="53">
        <v>3</v>
      </c>
      <c r="I81" s="53">
        <v>2</v>
      </c>
      <c r="J81" s="53" t="s">
        <v>224</v>
      </c>
      <c r="K81" s="51">
        <v>39882</v>
      </c>
      <c r="L81" s="50" t="s">
        <v>209</v>
      </c>
      <c r="M81" s="50" t="s">
        <v>208</v>
      </c>
      <c r="N81" s="50" t="s">
        <v>186</v>
      </c>
      <c r="O81" s="53" t="s">
        <v>7</v>
      </c>
      <c r="P81" s="53">
        <v>2</v>
      </c>
      <c r="Q81" s="17" t="s">
        <v>13</v>
      </c>
      <c r="R81" s="57"/>
      <c r="S81" s="17">
        <v>2</v>
      </c>
      <c r="T81" s="17">
        <v>1</v>
      </c>
      <c r="U81" s="17">
        <f t="shared" si="9"/>
        <v>0</v>
      </c>
      <c r="V81" s="17">
        <v>1</v>
      </c>
      <c r="W81" s="17">
        <f t="shared" si="5"/>
        <v>0</v>
      </c>
      <c r="X81" s="17">
        <v>2</v>
      </c>
      <c r="Y81" s="45">
        <f t="shared" si="11"/>
        <v>1</v>
      </c>
      <c r="Z81" s="17">
        <v>1</v>
      </c>
      <c r="AA81" s="45">
        <f t="shared" si="10"/>
        <v>0</v>
      </c>
      <c r="AB81" s="17"/>
      <c r="AC81" s="17"/>
      <c r="AD81" s="17"/>
      <c r="AE81" s="17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XEO81" s="50"/>
      <c r="XEP81" s="50"/>
      <c r="XEQ81" s="50"/>
      <c r="XER81" s="50"/>
      <c r="XES81" s="50"/>
      <c r="XET81" s="50"/>
      <c r="XEU81" s="50"/>
      <c r="XEV81" s="50"/>
      <c r="XEW81" s="50"/>
      <c r="XEX81" s="50"/>
      <c r="XEY81" s="50"/>
      <c r="XEZ81" s="50"/>
      <c r="XFA81" s="50"/>
      <c r="XFB81" s="50"/>
      <c r="XFC81" s="50"/>
    </row>
    <row r="82" spans="1:111 16369:16383" s="56" customFormat="1" x14ac:dyDescent="0.25">
      <c r="A82" s="38">
        <v>21</v>
      </c>
      <c r="B82" s="42" t="s">
        <v>31</v>
      </c>
      <c r="C82" s="42" t="s">
        <v>6</v>
      </c>
      <c r="D82" s="43">
        <v>11463</v>
      </c>
      <c r="E82" s="44">
        <f t="shared" ca="1" si="8"/>
        <v>83</v>
      </c>
      <c r="F82" s="45">
        <v>20</v>
      </c>
      <c r="G82" s="1" t="s">
        <v>226</v>
      </c>
      <c r="H82" s="46">
        <v>6</v>
      </c>
      <c r="I82" s="46">
        <v>3</v>
      </c>
      <c r="J82" s="46" t="s">
        <v>235</v>
      </c>
      <c r="K82" s="43">
        <v>41135</v>
      </c>
      <c r="L82" s="42" t="s">
        <v>197</v>
      </c>
      <c r="M82" s="42" t="s">
        <v>185</v>
      </c>
      <c r="N82" s="42" t="s">
        <v>192</v>
      </c>
      <c r="O82" s="46" t="s">
        <v>7</v>
      </c>
      <c r="P82" s="46">
        <v>2</v>
      </c>
      <c r="Q82" s="45" t="s">
        <v>13</v>
      </c>
      <c r="R82" s="35"/>
      <c r="S82" s="45">
        <v>6</v>
      </c>
      <c r="T82" s="45">
        <v>5</v>
      </c>
      <c r="U82" s="45">
        <f t="shared" si="9"/>
        <v>0</v>
      </c>
      <c r="V82" s="45">
        <v>5</v>
      </c>
      <c r="W82" s="45">
        <f t="shared" si="5"/>
        <v>0</v>
      </c>
      <c r="X82" s="45">
        <v>4</v>
      </c>
      <c r="Y82" s="45">
        <f t="shared" si="11"/>
        <v>0</v>
      </c>
      <c r="Z82" s="45">
        <v>4</v>
      </c>
      <c r="AA82" s="45">
        <f t="shared" si="10"/>
        <v>0</v>
      </c>
      <c r="AB82" s="45"/>
      <c r="AC82" s="45"/>
      <c r="AD82" s="45"/>
      <c r="AE82" s="45"/>
      <c r="XEO82" s="42"/>
      <c r="XEP82" s="42"/>
      <c r="XEQ82" s="42"/>
      <c r="XER82" s="42"/>
      <c r="XES82" s="42"/>
      <c r="XET82" s="42"/>
      <c r="XEU82" s="42"/>
      <c r="XEV82" s="42"/>
      <c r="XEW82" s="42"/>
      <c r="XEX82" s="42"/>
      <c r="XEY82" s="42"/>
      <c r="XEZ82" s="42"/>
      <c r="XFA82" s="42"/>
      <c r="XFB82" s="42"/>
      <c r="XFC82" s="42"/>
    </row>
    <row r="83" spans="1:111 16369:16383" s="56" customFormat="1" x14ac:dyDescent="0.25">
      <c r="A83" s="38">
        <v>21</v>
      </c>
      <c r="B83" s="42" t="s">
        <v>31</v>
      </c>
      <c r="C83" s="42" t="s">
        <v>15</v>
      </c>
      <c r="D83" s="43">
        <v>11463</v>
      </c>
      <c r="E83" s="44">
        <f t="shared" ca="1" si="8"/>
        <v>83</v>
      </c>
      <c r="F83" s="45">
        <v>25</v>
      </c>
      <c r="G83" s="1" t="s">
        <v>226</v>
      </c>
      <c r="H83" s="46">
        <v>6</v>
      </c>
      <c r="I83" s="46">
        <v>3</v>
      </c>
      <c r="J83" s="46" t="s">
        <v>235</v>
      </c>
      <c r="K83" s="43">
        <v>40477</v>
      </c>
      <c r="L83" s="42" t="s">
        <v>208</v>
      </c>
      <c r="M83" s="42" t="s">
        <v>200</v>
      </c>
      <c r="N83" s="42" t="s">
        <v>187</v>
      </c>
      <c r="O83" s="46" t="s">
        <v>7</v>
      </c>
      <c r="P83" s="46">
        <v>1</v>
      </c>
      <c r="Q83" s="45" t="s">
        <v>13</v>
      </c>
      <c r="R83" s="35"/>
      <c r="S83" s="45">
        <v>4</v>
      </c>
      <c r="T83" s="45">
        <v>3</v>
      </c>
      <c r="U83" s="45">
        <f t="shared" si="9"/>
        <v>0</v>
      </c>
      <c r="V83" s="45">
        <v>4</v>
      </c>
      <c r="W83" s="45">
        <f t="shared" si="5"/>
        <v>1</v>
      </c>
      <c r="X83" s="45">
        <v>1</v>
      </c>
      <c r="Y83" s="45">
        <f t="shared" si="11"/>
        <v>0</v>
      </c>
      <c r="Z83" s="45">
        <v>2</v>
      </c>
      <c r="AA83" s="45">
        <f t="shared" si="10"/>
        <v>0</v>
      </c>
      <c r="AB83" s="45"/>
      <c r="AC83" s="45"/>
      <c r="AD83" s="45"/>
      <c r="AE83" s="45"/>
      <c r="XEO83" s="42"/>
      <c r="XEP83" s="42"/>
      <c r="XEQ83" s="42"/>
      <c r="XER83" s="42"/>
      <c r="XES83" s="42"/>
      <c r="XET83" s="42"/>
      <c r="XEU83" s="42"/>
      <c r="XEV83" s="42"/>
      <c r="XEW83" s="42"/>
      <c r="XEX83" s="42"/>
      <c r="XEY83" s="42"/>
      <c r="XEZ83" s="42"/>
      <c r="XFA83" s="42"/>
      <c r="XFB83" s="42"/>
      <c r="XFC83" s="42"/>
    </row>
    <row r="84" spans="1:111 16369:16383" s="56" customFormat="1" x14ac:dyDescent="0.25">
      <c r="A84" s="38">
        <v>21</v>
      </c>
      <c r="B84" s="42" t="s">
        <v>31</v>
      </c>
      <c r="C84" s="42" t="s">
        <v>18</v>
      </c>
      <c r="D84" s="43">
        <v>11463</v>
      </c>
      <c r="E84" s="44">
        <f t="shared" ca="1" si="8"/>
        <v>83</v>
      </c>
      <c r="F84" s="45">
        <v>25</v>
      </c>
      <c r="G84" s="1" t="s">
        <v>226</v>
      </c>
      <c r="H84" s="46">
        <v>6</v>
      </c>
      <c r="I84" s="46">
        <v>3</v>
      </c>
      <c r="J84" s="46" t="s">
        <v>235</v>
      </c>
      <c r="K84" s="43">
        <v>39392</v>
      </c>
      <c r="L84" s="42" t="s">
        <v>179</v>
      </c>
      <c r="M84" s="42" t="s">
        <v>204</v>
      </c>
      <c r="N84" s="42" t="s">
        <v>181</v>
      </c>
      <c r="O84" s="46" t="s">
        <v>7</v>
      </c>
      <c r="P84" s="46">
        <v>2</v>
      </c>
      <c r="Q84" s="45" t="s">
        <v>14</v>
      </c>
      <c r="R84" s="35"/>
      <c r="S84" s="45">
        <v>1</v>
      </c>
      <c r="T84" s="45">
        <v>6</v>
      </c>
      <c r="U84" s="45">
        <f t="shared" si="9"/>
        <v>0</v>
      </c>
      <c r="V84" s="45">
        <v>6</v>
      </c>
      <c r="W84" s="45">
        <f t="shared" si="5"/>
        <v>0</v>
      </c>
      <c r="X84" s="45">
        <v>5</v>
      </c>
      <c r="Y84" s="45">
        <f t="shared" si="11"/>
        <v>0</v>
      </c>
      <c r="Z84" s="45">
        <v>5</v>
      </c>
      <c r="AA84" s="45">
        <f t="shared" si="10"/>
        <v>0</v>
      </c>
      <c r="AB84" s="45"/>
      <c r="AC84" s="45"/>
      <c r="AD84" s="45"/>
      <c r="AE84" s="45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XEO84" s="42"/>
      <c r="XEP84" s="42"/>
      <c r="XEQ84" s="42"/>
      <c r="XER84" s="42"/>
      <c r="XES84" s="42"/>
      <c r="XET84" s="42"/>
      <c r="XEU84" s="42"/>
      <c r="XEV84" s="42"/>
      <c r="XEW84" s="42"/>
      <c r="XEX84" s="42"/>
      <c r="XEY84" s="42"/>
      <c r="XEZ84" s="42"/>
      <c r="XFA84" s="42"/>
      <c r="XFB84" s="42"/>
      <c r="XFC84" s="42"/>
    </row>
    <row r="85" spans="1:111 16369:16383" s="22" customFormat="1" x14ac:dyDescent="0.25">
      <c r="A85" s="38">
        <v>21</v>
      </c>
      <c r="B85" s="42" t="s">
        <v>31</v>
      </c>
      <c r="C85" s="42" t="s">
        <v>9</v>
      </c>
      <c r="D85" s="43">
        <v>11463</v>
      </c>
      <c r="E85" s="44">
        <f t="shared" ca="1" si="8"/>
        <v>83</v>
      </c>
      <c r="F85" s="45">
        <v>20</v>
      </c>
      <c r="G85" s="1" t="s">
        <v>226</v>
      </c>
      <c r="H85" s="46">
        <v>6</v>
      </c>
      <c r="I85" s="46">
        <v>3</v>
      </c>
      <c r="J85" s="46" t="s">
        <v>235</v>
      </c>
      <c r="K85" s="43">
        <v>40890</v>
      </c>
      <c r="L85" s="42" t="s">
        <v>182</v>
      </c>
      <c r="M85" s="42" t="s">
        <v>214</v>
      </c>
      <c r="N85" s="42" t="s">
        <v>189</v>
      </c>
      <c r="O85" s="46" t="s">
        <v>7</v>
      </c>
      <c r="P85" s="46">
        <v>1</v>
      </c>
      <c r="Q85" s="45" t="s">
        <v>14</v>
      </c>
      <c r="R85" s="35"/>
      <c r="S85" s="45">
        <v>5</v>
      </c>
      <c r="T85" s="45">
        <v>1</v>
      </c>
      <c r="U85" s="45">
        <f t="shared" si="9"/>
        <v>0</v>
      </c>
      <c r="V85" s="45">
        <v>2</v>
      </c>
      <c r="W85" s="45">
        <f t="shared" ref="W85:W88" si="12">IF(V85=S85,1,0)</f>
        <v>0</v>
      </c>
      <c r="X85" s="45">
        <v>6</v>
      </c>
      <c r="Y85" s="45">
        <f t="shared" si="11"/>
        <v>0</v>
      </c>
      <c r="Z85" s="45">
        <v>6</v>
      </c>
      <c r="AA85" s="45">
        <f t="shared" si="10"/>
        <v>0</v>
      </c>
      <c r="AB85" s="45"/>
      <c r="AC85" s="45"/>
      <c r="AD85" s="45"/>
      <c r="AE85" s="45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XEO85" s="42"/>
      <c r="XEP85" s="42"/>
      <c r="XEQ85" s="42"/>
      <c r="XER85" s="42"/>
      <c r="XES85" s="42"/>
      <c r="XET85" s="42"/>
      <c r="XEU85" s="42"/>
      <c r="XEV85" s="42"/>
      <c r="XEW85" s="42"/>
      <c r="XEX85" s="42"/>
      <c r="XEY85" s="42"/>
      <c r="XEZ85" s="42"/>
      <c r="XFA85" s="42"/>
      <c r="XFB85" s="42"/>
      <c r="XFC85" s="42"/>
    </row>
    <row r="86" spans="1:111 16369:16383" s="8" customFormat="1" x14ac:dyDescent="0.25">
      <c r="A86" s="38">
        <v>21</v>
      </c>
      <c r="B86" s="42" t="s">
        <v>31</v>
      </c>
      <c r="C86" s="42" t="s">
        <v>17</v>
      </c>
      <c r="D86" s="43">
        <v>11463</v>
      </c>
      <c r="E86" s="44">
        <f t="shared" ca="1" si="8"/>
        <v>83</v>
      </c>
      <c r="F86" s="45">
        <v>25</v>
      </c>
      <c r="G86" s="1" t="s">
        <v>226</v>
      </c>
      <c r="H86" s="46">
        <v>6</v>
      </c>
      <c r="I86" s="46">
        <v>3</v>
      </c>
      <c r="J86" s="46" t="s">
        <v>235</v>
      </c>
      <c r="K86" s="43">
        <v>39798</v>
      </c>
      <c r="L86" s="42" t="s">
        <v>182</v>
      </c>
      <c r="M86" s="42" t="s">
        <v>202</v>
      </c>
      <c r="N86" s="42" t="s">
        <v>184</v>
      </c>
      <c r="O86" s="46" t="s">
        <v>7</v>
      </c>
      <c r="P86" s="46">
        <v>1</v>
      </c>
      <c r="Q86" s="45" t="s">
        <v>13</v>
      </c>
      <c r="R86" s="35"/>
      <c r="S86" s="45">
        <v>2</v>
      </c>
      <c r="T86" s="45">
        <v>2</v>
      </c>
      <c r="U86" s="45">
        <f t="shared" si="9"/>
        <v>1</v>
      </c>
      <c r="V86" s="45">
        <v>1</v>
      </c>
      <c r="W86" s="45">
        <f t="shared" si="12"/>
        <v>0</v>
      </c>
      <c r="X86" s="45">
        <v>3</v>
      </c>
      <c r="Y86" s="45">
        <f t="shared" si="11"/>
        <v>0</v>
      </c>
      <c r="Z86" s="45">
        <v>3</v>
      </c>
      <c r="AA86" s="45">
        <f t="shared" si="10"/>
        <v>0</v>
      </c>
      <c r="AB86" s="45"/>
      <c r="AC86" s="45"/>
      <c r="AD86" s="45"/>
      <c r="AE86" s="45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XEO86" s="42"/>
      <c r="XEP86" s="42"/>
      <c r="XEQ86" s="42"/>
      <c r="XER86" s="42"/>
      <c r="XES86" s="42"/>
      <c r="XET86" s="42"/>
      <c r="XEU86" s="42"/>
      <c r="XEV86" s="42"/>
      <c r="XEW86" s="42"/>
      <c r="XEX86" s="42"/>
      <c r="XEY86" s="42"/>
      <c r="XEZ86" s="42"/>
      <c r="XFA86" s="42"/>
      <c r="XFB86" s="42"/>
      <c r="XFC86" s="42"/>
    </row>
    <row r="87" spans="1:111 16369:16383" s="36" customFormat="1" x14ac:dyDescent="0.25">
      <c r="A87" s="38">
        <v>21</v>
      </c>
      <c r="B87" s="42" t="s">
        <v>31</v>
      </c>
      <c r="C87" s="42" t="s">
        <v>16</v>
      </c>
      <c r="D87" s="43">
        <v>11463</v>
      </c>
      <c r="E87" s="44">
        <f t="shared" ca="1" si="8"/>
        <v>83</v>
      </c>
      <c r="F87" s="45">
        <v>20</v>
      </c>
      <c r="G87" s="1" t="s">
        <v>226</v>
      </c>
      <c r="H87" s="46">
        <v>6</v>
      </c>
      <c r="I87" s="46">
        <v>3</v>
      </c>
      <c r="J87" s="46" t="s">
        <v>235</v>
      </c>
      <c r="K87" s="43">
        <v>40169</v>
      </c>
      <c r="L87" s="42" t="s">
        <v>182</v>
      </c>
      <c r="M87" s="42" t="s">
        <v>196</v>
      </c>
      <c r="N87" s="42" t="s">
        <v>186</v>
      </c>
      <c r="O87" s="46" t="s">
        <v>7</v>
      </c>
      <c r="P87" s="46">
        <v>2</v>
      </c>
      <c r="Q87" s="45" t="s">
        <v>13</v>
      </c>
      <c r="R87" s="35"/>
      <c r="S87" s="45">
        <v>3</v>
      </c>
      <c r="T87" s="45">
        <v>4</v>
      </c>
      <c r="U87" s="45">
        <f t="shared" si="9"/>
        <v>0</v>
      </c>
      <c r="V87" s="45">
        <v>3</v>
      </c>
      <c r="W87" s="45">
        <f t="shared" si="12"/>
        <v>1</v>
      </c>
      <c r="X87" s="45">
        <v>2</v>
      </c>
      <c r="Y87" s="45">
        <f t="shared" si="11"/>
        <v>0</v>
      </c>
      <c r="Z87" s="45">
        <v>1</v>
      </c>
      <c r="AA87" s="45">
        <f t="shared" si="10"/>
        <v>0</v>
      </c>
      <c r="AB87" s="45"/>
      <c r="AC87" s="45"/>
      <c r="AD87" s="45"/>
      <c r="AE87" s="45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XEO87" s="42"/>
      <c r="XEP87" s="42"/>
      <c r="XEQ87" s="42"/>
      <c r="XER87" s="42"/>
      <c r="XES87" s="42"/>
      <c r="XET87" s="42"/>
      <c r="XEU87" s="42"/>
      <c r="XEV87" s="42"/>
      <c r="XEW87" s="42"/>
      <c r="XEX87" s="42"/>
      <c r="XEY87" s="42"/>
      <c r="XEZ87" s="42"/>
      <c r="XFA87" s="42"/>
      <c r="XFB87" s="42"/>
      <c r="XFC87" s="42"/>
    </row>
    <row r="88" spans="1:111 16369:16383" s="36" customFormat="1" x14ac:dyDescent="0.25">
      <c r="A88" s="49">
        <v>22</v>
      </c>
      <c r="B88" s="50" t="s">
        <v>30</v>
      </c>
      <c r="C88" s="50" t="s">
        <v>6</v>
      </c>
      <c r="D88" s="51">
        <v>10021</v>
      </c>
      <c r="E88" s="52">
        <f t="shared" ca="1" si="8"/>
        <v>86</v>
      </c>
      <c r="F88" s="17">
        <v>100</v>
      </c>
      <c r="G88" s="1" t="s">
        <v>227</v>
      </c>
      <c r="H88" s="53">
        <v>7</v>
      </c>
      <c r="I88" s="53">
        <v>3</v>
      </c>
      <c r="J88" s="53" t="s">
        <v>233</v>
      </c>
      <c r="K88" s="51">
        <v>39546</v>
      </c>
      <c r="L88" s="50" t="s">
        <v>203</v>
      </c>
      <c r="M88" s="50" t="s">
        <v>197</v>
      </c>
      <c r="N88" s="50" t="s">
        <v>184</v>
      </c>
      <c r="O88" s="53" t="s">
        <v>7</v>
      </c>
      <c r="P88" s="53">
        <v>1</v>
      </c>
      <c r="Q88" s="17" t="s">
        <v>14</v>
      </c>
      <c r="R88" s="54"/>
      <c r="S88" s="17">
        <v>2</v>
      </c>
      <c r="T88" s="17">
        <v>2</v>
      </c>
      <c r="U88" s="17">
        <f t="shared" si="9"/>
        <v>1</v>
      </c>
      <c r="V88" s="17">
        <v>2</v>
      </c>
      <c r="W88" s="17">
        <f t="shared" si="12"/>
        <v>1</v>
      </c>
      <c r="X88" s="17">
        <v>2</v>
      </c>
      <c r="Y88" s="45">
        <f t="shared" si="11"/>
        <v>1</v>
      </c>
      <c r="Z88" s="17">
        <v>1</v>
      </c>
      <c r="AA88" s="45">
        <f t="shared" si="10"/>
        <v>0</v>
      </c>
      <c r="AB88" s="17"/>
      <c r="AC88" s="17"/>
      <c r="AD88" s="17"/>
      <c r="AE88" s="17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XEO88" s="50"/>
      <c r="XEP88" s="50"/>
      <c r="XEQ88" s="50"/>
      <c r="XER88" s="50"/>
      <c r="XES88" s="50"/>
      <c r="XET88" s="50"/>
      <c r="XEU88" s="50"/>
      <c r="XEV88" s="50"/>
      <c r="XEW88" s="50"/>
      <c r="XEX88" s="50"/>
      <c r="XEY88" s="50"/>
      <c r="XEZ88" s="50"/>
      <c r="XFA88" s="50"/>
      <c r="XFB88" s="50"/>
      <c r="XFC88" s="50"/>
    </row>
    <row r="89" spans="1:111 16369:16383" s="36" customFormat="1" x14ac:dyDescent="0.25">
      <c r="A89" s="49">
        <v>22</v>
      </c>
      <c r="B89" s="50" t="s">
        <v>30</v>
      </c>
      <c r="C89" s="50" t="s">
        <v>9</v>
      </c>
      <c r="D89" s="51">
        <v>10021</v>
      </c>
      <c r="E89" s="52">
        <f t="shared" ca="1" si="8"/>
        <v>86</v>
      </c>
      <c r="F89" s="17">
        <v>50</v>
      </c>
      <c r="G89" s="1" t="s">
        <v>226</v>
      </c>
      <c r="H89" s="53">
        <v>7</v>
      </c>
      <c r="I89" s="53">
        <v>3</v>
      </c>
      <c r="J89" s="53" t="s">
        <v>233</v>
      </c>
      <c r="K89" s="51">
        <v>39427</v>
      </c>
      <c r="L89" s="50" t="s">
        <v>182</v>
      </c>
      <c r="M89" s="50" t="s">
        <v>179</v>
      </c>
      <c r="N89" s="50" t="s">
        <v>181</v>
      </c>
      <c r="O89" s="53" t="s">
        <v>7</v>
      </c>
      <c r="P89" s="53">
        <v>2</v>
      </c>
      <c r="Q89" s="17" t="s">
        <v>14</v>
      </c>
      <c r="R89" s="57"/>
      <c r="S89" s="17">
        <v>1</v>
      </c>
      <c r="T89" s="17">
        <v>1</v>
      </c>
      <c r="U89" s="17">
        <f t="shared" si="9"/>
        <v>1</v>
      </c>
      <c r="V89" s="17">
        <v>1</v>
      </c>
      <c r="W89" s="17">
        <f>IF(V89=S89,1,0)</f>
        <v>1</v>
      </c>
      <c r="X89" s="17">
        <v>1</v>
      </c>
      <c r="Y89" s="45">
        <f t="shared" si="11"/>
        <v>1</v>
      </c>
      <c r="Z89" s="17">
        <v>2</v>
      </c>
      <c r="AA89" s="45">
        <f t="shared" si="10"/>
        <v>0</v>
      </c>
      <c r="AB89" s="17"/>
      <c r="AC89" s="17"/>
      <c r="AD89" s="17"/>
      <c r="AE89" s="17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XEO89" s="50"/>
      <c r="XEP89" s="50"/>
      <c r="XEQ89" s="50"/>
      <c r="XER89" s="50"/>
      <c r="XES89" s="50"/>
      <c r="XET89" s="50"/>
      <c r="XEU89" s="50"/>
      <c r="XEV89" s="50"/>
      <c r="XEW89" s="50"/>
      <c r="XEX89" s="50"/>
      <c r="XEY89" s="50"/>
      <c r="XEZ89" s="50"/>
      <c r="XFA89" s="50"/>
      <c r="XFB89" s="50"/>
      <c r="XFC89" s="50"/>
    </row>
    <row r="90" spans="1:111 16369:16383" s="36" customFormat="1" x14ac:dyDescent="0.25">
      <c r="A90" s="49">
        <v>23</v>
      </c>
      <c r="B90" s="50" t="s">
        <v>28</v>
      </c>
      <c r="C90" s="50" t="s">
        <v>16</v>
      </c>
      <c r="D90" s="51">
        <v>11780</v>
      </c>
      <c r="E90" s="52">
        <f t="shared" ca="1" si="8"/>
        <v>82</v>
      </c>
      <c r="F90" s="17">
        <v>25</v>
      </c>
      <c r="G90" s="1" t="s">
        <v>227</v>
      </c>
      <c r="H90" s="53">
        <v>6</v>
      </c>
      <c r="I90" s="53">
        <v>3</v>
      </c>
      <c r="J90" s="53" t="s">
        <v>237</v>
      </c>
      <c r="K90" s="51">
        <v>39961</v>
      </c>
      <c r="L90" s="50" t="s">
        <v>206</v>
      </c>
      <c r="M90" s="50" t="s">
        <v>188</v>
      </c>
      <c r="N90" s="50" t="s">
        <v>186</v>
      </c>
      <c r="O90" s="53" t="s">
        <v>11</v>
      </c>
      <c r="P90" s="53">
        <v>1</v>
      </c>
      <c r="Q90" s="17" t="s">
        <v>13</v>
      </c>
      <c r="R90" s="54"/>
      <c r="S90" s="17">
        <v>2</v>
      </c>
      <c r="T90" s="17">
        <v>3</v>
      </c>
      <c r="U90" s="17">
        <f t="shared" si="9"/>
        <v>0</v>
      </c>
      <c r="V90" s="17">
        <v>2</v>
      </c>
      <c r="W90" s="17">
        <f t="shared" ref="W90:W103" si="13">IF(V90=S90,1,0)</f>
        <v>1</v>
      </c>
      <c r="X90" s="17">
        <v>3</v>
      </c>
      <c r="Y90" s="45">
        <f t="shared" si="11"/>
        <v>0</v>
      </c>
      <c r="Z90" s="17">
        <v>1</v>
      </c>
      <c r="AA90" s="45">
        <f t="shared" si="10"/>
        <v>0</v>
      </c>
      <c r="AB90" s="17"/>
      <c r="AC90" s="17"/>
      <c r="AD90" s="17"/>
      <c r="AE90" s="17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XEO90" s="50"/>
      <c r="XEP90" s="50"/>
      <c r="XEQ90" s="50"/>
      <c r="XER90" s="50"/>
      <c r="XES90" s="50"/>
      <c r="XET90" s="50"/>
      <c r="XEU90" s="50"/>
      <c r="XEV90" s="50"/>
      <c r="XEW90" s="50"/>
      <c r="XEX90" s="50"/>
      <c r="XEY90" s="50"/>
      <c r="XEZ90" s="50"/>
      <c r="XFA90" s="50"/>
      <c r="XFB90" s="50"/>
      <c r="XFC90" s="50"/>
    </row>
    <row r="91" spans="1:111 16369:16383" s="8" customFormat="1" x14ac:dyDescent="0.25">
      <c r="A91" s="49">
        <v>23</v>
      </c>
      <c r="B91" s="50" t="s">
        <v>28</v>
      </c>
      <c r="C91" s="50" t="s">
        <v>17</v>
      </c>
      <c r="D91" s="51">
        <v>11780</v>
      </c>
      <c r="E91" s="52">
        <f t="shared" ca="1" si="8"/>
        <v>82</v>
      </c>
      <c r="F91" s="17">
        <v>32</v>
      </c>
      <c r="G91" s="1" t="s">
        <v>230</v>
      </c>
      <c r="H91" s="53">
        <v>5</v>
      </c>
      <c r="I91" s="53">
        <v>2</v>
      </c>
      <c r="J91" s="53" t="s">
        <v>237</v>
      </c>
      <c r="K91" s="51">
        <v>39618</v>
      </c>
      <c r="L91" s="50" t="s">
        <v>204</v>
      </c>
      <c r="M91" s="50" t="s">
        <v>213</v>
      </c>
      <c r="N91" s="50" t="s">
        <v>184</v>
      </c>
      <c r="O91" s="53" t="s">
        <v>11</v>
      </c>
      <c r="P91" s="53">
        <v>2</v>
      </c>
      <c r="Q91" s="17" t="s">
        <v>14</v>
      </c>
      <c r="R91" s="54"/>
      <c r="S91" s="17">
        <v>1</v>
      </c>
      <c r="T91" s="17">
        <v>2</v>
      </c>
      <c r="U91" s="17">
        <f t="shared" si="9"/>
        <v>0</v>
      </c>
      <c r="V91" s="17">
        <v>1</v>
      </c>
      <c r="W91" s="17">
        <f t="shared" si="13"/>
        <v>1</v>
      </c>
      <c r="X91" s="17">
        <v>2</v>
      </c>
      <c r="Y91" s="45">
        <f t="shared" si="11"/>
        <v>0</v>
      </c>
      <c r="Z91" s="17">
        <v>3</v>
      </c>
      <c r="AA91" s="45">
        <f t="shared" si="10"/>
        <v>0</v>
      </c>
      <c r="AB91" s="17"/>
      <c r="AC91" s="17"/>
      <c r="AD91" s="17"/>
      <c r="AE91" s="17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XEO91" s="50"/>
      <c r="XEP91" s="50"/>
      <c r="XEQ91" s="50"/>
      <c r="XER91" s="50"/>
      <c r="XES91" s="50"/>
      <c r="XET91" s="50"/>
      <c r="XEU91" s="50"/>
      <c r="XEV91" s="50"/>
      <c r="XEW91" s="50"/>
      <c r="XEX91" s="50"/>
      <c r="XEY91" s="50"/>
      <c r="XEZ91" s="50"/>
      <c r="XFA91" s="50"/>
      <c r="XFB91" s="50"/>
      <c r="XFC91" s="50"/>
    </row>
    <row r="92" spans="1:111 16369:16383" s="22" customFormat="1" x14ac:dyDescent="0.25">
      <c r="A92" s="49">
        <v>23</v>
      </c>
      <c r="B92" s="50" t="s">
        <v>28</v>
      </c>
      <c r="C92" s="50" t="s">
        <v>15</v>
      </c>
      <c r="D92" s="51">
        <v>11780</v>
      </c>
      <c r="E92" s="52">
        <f t="shared" ca="1" si="8"/>
        <v>82</v>
      </c>
      <c r="F92" s="17">
        <v>20</v>
      </c>
      <c r="G92" s="1" t="s">
        <v>227</v>
      </c>
      <c r="H92" s="53">
        <v>6</v>
      </c>
      <c r="I92" s="53">
        <v>3</v>
      </c>
      <c r="J92" s="53" t="s">
        <v>237</v>
      </c>
      <c r="K92" s="51">
        <v>40353</v>
      </c>
      <c r="L92" s="50" t="s">
        <v>204</v>
      </c>
      <c r="M92" s="50" t="s">
        <v>201</v>
      </c>
      <c r="N92" s="50" t="s">
        <v>187</v>
      </c>
      <c r="O92" s="53" t="s">
        <v>11</v>
      </c>
      <c r="P92" s="53">
        <v>1</v>
      </c>
      <c r="Q92" s="17" t="s">
        <v>13</v>
      </c>
      <c r="R92" s="54"/>
      <c r="S92" s="17">
        <v>3</v>
      </c>
      <c r="T92" s="17">
        <v>1</v>
      </c>
      <c r="U92" s="17">
        <f t="shared" si="9"/>
        <v>0</v>
      </c>
      <c r="V92" s="17">
        <v>5</v>
      </c>
      <c r="W92" s="17">
        <f t="shared" si="13"/>
        <v>0</v>
      </c>
      <c r="X92" s="17">
        <v>1</v>
      </c>
      <c r="Y92" s="45">
        <f t="shared" si="11"/>
        <v>0</v>
      </c>
      <c r="Z92" s="17">
        <v>2</v>
      </c>
      <c r="AA92" s="45">
        <f t="shared" si="10"/>
        <v>0</v>
      </c>
      <c r="AB92" s="17"/>
      <c r="AC92" s="17"/>
      <c r="AD92" s="17"/>
      <c r="AE92" s="17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XEO92" s="50"/>
      <c r="XEP92" s="50"/>
      <c r="XEQ92" s="50"/>
      <c r="XER92" s="50"/>
      <c r="XES92" s="50"/>
      <c r="XET92" s="50"/>
      <c r="XEU92" s="50"/>
      <c r="XEV92" s="50"/>
      <c r="XEW92" s="50"/>
      <c r="XEX92" s="50"/>
      <c r="XEY92" s="50"/>
      <c r="XEZ92" s="50"/>
      <c r="XFA92" s="50"/>
      <c r="XFB92" s="50"/>
      <c r="XFC92" s="50"/>
    </row>
    <row r="93" spans="1:111 16369:16383" s="22" customFormat="1" x14ac:dyDescent="0.25">
      <c r="A93" s="49">
        <v>23</v>
      </c>
      <c r="B93" s="50" t="s">
        <v>28</v>
      </c>
      <c r="C93" s="50" t="s">
        <v>9</v>
      </c>
      <c r="D93" s="51">
        <v>11780</v>
      </c>
      <c r="E93" s="52">
        <f t="shared" ca="1" si="8"/>
        <v>82</v>
      </c>
      <c r="F93" s="17">
        <v>25</v>
      </c>
      <c r="G93" s="1" t="s">
        <v>227</v>
      </c>
      <c r="H93" s="53">
        <v>6</v>
      </c>
      <c r="I93" s="53">
        <v>3</v>
      </c>
      <c r="J93" s="53" t="s">
        <v>235</v>
      </c>
      <c r="K93" s="51">
        <v>40724</v>
      </c>
      <c r="L93" s="50" t="s">
        <v>204</v>
      </c>
      <c r="M93" s="50" t="s">
        <v>193</v>
      </c>
      <c r="N93" s="50" t="s">
        <v>189</v>
      </c>
      <c r="O93" s="53" t="s">
        <v>11</v>
      </c>
      <c r="P93" s="53">
        <v>1</v>
      </c>
      <c r="Q93" s="17" t="s">
        <v>13</v>
      </c>
      <c r="R93" s="54"/>
      <c r="S93" s="17">
        <v>4</v>
      </c>
      <c r="T93" s="17">
        <v>4</v>
      </c>
      <c r="U93" s="17">
        <f t="shared" si="9"/>
        <v>1</v>
      </c>
      <c r="V93" s="17">
        <v>4</v>
      </c>
      <c r="W93" s="17">
        <f t="shared" si="13"/>
        <v>1</v>
      </c>
      <c r="X93" s="17">
        <v>4</v>
      </c>
      <c r="Y93" s="45">
        <f t="shared" si="11"/>
        <v>1</v>
      </c>
      <c r="Z93" s="17">
        <v>4</v>
      </c>
      <c r="AA93" s="45">
        <f t="shared" si="10"/>
        <v>1</v>
      </c>
      <c r="AB93" s="17"/>
      <c r="AC93" s="17"/>
      <c r="AD93" s="17"/>
      <c r="AE93" s="17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XEO93" s="50"/>
      <c r="XEP93" s="50"/>
      <c r="XEQ93" s="50"/>
      <c r="XER93" s="50"/>
      <c r="XES93" s="50"/>
      <c r="XET93" s="50"/>
      <c r="XEU93" s="50"/>
      <c r="XEV93" s="50"/>
      <c r="XEW93" s="50"/>
      <c r="XEX93" s="50"/>
      <c r="XEY93" s="50"/>
      <c r="XEZ93" s="50"/>
      <c r="XFA93" s="50"/>
      <c r="XFB93" s="50"/>
      <c r="XFC93" s="50"/>
    </row>
    <row r="94" spans="1:111 16369:16383" s="22" customFormat="1" x14ac:dyDescent="0.25">
      <c r="A94" s="49">
        <v>23</v>
      </c>
      <c r="B94" s="50" t="s">
        <v>28</v>
      </c>
      <c r="C94" s="50" t="s">
        <v>6</v>
      </c>
      <c r="D94" s="51">
        <v>11780</v>
      </c>
      <c r="E94" s="52">
        <f t="shared" ca="1" si="8"/>
        <v>82</v>
      </c>
      <c r="F94" s="17">
        <v>25</v>
      </c>
      <c r="G94" s="1" t="s">
        <v>227</v>
      </c>
      <c r="H94" s="53">
        <v>6</v>
      </c>
      <c r="I94" s="53">
        <v>3</v>
      </c>
      <c r="J94" s="53" t="s">
        <v>235</v>
      </c>
      <c r="K94" s="51">
        <v>41102</v>
      </c>
      <c r="L94" s="50" t="s">
        <v>190</v>
      </c>
      <c r="M94" s="50" t="s">
        <v>182</v>
      </c>
      <c r="N94" s="50" t="s">
        <v>192</v>
      </c>
      <c r="O94" s="53" t="s">
        <v>11</v>
      </c>
      <c r="P94" s="53">
        <v>1</v>
      </c>
      <c r="Q94" s="17" t="s">
        <v>14</v>
      </c>
      <c r="R94" s="54"/>
      <c r="S94" s="17">
        <v>5</v>
      </c>
      <c r="T94" s="17">
        <v>5</v>
      </c>
      <c r="U94" s="17">
        <f t="shared" si="9"/>
        <v>1</v>
      </c>
      <c r="V94" s="17">
        <v>3</v>
      </c>
      <c r="W94" s="17">
        <f t="shared" si="13"/>
        <v>0</v>
      </c>
      <c r="X94" s="17">
        <v>5</v>
      </c>
      <c r="Y94" s="45">
        <f t="shared" si="11"/>
        <v>1</v>
      </c>
      <c r="Z94" s="17">
        <v>5</v>
      </c>
      <c r="AA94" s="45">
        <f t="shared" si="10"/>
        <v>1</v>
      </c>
      <c r="AB94" s="17"/>
      <c r="AC94" s="17"/>
      <c r="AD94" s="17"/>
      <c r="AE94" s="17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XEO94" s="50"/>
      <c r="XEP94" s="50"/>
      <c r="XEQ94" s="50"/>
      <c r="XER94" s="50"/>
      <c r="XES94" s="50"/>
      <c r="XET94" s="50"/>
      <c r="XEU94" s="50"/>
      <c r="XEV94" s="50"/>
      <c r="XEW94" s="50"/>
      <c r="XEX94" s="50"/>
      <c r="XEY94" s="50"/>
      <c r="XEZ94" s="50"/>
      <c r="XFA94" s="50"/>
      <c r="XFB94" s="50"/>
      <c r="XFC94" s="50"/>
    </row>
    <row r="95" spans="1:111 16369:16383" s="22" customFormat="1" x14ac:dyDescent="0.25">
      <c r="A95" s="49">
        <v>24</v>
      </c>
      <c r="B95" s="42" t="s">
        <v>27</v>
      </c>
      <c r="C95" s="42" t="s">
        <v>16</v>
      </c>
      <c r="D95" s="43">
        <v>9555</v>
      </c>
      <c r="E95" s="44">
        <f t="shared" ca="1" si="8"/>
        <v>88</v>
      </c>
      <c r="F95" s="45">
        <v>40</v>
      </c>
      <c r="G95" s="1" t="s">
        <v>228</v>
      </c>
      <c r="H95" s="46">
        <v>7</v>
      </c>
      <c r="I95" s="46">
        <v>3</v>
      </c>
      <c r="J95" s="46" t="s">
        <v>235</v>
      </c>
      <c r="K95" s="43">
        <v>39507</v>
      </c>
      <c r="L95" s="42" t="s">
        <v>205</v>
      </c>
      <c r="M95" s="42" t="s">
        <v>207</v>
      </c>
      <c r="N95" s="42" t="s">
        <v>184</v>
      </c>
      <c r="O95" s="46" t="s">
        <v>7</v>
      </c>
      <c r="P95" s="46">
        <v>1</v>
      </c>
      <c r="Q95" s="45" t="s">
        <v>14</v>
      </c>
      <c r="R95" s="34"/>
      <c r="S95" s="45">
        <v>1</v>
      </c>
      <c r="T95" s="45">
        <v>1</v>
      </c>
      <c r="U95" s="45">
        <f t="shared" si="9"/>
        <v>1</v>
      </c>
      <c r="V95" s="45">
        <v>1</v>
      </c>
      <c r="W95" s="45">
        <f t="shared" si="13"/>
        <v>1</v>
      </c>
      <c r="X95" s="45">
        <v>1</v>
      </c>
      <c r="Y95" s="45">
        <f t="shared" si="11"/>
        <v>1</v>
      </c>
      <c r="Z95" s="45">
        <v>1</v>
      </c>
      <c r="AA95" s="45">
        <f t="shared" si="10"/>
        <v>1</v>
      </c>
      <c r="AB95" s="45"/>
      <c r="AC95" s="45"/>
      <c r="AD95" s="45"/>
      <c r="AE95" s="45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XEO95" s="42"/>
      <c r="XEP95" s="42"/>
      <c r="XEQ95" s="42"/>
      <c r="XER95" s="42"/>
      <c r="XES95" s="42"/>
      <c r="XET95" s="42"/>
      <c r="XEU95" s="42"/>
      <c r="XEV95" s="42"/>
      <c r="XEW95" s="42"/>
      <c r="XEX95" s="42"/>
      <c r="XEY95" s="42"/>
      <c r="XEZ95" s="42"/>
      <c r="XFA95" s="42"/>
      <c r="XFB95" s="42"/>
      <c r="XFC95" s="42"/>
    </row>
    <row r="96" spans="1:111 16369:16383" s="22" customFormat="1" x14ac:dyDescent="0.25">
      <c r="A96" s="49">
        <v>24</v>
      </c>
      <c r="B96" s="42" t="s">
        <v>27</v>
      </c>
      <c r="C96" s="42" t="s">
        <v>9</v>
      </c>
      <c r="D96" s="43">
        <v>9555</v>
      </c>
      <c r="E96" s="44">
        <f t="shared" ca="1" si="8"/>
        <v>88</v>
      </c>
      <c r="F96" s="45">
        <v>25</v>
      </c>
      <c r="G96" s="1" t="s">
        <v>228</v>
      </c>
      <c r="H96" s="46">
        <v>7</v>
      </c>
      <c r="I96" s="46">
        <v>3</v>
      </c>
      <c r="J96" s="46" t="s">
        <v>235</v>
      </c>
      <c r="K96" s="43">
        <v>40281</v>
      </c>
      <c r="L96" s="42" t="s">
        <v>203</v>
      </c>
      <c r="M96" s="42" t="s">
        <v>214</v>
      </c>
      <c r="N96" s="42" t="s">
        <v>187</v>
      </c>
      <c r="O96" s="46" t="s">
        <v>7</v>
      </c>
      <c r="P96" s="46">
        <v>2</v>
      </c>
      <c r="Q96" s="45" t="s">
        <v>13</v>
      </c>
      <c r="R96" s="35"/>
      <c r="S96" s="45">
        <v>3</v>
      </c>
      <c r="T96" s="45">
        <v>3</v>
      </c>
      <c r="U96" s="45">
        <f t="shared" si="9"/>
        <v>1</v>
      </c>
      <c r="V96" s="45">
        <v>2</v>
      </c>
      <c r="W96" s="45">
        <f t="shared" si="13"/>
        <v>0</v>
      </c>
      <c r="X96" s="45">
        <v>3</v>
      </c>
      <c r="Y96" s="45">
        <f t="shared" si="11"/>
        <v>1</v>
      </c>
      <c r="Z96" s="45">
        <v>3</v>
      </c>
      <c r="AA96" s="45">
        <f t="shared" si="10"/>
        <v>1</v>
      </c>
      <c r="AB96" s="45"/>
      <c r="AC96" s="45"/>
      <c r="AD96" s="45"/>
      <c r="AE96" s="45"/>
      <c r="XEO96" s="42"/>
      <c r="XEP96" s="42"/>
      <c r="XEQ96" s="42"/>
      <c r="XER96" s="42"/>
      <c r="XES96" s="42"/>
      <c r="XET96" s="42"/>
      <c r="XEU96" s="42"/>
      <c r="XEV96" s="42"/>
      <c r="XEW96" s="42"/>
      <c r="XEX96" s="42"/>
      <c r="XEY96" s="42"/>
      <c r="XEZ96" s="42"/>
      <c r="XFA96" s="42"/>
      <c r="XFB96" s="42"/>
      <c r="XFC96" s="42"/>
    </row>
    <row r="97" spans="1:112 16369:16383" s="36" customFormat="1" x14ac:dyDescent="0.25">
      <c r="A97" s="49">
        <v>24</v>
      </c>
      <c r="B97" s="42" t="s">
        <v>27</v>
      </c>
      <c r="C97" s="42" t="s">
        <v>15</v>
      </c>
      <c r="D97" s="43">
        <v>9555</v>
      </c>
      <c r="E97" s="44">
        <f t="shared" ca="1" si="8"/>
        <v>88</v>
      </c>
      <c r="F97" s="45">
        <v>40</v>
      </c>
      <c r="G97" s="1" t="s">
        <v>228</v>
      </c>
      <c r="H97" s="46">
        <v>7</v>
      </c>
      <c r="I97" s="46">
        <v>3</v>
      </c>
      <c r="J97" s="46" t="s">
        <v>235</v>
      </c>
      <c r="K97" s="43">
        <v>39924</v>
      </c>
      <c r="L97" s="42" t="s">
        <v>203</v>
      </c>
      <c r="M97" s="42" t="s">
        <v>216</v>
      </c>
      <c r="N97" s="42" t="s">
        <v>186</v>
      </c>
      <c r="O97" s="46" t="s">
        <v>7</v>
      </c>
      <c r="P97" s="46">
        <v>1</v>
      </c>
      <c r="Q97" s="45" t="s">
        <v>13</v>
      </c>
      <c r="R97" s="34"/>
      <c r="S97" s="45">
        <v>2</v>
      </c>
      <c r="T97" s="45">
        <v>2</v>
      </c>
      <c r="U97" s="45">
        <f t="shared" si="9"/>
        <v>1</v>
      </c>
      <c r="V97" s="45">
        <v>3</v>
      </c>
      <c r="W97" s="45">
        <f t="shared" si="13"/>
        <v>0</v>
      </c>
      <c r="X97" s="45">
        <v>2</v>
      </c>
      <c r="Y97" s="45">
        <f t="shared" si="11"/>
        <v>1</v>
      </c>
      <c r="Z97" s="45">
        <v>2</v>
      </c>
      <c r="AA97" s="45">
        <f t="shared" si="10"/>
        <v>1</v>
      </c>
      <c r="AB97" s="45"/>
      <c r="AC97" s="45"/>
      <c r="AD97" s="45"/>
      <c r="AE97" s="45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XEO97" s="42"/>
      <c r="XEP97" s="42"/>
      <c r="XEQ97" s="42"/>
      <c r="XER97" s="42"/>
      <c r="XES97" s="42"/>
      <c r="XET97" s="42"/>
      <c r="XEU97" s="42"/>
      <c r="XEV97" s="42"/>
      <c r="XEW97" s="42"/>
      <c r="XEX97" s="42"/>
      <c r="XEY97" s="42"/>
      <c r="XEZ97" s="42"/>
      <c r="XFA97" s="42"/>
      <c r="XFB97" s="42"/>
      <c r="XFC97" s="42"/>
    </row>
    <row r="98" spans="1:112 16369:16383" s="37" customFormat="1" x14ac:dyDescent="0.25">
      <c r="A98" s="49">
        <v>24</v>
      </c>
      <c r="B98" s="42" t="s">
        <v>27</v>
      </c>
      <c r="C98" s="42" t="s">
        <v>6</v>
      </c>
      <c r="D98" s="43">
        <v>9555</v>
      </c>
      <c r="E98" s="44">
        <f t="shared" ref="E98:E129" ca="1" si="14">INT((TODAY()-D98)/365.25)</f>
        <v>88</v>
      </c>
      <c r="F98" s="45">
        <v>63</v>
      </c>
      <c r="G98" s="1" t="s">
        <v>226</v>
      </c>
      <c r="H98" s="46">
        <v>7</v>
      </c>
      <c r="I98" s="46">
        <v>3</v>
      </c>
      <c r="J98" s="46" t="s">
        <v>235</v>
      </c>
      <c r="K98" s="43">
        <v>41039</v>
      </c>
      <c r="L98" s="42" t="s">
        <v>206</v>
      </c>
      <c r="M98" s="42" t="s">
        <v>208</v>
      </c>
      <c r="N98" s="42" t="s">
        <v>192</v>
      </c>
      <c r="O98" s="46" t="s">
        <v>7</v>
      </c>
      <c r="P98" s="46">
        <v>1</v>
      </c>
      <c r="Q98" s="45" t="s">
        <v>13</v>
      </c>
      <c r="R98" s="35"/>
      <c r="S98" s="45">
        <v>4</v>
      </c>
      <c r="T98" s="45">
        <v>4</v>
      </c>
      <c r="U98" s="45">
        <f t="shared" ref="U98:U129" si="15">IF(S98=T98,1,0)</f>
        <v>1</v>
      </c>
      <c r="V98" s="45">
        <v>4</v>
      </c>
      <c r="W98" s="45">
        <f t="shared" si="13"/>
        <v>1</v>
      </c>
      <c r="X98" s="45">
        <v>4</v>
      </c>
      <c r="Y98" s="45">
        <f t="shared" si="11"/>
        <v>1</v>
      </c>
      <c r="Z98" s="45">
        <v>4</v>
      </c>
      <c r="AA98" s="45">
        <f t="shared" si="10"/>
        <v>1</v>
      </c>
      <c r="AB98" s="45"/>
      <c r="AC98" s="45"/>
      <c r="AD98" s="45"/>
      <c r="AE98" s="45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XEO98" s="42"/>
      <c r="XEP98" s="42"/>
      <c r="XEQ98" s="42"/>
      <c r="XER98" s="42"/>
      <c r="XES98" s="42"/>
      <c r="XET98" s="42"/>
      <c r="XEU98" s="42"/>
      <c r="XEV98" s="42"/>
      <c r="XEW98" s="42"/>
      <c r="XEX98" s="42"/>
      <c r="XEY98" s="42"/>
      <c r="XEZ98" s="42"/>
      <c r="XFA98" s="42"/>
      <c r="XFB98" s="42"/>
      <c r="XFC98" s="42"/>
    </row>
    <row r="99" spans="1:112 16369:16383" x14ac:dyDescent="0.25">
      <c r="A99" s="49">
        <v>25</v>
      </c>
      <c r="B99" s="50" t="s">
        <v>26</v>
      </c>
      <c r="C99" s="50" t="s">
        <v>17</v>
      </c>
      <c r="D99" s="51">
        <v>9533</v>
      </c>
      <c r="E99" s="52">
        <f t="shared" ca="1" si="14"/>
        <v>88</v>
      </c>
      <c r="F99" s="17">
        <v>40</v>
      </c>
      <c r="G99" s="1" t="s">
        <v>227</v>
      </c>
      <c r="H99" s="53">
        <v>7</v>
      </c>
      <c r="I99" s="53">
        <v>3</v>
      </c>
      <c r="J99" s="53" t="s">
        <v>235</v>
      </c>
      <c r="K99" s="51">
        <v>39518</v>
      </c>
      <c r="L99" s="50" t="s">
        <v>209</v>
      </c>
      <c r="M99" s="50" t="s">
        <v>179</v>
      </c>
      <c r="N99" s="50" t="s">
        <v>184</v>
      </c>
      <c r="O99" s="53" t="s">
        <v>7</v>
      </c>
      <c r="P99" s="53">
        <v>1</v>
      </c>
      <c r="Q99" s="17" t="s">
        <v>14</v>
      </c>
      <c r="R99" s="54"/>
      <c r="S99" s="17">
        <v>1</v>
      </c>
      <c r="T99" s="17">
        <v>1</v>
      </c>
      <c r="U99" s="17">
        <f t="shared" si="15"/>
        <v>1</v>
      </c>
      <c r="V99" s="17">
        <v>1</v>
      </c>
      <c r="W99" s="17">
        <f t="shared" si="13"/>
        <v>1</v>
      </c>
      <c r="X99" s="17">
        <v>1</v>
      </c>
      <c r="Y99" s="45">
        <f t="shared" si="11"/>
        <v>1</v>
      </c>
      <c r="Z99" s="17">
        <v>1</v>
      </c>
      <c r="AA99" s="45">
        <f t="shared" si="10"/>
        <v>1</v>
      </c>
      <c r="AB99" s="17"/>
      <c r="AC99" s="17"/>
      <c r="AD99" s="17"/>
      <c r="AE99" s="17"/>
      <c r="DH99" s="6"/>
      <c r="XEO99" s="50"/>
      <c r="XEP99" s="50"/>
      <c r="XEQ99" s="50"/>
      <c r="XER99" s="50"/>
      <c r="XES99" s="50"/>
      <c r="XET99" s="50"/>
      <c r="XEU99" s="50"/>
      <c r="XEV99" s="50"/>
      <c r="XEW99" s="50"/>
      <c r="XEX99" s="50"/>
      <c r="XEY99" s="50"/>
      <c r="XEZ99" s="50"/>
      <c r="XFA99" s="50"/>
      <c r="XFB99" s="50"/>
      <c r="XFC99" s="50"/>
    </row>
    <row r="100" spans="1:112 16369:16383" x14ac:dyDescent="0.25">
      <c r="A100" s="49">
        <v>25</v>
      </c>
      <c r="B100" s="50" t="s">
        <v>26</v>
      </c>
      <c r="C100" s="50" t="s">
        <v>16</v>
      </c>
      <c r="D100" s="51">
        <v>9533</v>
      </c>
      <c r="E100" s="52">
        <f t="shared" ca="1" si="14"/>
        <v>88</v>
      </c>
      <c r="F100" s="17">
        <v>40</v>
      </c>
      <c r="G100" s="1" t="s">
        <v>227</v>
      </c>
      <c r="H100" s="53">
        <v>7</v>
      </c>
      <c r="I100" s="53">
        <v>4</v>
      </c>
      <c r="J100" s="53" t="s">
        <v>233</v>
      </c>
      <c r="K100" s="51">
        <v>39891</v>
      </c>
      <c r="L100" s="50" t="s">
        <v>209</v>
      </c>
      <c r="M100" s="50" t="s">
        <v>213</v>
      </c>
      <c r="N100" s="50" t="s">
        <v>186</v>
      </c>
      <c r="O100" s="53" t="s">
        <v>7</v>
      </c>
      <c r="P100" s="53">
        <v>2</v>
      </c>
      <c r="Q100" s="17" t="s">
        <v>13</v>
      </c>
      <c r="R100" s="54"/>
      <c r="S100" s="17">
        <v>2</v>
      </c>
      <c r="T100" s="17">
        <v>2</v>
      </c>
      <c r="U100" s="17">
        <f t="shared" si="15"/>
        <v>1</v>
      </c>
      <c r="V100" s="17">
        <v>2</v>
      </c>
      <c r="W100" s="17">
        <f>IF(V100=S100,1,0)</f>
        <v>1</v>
      </c>
      <c r="X100" s="17">
        <v>2</v>
      </c>
      <c r="Y100" s="45">
        <f t="shared" si="11"/>
        <v>1</v>
      </c>
      <c r="Z100" s="17">
        <v>2</v>
      </c>
      <c r="AA100" s="45">
        <f t="shared" si="10"/>
        <v>1</v>
      </c>
      <c r="AB100" s="17"/>
      <c r="AC100" s="17"/>
      <c r="AD100" s="17"/>
      <c r="AE100" s="17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6"/>
      <c r="XEO100" s="50"/>
      <c r="XEP100" s="50"/>
      <c r="XEQ100" s="50"/>
      <c r="XER100" s="50"/>
      <c r="XES100" s="50"/>
      <c r="XET100" s="50"/>
      <c r="XEU100" s="50"/>
      <c r="XEV100" s="50"/>
      <c r="XEW100" s="50"/>
      <c r="XEX100" s="50"/>
      <c r="XEY100" s="50"/>
      <c r="XEZ100" s="50"/>
      <c r="XFA100" s="50"/>
      <c r="XFB100" s="50"/>
      <c r="XFC100" s="50"/>
    </row>
    <row r="101" spans="1:112 16369:16383" x14ac:dyDescent="0.25">
      <c r="A101" s="49">
        <v>25</v>
      </c>
      <c r="B101" s="50" t="s">
        <v>26</v>
      </c>
      <c r="C101" s="50" t="s">
        <v>15</v>
      </c>
      <c r="D101" s="51">
        <v>9533</v>
      </c>
      <c r="E101" s="52">
        <f t="shared" ca="1" si="14"/>
        <v>88</v>
      </c>
      <c r="F101" s="17">
        <v>32</v>
      </c>
      <c r="G101" s="1" t="s">
        <v>227</v>
      </c>
      <c r="H101" s="53">
        <v>7</v>
      </c>
      <c r="I101" s="53">
        <v>4</v>
      </c>
      <c r="J101" s="53" t="s">
        <v>233</v>
      </c>
      <c r="K101" s="51">
        <v>40276</v>
      </c>
      <c r="L101" s="50" t="s">
        <v>203</v>
      </c>
      <c r="M101" s="50" t="s">
        <v>197</v>
      </c>
      <c r="N101" s="50" t="s">
        <v>187</v>
      </c>
      <c r="O101" s="53" t="s">
        <v>7</v>
      </c>
      <c r="P101" s="53">
        <v>2</v>
      </c>
      <c r="Q101" s="17" t="s">
        <v>13</v>
      </c>
      <c r="R101" s="54"/>
      <c r="S101" s="17">
        <v>3</v>
      </c>
      <c r="T101" s="17">
        <v>3</v>
      </c>
      <c r="U101" s="17">
        <f t="shared" si="15"/>
        <v>1</v>
      </c>
      <c r="V101" s="17">
        <v>3</v>
      </c>
      <c r="W101" s="17">
        <f t="shared" si="13"/>
        <v>1</v>
      </c>
      <c r="X101" s="17">
        <v>3</v>
      </c>
      <c r="Y101" s="45">
        <f t="shared" si="11"/>
        <v>1</v>
      </c>
      <c r="Z101" s="17">
        <v>3</v>
      </c>
      <c r="AA101" s="45">
        <f t="shared" si="10"/>
        <v>1</v>
      </c>
      <c r="AB101" s="17"/>
      <c r="AC101" s="17"/>
      <c r="AD101" s="17"/>
      <c r="AE101" s="17"/>
      <c r="DH101" s="6"/>
      <c r="XEO101" s="50"/>
      <c r="XEP101" s="50"/>
      <c r="XEQ101" s="50"/>
      <c r="XER101" s="50"/>
      <c r="XES101" s="50"/>
      <c r="XET101" s="50"/>
      <c r="XEU101" s="50"/>
      <c r="XEV101" s="50"/>
      <c r="XEW101" s="50"/>
      <c r="XEX101" s="50"/>
      <c r="XEY101" s="50"/>
      <c r="XEZ101" s="50"/>
      <c r="XFA101" s="50"/>
      <c r="XFB101" s="50"/>
      <c r="XFC101" s="50"/>
    </row>
    <row r="102" spans="1:112 16369:16383" x14ac:dyDescent="0.25">
      <c r="A102" s="49">
        <v>25</v>
      </c>
      <c r="B102" s="50" t="s">
        <v>26</v>
      </c>
      <c r="C102" s="50" t="s">
        <v>6</v>
      </c>
      <c r="D102" s="51">
        <v>9533</v>
      </c>
      <c r="E102" s="52">
        <f t="shared" ca="1" si="14"/>
        <v>88</v>
      </c>
      <c r="F102" s="17">
        <v>25</v>
      </c>
      <c r="G102" s="1" t="s">
        <v>227</v>
      </c>
      <c r="H102" s="53">
        <v>7</v>
      </c>
      <c r="I102" s="53">
        <v>4</v>
      </c>
      <c r="J102" s="53" t="s">
        <v>233</v>
      </c>
      <c r="K102" s="51">
        <v>41018</v>
      </c>
      <c r="L102" s="50" t="s">
        <v>203</v>
      </c>
      <c r="M102" s="50" t="s">
        <v>213</v>
      </c>
      <c r="N102" s="50" t="s">
        <v>192</v>
      </c>
      <c r="O102" s="53" t="s">
        <v>7</v>
      </c>
      <c r="P102" s="53">
        <v>2</v>
      </c>
      <c r="Q102" s="17" t="s">
        <v>13</v>
      </c>
      <c r="R102" s="54"/>
      <c r="S102" s="17">
        <v>5</v>
      </c>
      <c r="T102" s="17">
        <v>5</v>
      </c>
      <c r="U102" s="17">
        <f t="shared" si="15"/>
        <v>1</v>
      </c>
      <c r="V102" s="17">
        <v>5</v>
      </c>
      <c r="W102" s="17">
        <f t="shared" si="13"/>
        <v>1</v>
      </c>
      <c r="X102" s="17">
        <v>5</v>
      </c>
      <c r="Y102" s="45">
        <f t="shared" si="11"/>
        <v>1</v>
      </c>
      <c r="Z102" s="17">
        <v>5</v>
      </c>
      <c r="AA102" s="45">
        <f t="shared" si="10"/>
        <v>1</v>
      </c>
      <c r="AB102" s="17"/>
      <c r="AC102" s="17"/>
      <c r="AD102" s="17"/>
      <c r="AE102" s="17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6"/>
      <c r="XEO102" s="50"/>
      <c r="XEP102" s="50"/>
      <c r="XEQ102" s="50"/>
      <c r="XER102" s="50"/>
      <c r="XES102" s="50"/>
      <c r="XET102" s="50"/>
      <c r="XEU102" s="50"/>
      <c r="XEV102" s="50"/>
      <c r="XEW102" s="50"/>
      <c r="XEX102" s="50"/>
      <c r="XEY102" s="50"/>
      <c r="XEZ102" s="50"/>
      <c r="XFA102" s="50"/>
      <c r="XFB102" s="50"/>
      <c r="XFC102" s="50"/>
    </row>
    <row r="103" spans="1:112 16369:16383" x14ac:dyDescent="0.25">
      <c r="A103" s="49">
        <v>25</v>
      </c>
      <c r="B103" s="50" t="s">
        <v>26</v>
      </c>
      <c r="C103" s="50" t="s">
        <v>9</v>
      </c>
      <c r="D103" s="51">
        <v>9533</v>
      </c>
      <c r="E103" s="52">
        <f t="shared" ca="1" si="14"/>
        <v>88</v>
      </c>
      <c r="F103" s="17">
        <v>32</v>
      </c>
      <c r="G103" s="1" t="s">
        <v>227</v>
      </c>
      <c r="H103" s="53">
        <v>7</v>
      </c>
      <c r="I103" s="53">
        <v>4</v>
      </c>
      <c r="J103" s="53" t="s">
        <v>233</v>
      </c>
      <c r="K103" s="51">
        <v>40654</v>
      </c>
      <c r="L103" s="50" t="s">
        <v>203</v>
      </c>
      <c r="M103" s="50" t="s">
        <v>216</v>
      </c>
      <c r="N103" s="50" t="s">
        <v>189</v>
      </c>
      <c r="O103" s="53" t="s">
        <v>7</v>
      </c>
      <c r="P103" s="53">
        <v>1</v>
      </c>
      <c r="Q103" s="17" t="s">
        <v>13</v>
      </c>
      <c r="R103" s="54"/>
      <c r="S103" s="17">
        <v>4</v>
      </c>
      <c r="T103" s="17">
        <v>4</v>
      </c>
      <c r="U103" s="17">
        <f t="shared" si="15"/>
        <v>1</v>
      </c>
      <c r="V103" s="17">
        <v>4</v>
      </c>
      <c r="W103" s="17">
        <f t="shared" si="13"/>
        <v>1</v>
      </c>
      <c r="X103" s="17">
        <v>4</v>
      </c>
      <c r="Y103" s="45">
        <f t="shared" si="11"/>
        <v>1</v>
      </c>
      <c r="Z103" s="17">
        <v>4</v>
      </c>
      <c r="AA103" s="45">
        <f t="shared" si="10"/>
        <v>1</v>
      </c>
      <c r="AB103" s="17"/>
      <c r="AC103" s="17"/>
      <c r="AD103" s="17"/>
      <c r="AE103" s="17"/>
      <c r="DH103" s="6"/>
      <c r="XEO103" s="50"/>
      <c r="XEP103" s="50"/>
      <c r="XEQ103" s="50"/>
      <c r="XER103" s="50"/>
      <c r="XES103" s="50"/>
      <c r="XET103" s="50"/>
      <c r="XEU103" s="50"/>
      <c r="XEV103" s="50"/>
      <c r="XEW103" s="50"/>
      <c r="XEX103" s="50"/>
      <c r="XEY103" s="50"/>
      <c r="XEZ103" s="50"/>
      <c r="XFA103" s="50"/>
      <c r="XFB103" s="50"/>
      <c r="XFC103" s="50"/>
    </row>
    <row r="104" spans="1:112 16369:16383" s="7" customFormat="1" x14ac:dyDescent="0.25">
      <c r="A104" s="49">
        <v>26</v>
      </c>
      <c r="B104" s="42" t="s">
        <v>25</v>
      </c>
      <c r="C104" s="42" t="s">
        <v>6</v>
      </c>
      <c r="D104" s="43">
        <v>13650</v>
      </c>
      <c r="E104" s="44">
        <f t="shared" ca="1" si="14"/>
        <v>77</v>
      </c>
      <c r="F104" s="45">
        <v>20</v>
      </c>
      <c r="G104" s="1" t="s">
        <v>230</v>
      </c>
      <c r="H104" s="46">
        <v>5</v>
      </c>
      <c r="I104" s="46">
        <v>3</v>
      </c>
      <c r="J104" s="46" t="s">
        <v>235</v>
      </c>
      <c r="K104" s="43">
        <v>41144</v>
      </c>
      <c r="L104" s="42" t="s">
        <v>197</v>
      </c>
      <c r="M104" s="42" t="s">
        <v>211</v>
      </c>
      <c r="N104" s="42" t="s">
        <v>192</v>
      </c>
      <c r="O104" s="46" t="s">
        <v>11</v>
      </c>
      <c r="P104" s="46">
        <v>1</v>
      </c>
      <c r="Q104" s="45" t="s">
        <v>13</v>
      </c>
      <c r="R104" s="34"/>
      <c r="S104" s="45">
        <v>6</v>
      </c>
      <c r="T104" s="45">
        <v>6</v>
      </c>
      <c r="U104" s="45">
        <f t="shared" si="15"/>
        <v>1</v>
      </c>
      <c r="V104" s="45">
        <v>6</v>
      </c>
      <c r="W104" s="45">
        <f>IF(V104=S104,1,0)</f>
        <v>1</v>
      </c>
      <c r="X104" s="45">
        <v>4</v>
      </c>
      <c r="Y104" s="45">
        <f t="shared" si="11"/>
        <v>0</v>
      </c>
      <c r="Z104" s="45">
        <v>2</v>
      </c>
      <c r="AA104" s="45">
        <f t="shared" si="10"/>
        <v>0</v>
      </c>
      <c r="AB104" s="45"/>
      <c r="AC104" s="45"/>
      <c r="AD104" s="45"/>
      <c r="AE104" s="45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XEO104" s="42"/>
      <c r="XEP104" s="42"/>
      <c r="XEQ104" s="42"/>
      <c r="XER104" s="42"/>
      <c r="XES104" s="42"/>
      <c r="XET104" s="42"/>
      <c r="XEU104" s="42"/>
      <c r="XEV104" s="42"/>
      <c r="XEW104" s="42"/>
      <c r="XEX104" s="42"/>
      <c r="XEY104" s="42"/>
      <c r="XEZ104" s="42"/>
      <c r="XFA104" s="42"/>
      <c r="XFB104" s="42"/>
      <c r="XFC104" s="42"/>
    </row>
    <row r="105" spans="1:112 16369:16383" s="7" customFormat="1" x14ac:dyDescent="0.25">
      <c r="A105" s="49">
        <v>26</v>
      </c>
      <c r="B105" s="42" t="s">
        <v>25</v>
      </c>
      <c r="C105" s="42" t="s">
        <v>15</v>
      </c>
      <c r="D105" s="43">
        <v>13650</v>
      </c>
      <c r="E105" s="44">
        <f t="shared" ca="1" si="14"/>
        <v>77</v>
      </c>
      <c r="F105" s="45">
        <v>16</v>
      </c>
      <c r="G105" s="1" t="s">
        <v>230</v>
      </c>
      <c r="H105" s="46" t="s">
        <v>221</v>
      </c>
      <c r="I105" s="46" t="s">
        <v>221</v>
      </c>
      <c r="J105" s="46" t="s">
        <v>235</v>
      </c>
      <c r="K105" s="43">
        <v>40465</v>
      </c>
      <c r="L105" s="42" t="s">
        <v>208</v>
      </c>
      <c r="M105" s="42" t="s">
        <v>185</v>
      </c>
      <c r="N105" s="42" t="s">
        <v>187</v>
      </c>
      <c r="O105" s="46" t="s">
        <v>11</v>
      </c>
      <c r="P105" s="46">
        <v>1</v>
      </c>
      <c r="Q105" s="45" t="s">
        <v>13</v>
      </c>
      <c r="R105" s="34"/>
      <c r="S105" s="45">
        <v>4</v>
      </c>
      <c r="T105" s="45">
        <v>3</v>
      </c>
      <c r="U105" s="45">
        <f t="shared" si="15"/>
        <v>0</v>
      </c>
      <c r="V105" s="45">
        <v>5</v>
      </c>
      <c r="W105" s="45">
        <f t="shared" ref="W105:W154" si="16">IF(V105=S105,1,0)</f>
        <v>0</v>
      </c>
      <c r="X105" s="45">
        <v>3</v>
      </c>
      <c r="Y105" s="45">
        <f t="shared" si="11"/>
        <v>0</v>
      </c>
      <c r="Z105" s="45">
        <v>4</v>
      </c>
      <c r="AA105" s="45">
        <f t="shared" si="10"/>
        <v>1</v>
      </c>
      <c r="AB105" s="45"/>
      <c r="AC105" s="45"/>
      <c r="AD105" s="45"/>
      <c r="AE105" s="45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XEO105" s="42"/>
      <c r="XEP105" s="42"/>
      <c r="XEQ105" s="42"/>
      <c r="XER105" s="42"/>
      <c r="XES105" s="42"/>
      <c r="XET105" s="42"/>
      <c r="XEU105" s="42"/>
      <c r="XEV105" s="42"/>
      <c r="XEW105" s="42"/>
      <c r="XEX105" s="42"/>
      <c r="XEY105" s="42"/>
      <c r="XEZ105" s="42"/>
      <c r="XFA105" s="42"/>
      <c r="XFB105" s="42"/>
      <c r="XFC105" s="42"/>
    </row>
    <row r="106" spans="1:112 16369:16383" s="7" customFormat="1" x14ac:dyDescent="0.25">
      <c r="A106" s="49">
        <v>26</v>
      </c>
      <c r="B106" s="42" t="s">
        <v>25</v>
      </c>
      <c r="C106" s="42" t="s">
        <v>18</v>
      </c>
      <c r="D106" s="43">
        <v>13650</v>
      </c>
      <c r="E106" s="44">
        <f t="shared" ca="1" si="14"/>
        <v>77</v>
      </c>
      <c r="F106" s="45">
        <v>20</v>
      </c>
      <c r="G106" s="1" t="s">
        <v>231</v>
      </c>
      <c r="H106" s="46">
        <v>5</v>
      </c>
      <c r="I106" s="46">
        <v>3</v>
      </c>
      <c r="J106" s="46" t="s">
        <v>224</v>
      </c>
      <c r="K106" s="43">
        <v>39387</v>
      </c>
      <c r="L106" s="42" t="s">
        <v>179</v>
      </c>
      <c r="M106" s="42" t="s">
        <v>195</v>
      </c>
      <c r="N106" s="42" t="s">
        <v>181</v>
      </c>
      <c r="O106" s="46" t="s">
        <v>11</v>
      </c>
      <c r="P106" s="46">
        <v>2</v>
      </c>
      <c r="Q106" s="45" t="s">
        <v>14</v>
      </c>
      <c r="R106" s="34"/>
      <c r="S106" s="45">
        <v>1</v>
      </c>
      <c r="T106" s="45">
        <v>5</v>
      </c>
      <c r="U106" s="45">
        <f t="shared" si="15"/>
        <v>0</v>
      </c>
      <c r="V106" s="45">
        <v>4</v>
      </c>
      <c r="W106" s="45">
        <f t="shared" si="16"/>
        <v>0</v>
      </c>
      <c r="X106" s="45">
        <v>5</v>
      </c>
      <c r="Y106" s="45">
        <f t="shared" si="11"/>
        <v>0</v>
      </c>
      <c r="Z106" s="45">
        <v>1</v>
      </c>
      <c r="AA106" s="45">
        <f t="shared" si="10"/>
        <v>1</v>
      </c>
      <c r="AB106" s="45"/>
      <c r="AC106" s="45"/>
      <c r="AD106" s="45"/>
      <c r="AE106" s="45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XEO106" s="42"/>
      <c r="XEP106" s="42"/>
      <c r="XEQ106" s="42"/>
      <c r="XER106" s="42"/>
      <c r="XES106" s="42"/>
      <c r="XET106" s="42"/>
      <c r="XEU106" s="42"/>
      <c r="XEV106" s="42"/>
      <c r="XEW106" s="42"/>
      <c r="XEX106" s="42"/>
      <c r="XEY106" s="42"/>
      <c r="XEZ106" s="42"/>
      <c r="XFA106" s="42"/>
      <c r="XFB106" s="42"/>
      <c r="XFC106" s="42"/>
    </row>
    <row r="107" spans="1:112 16369:16383" s="7" customFormat="1" x14ac:dyDescent="0.25">
      <c r="A107" s="49">
        <v>26</v>
      </c>
      <c r="B107" s="42" t="s">
        <v>25</v>
      </c>
      <c r="C107" s="42" t="s">
        <v>17</v>
      </c>
      <c r="D107" s="43">
        <v>13650</v>
      </c>
      <c r="E107" s="44">
        <f t="shared" ca="1" si="14"/>
        <v>77</v>
      </c>
      <c r="F107" s="45">
        <v>20</v>
      </c>
      <c r="G107" s="1" t="s">
        <v>230</v>
      </c>
      <c r="H107" s="46">
        <v>5</v>
      </c>
      <c r="I107" s="46">
        <v>3</v>
      </c>
      <c r="J107" s="46" t="s">
        <v>235</v>
      </c>
      <c r="K107" s="43">
        <v>39758</v>
      </c>
      <c r="L107" s="42" t="s">
        <v>179</v>
      </c>
      <c r="M107" s="42" t="s">
        <v>204</v>
      </c>
      <c r="N107" s="42" t="s">
        <v>184</v>
      </c>
      <c r="O107" s="46" t="s">
        <v>11</v>
      </c>
      <c r="P107" s="46">
        <v>1</v>
      </c>
      <c r="Q107" s="45" t="s">
        <v>13</v>
      </c>
      <c r="R107" s="34"/>
      <c r="S107" s="45">
        <v>2</v>
      </c>
      <c r="T107" s="45">
        <v>4</v>
      </c>
      <c r="U107" s="45">
        <f t="shared" si="15"/>
        <v>0</v>
      </c>
      <c r="V107" s="45">
        <v>1</v>
      </c>
      <c r="W107" s="45">
        <f t="shared" si="16"/>
        <v>0</v>
      </c>
      <c r="X107" s="45">
        <v>2</v>
      </c>
      <c r="Y107" s="45">
        <f t="shared" si="11"/>
        <v>1</v>
      </c>
      <c r="Z107" s="45">
        <v>5</v>
      </c>
      <c r="AA107" s="45">
        <f t="shared" si="10"/>
        <v>0</v>
      </c>
      <c r="AB107" s="45"/>
      <c r="AC107" s="45"/>
      <c r="AD107" s="45"/>
      <c r="AE107" s="45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XEO107" s="42"/>
      <c r="XEP107" s="42"/>
      <c r="XEQ107" s="42"/>
      <c r="XER107" s="42"/>
      <c r="XES107" s="42"/>
      <c r="XET107" s="42"/>
      <c r="XEU107" s="42"/>
      <c r="XEV107" s="42"/>
      <c r="XEW107" s="42"/>
      <c r="XEX107" s="42"/>
      <c r="XEY107" s="42"/>
      <c r="XEZ107" s="42"/>
      <c r="XFA107" s="42"/>
      <c r="XFB107" s="42"/>
      <c r="XFC107" s="42"/>
    </row>
    <row r="108" spans="1:112 16369:16383" s="7" customFormat="1" x14ac:dyDescent="0.25">
      <c r="A108" s="49">
        <v>26</v>
      </c>
      <c r="B108" s="42" t="s">
        <v>25</v>
      </c>
      <c r="C108" s="42" t="s">
        <v>16</v>
      </c>
      <c r="D108" s="43">
        <v>13650</v>
      </c>
      <c r="E108" s="44">
        <f t="shared" ca="1" si="14"/>
        <v>77</v>
      </c>
      <c r="F108" s="45">
        <v>20</v>
      </c>
      <c r="G108" s="1" t="s">
        <v>230</v>
      </c>
      <c r="H108" s="46">
        <v>5</v>
      </c>
      <c r="I108" s="46">
        <v>3</v>
      </c>
      <c r="J108" s="46" t="s">
        <v>235</v>
      </c>
      <c r="K108" s="43">
        <v>40129</v>
      </c>
      <c r="L108" s="42" t="s">
        <v>179</v>
      </c>
      <c r="M108" s="42" t="s">
        <v>182</v>
      </c>
      <c r="N108" s="42" t="s">
        <v>186</v>
      </c>
      <c r="O108" s="46" t="s">
        <v>11</v>
      </c>
      <c r="P108" s="46">
        <v>1</v>
      </c>
      <c r="Q108" s="45" t="s">
        <v>13</v>
      </c>
      <c r="R108" s="34"/>
      <c r="S108" s="45">
        <v>3</v>
      </c>
      <c r="T108" s="45">
        <v>1</v>
      </c>
      <c r="U108" s="45">
        <f t="shared" si="15"/>
        <v>0</v>
      </c>
      <c r="V108" s="45">
        <v>2</v>
      </c>
      <c r="W108" s="45">
        <f t="shared" si="16"/>
        <v>0</v>
      </c>
      <c r="X108" s="45">
        <v>1</v>
      </c>
      <c r="Y108" s="45">
        <f t="shared" si="11"/>
        <v>0</v>
      </c>
      <c r="Z108" s="45">
        <v>3</v>
      </c>
      <c r="AA108" s="45">
        <f t="shared" si="10"/>
        <v>1</v>
      </c>
      <c r="AB108" s="45"/>
      <c r="AC108" s="45"/>
      <c r="AD108" s="45"/>
      <c r="AE108" s="45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XEO108" s="42"/>
      <c r="XEP108" s="42"/>
      <c r="XEQ108" s="42"/>
      <c r="XER108" s="42"/>
      <c r="XES108" s="42"/>
      <c r="XET108" s="42"/>
      <c r="XEU108" s="42"/>
      <c r="XEV108" s="42"/>
      <c r="XEW108" s="42"/>
      <c r="XEX108" s="42"/>
      <c r="XEY108" s="42"/>
      <c r="XEZ108" s="42"/>
      <c r="XFA108" s="42"/>
      <c r="XFB108" s="42"/>
      <c r="XFC108" s="42"/>
    </row>
    <row r="109" spans="1:112 16369:16383" s="37" customFormat="1" x14ac:dyDescent="0.25">
      <c r="A109" s="49">
        <v>26</v>
      </c>
      <c r="B109" s="42" t="s">
        <v>25</v>
      </c>
      <c r="C109" s="42" t="s">
        <v>9</v>
      </c>
      <c r="D109" s="43">
        <v>13650</v>
      </c>
      <c r="E109" s="44">
        <f t="shared" ca="1" si="14"/>
        <v>77</v>
      </c>
      <c r="F109" s="45">
        <v>16</v>
      </c>
      <c r="G109" s="1" t="s">
        <v>230</v>
      </c>
      <c r="H109" s="46">
        <v>5</v>
      </c>
      <c r="I109" s="46">
        <v>3</v>
      </c>
      <c r="J109" s="46" t="s">
        <v>235</v>
      </c>
      <c r="K109" s="43">
        <v>40892</v>
      </c>
      <c r="L109" s="42" t="s">
        <v>182</v>
      </c>
      <c r="M109" s="42" t="s">
        <v>180</v>
      </c>
      <c r="N109" s="42" t="s">
        <v>189</v>
      </c>
      <c r="O109" s="46" t="s">
        <v>11</v>
      </c>
      <c r="P109" s="46">
        <v>1</v>
      </c>
      <c r="Q109" s="45" t="s">
        <v>13</v>
      </c>
      <c r="R109" s="34"/>
      <c r="S109" s="45">
        <v>5</v>
      </c>
      <c r="T109" s="45">
        <v>2</v>
      </c>
      <c r="U109" s="45">
        <f t="shared" si="15"/>
        <v>0</v>
      </c>
      <c r="V109" s="45">
        <v>3</v>
      </c>
      <c r="W109" s="45">
        <f t="shared" si="16"/>
        <v>0</v>
      </c>
      <c r="X109" s="45">
        <v>6</v>
      </c>
      <c r="Y109" s="45">
        <f t="shared" si="11"/>
        <v>0</v>
      </c>
      <c r="Z109" s="45">
        <v>6</v>
      </c>
      <c r="AA109" s="45">
        <f t="shared" si="10"/>
        <v>0</v>
      </c>
      <c r="AB109" s="45"/>
      <c r="AC109" s="45"/>
      <c r="AD109" s="45"/>
      <c r="AE109" s="45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XEO109" s="42"/>
      <c r="XEP109" s="42"/>
      <c r="XEQ109" s="42"/>
      <c r="XER109" s="42"/>
      <c r="XES109" s="42"/>
      <c r="XET109" s="42"/>
      <c r="XEU109" s="42"/>
      <c r="XEV109" s="42"/>
      <c r="XEW109" s="42"/>
      <c r="XEX109" s="42"/>
      <c r="XEY109" s="42"/>
      <c r="XEZ109" s="42"/>
      <c r="XFA109" s="42"/>
      <c r="XFB109" s="42"/>
      <c r="XFC109" s="42"/>
    </row>
    <row r="110" spans="1:112 16369:16383" s="37" customFormat="1" x14ac:dyDescent="0.25">
      <c r="A110" s="49">
        <v>27</v>
      </c>
      <c r="B110" s="50" t="s">
        <v>5</v>
      </c>
      <c r="C110" s="50" t="s">
        <v>9</v>
      </c>
      <c r="D110" s="51">
        <v>10933</v>
      </c>
      <c r="E110" s="52">
        <f t="shared" ca="1" si="14"/>
        <v>84</v>
      </c>
      <c r="F110" s="17">
        <v>25</v>
      </c>
      <c r="G110" s="1" t="s">
        <v>227</v>
      </c>
      <c r="H110" s="53" t="s">
        <v>221</v>
      </c>
      <c r="I110" s="53" t="s">
        <v>221</v>
      </c>
      <c r="J110" s="53" t="s">
        <v>235</v>
      </c>
      <c r="K110" s="51">
        <v>40199</v>
      </c>
      <c r="L110" s="50" t="s">
        <v>195</v>
      </c>
      <c r="M110" s="50" t="s">
        <v>216</v>
      </c>
      <c r="N110" s="50" t="s">
        <v>187</v>
      </c>
      <c r="O110" s="53" t="s">
        <v>7</v>
      </c>
      <c r="P110" s="53">
        <v>1</v>
      </c>
      <c r="Q110" s="17" t="s">
        <v>13</v>
      </c>
      <c r="R110" s="54"/>
      <c r="S110" s="17">
        <v>2</v>
      </c>
      <c r="T110" s="17">
        <v>2</v>
      </c>
      <c r="U110" s="17">
        <f t="shared" si="15"/>
        <v>1</v>
      </c>
      <c r="V110" s="17">
        <v>1</v>
      </c>
      <c r="W110" s="17">
        <f t="shared" si="16"/>
        <v>0</v>
      </c>
      <c r="X110" s="17">
        <v>2</v>
      </c>
      <c r="Y110" s="45">
        <f t="shared" si="11"/>
        <v>1</v>
      </c>
      <c r="Z110" s="17">
        <v>2</v>
      </c>
      <c r="AA110" s="45">
        <f t="shared" si="10"/>
        <v>1</v>
      </c>
      <c r="AB110" s="17"/>
      <c r="AC110" s="17"/>
      <c r="AD110" s="17"/>
      <c r="AE110" s="17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XEO110" s="50"/>
      <c r="XEP110" s="50"/>
      <c r="XEQ110" s="50"/>
      <c r="XER110" s="50"/>
      <c r="XES110" s="50"/>
      <c r="XET110" s="50"/>
      <c r="XEU110" s="50"/>
      <c r="XEV110" s="50"/>
      <c r="XEW110" s="50"/>
      <c r="XEX110" s="50"/>
      <c r="XEY110" s="50"/>
      <c r="XEZ110" s="50"/>
      <c r="XFA110" s="50"/>
      <c r="XFB110" s="50"/>
      <c r="XFC110" s="50"/>
    </row>
    <row r="111" spans="1:112 16369:16383" s="37" customFormat="1" x14ac:dyDescent="0.25">
      <c r="A111" s="49">
        <v>27</v>
      </c>
      <c r="B111" s="50" t="s">
        <v>5</v>
      </c>
      <c r="C111" s="50" t="s">
        <v>6</v>
      </c>
      <c r="D111" s="51">
        <v>10933</v>
      </c>
      <c r="E111" s="52">
        <f t="shared" ca="1" si="14"/>
        <v>84</v>
      </c>
      <c r="F111" s="17">
        <v>25</v>
      </c>
      <c r="G111" s="1" t="s">
        <v>227</v>
      </c>
      <c r="H111" s="53" t="s">
        <v>221</v>
      </c>
      <c r="I111" s="53" t="s">
        <v>221</v>
      </c>
      <c r="J111" s="53" t="s">
        <v>235</v>
      </c>
      <c r="K111" s="51">
        <v>40094</v>
      </c>
      <c r="L111" s="50" t="s">
        <v>208</v>
      </c>
      <c r="M111" s="50" t="s">
        <v>197</v>
      </c>
      <c r="N111" s="50" t="s">
        <v>186</v>
      </c>
      <c r="O111" s="53" t="s">
        <v>7</v>
      </c>
      <c r="P111" s="53">
        <v>1</v>
      </c>
      <c r="Q111" s="17" t="s">
        <v>13</v>
      </c>
      <c r="R111" s="54"/>
      <c r="S111" s="17">
        <v>1</v>
      </c>
      <c r="T111" s="17">
        <v>1</v>
      </c>
      <c r="U111" s="17">
        <f t="shared" si="15"/>
        <v>1</v>
      </c>
      <c r="V111" s="17">
        <v>2</v>
      </c>
      <c r="W111" s="17">
        <f t="shared" si="16"/>
        <v>0</v>
      </c>
      <c r="X111" s="17">
        <v>1</v>
      </c>
      <c r="Y111" s="45">
        <f t="shared" si="11"/>
        <v>1</v>
      </c>
      <c r="Z111" s="17">
        <v>1</v>
      </c>
      <c r="AA111" s="45">
        <f t="shared" si="10"/>
        <v>1</v>
      </c>
      <c r="AB111" s="17"/>
      <c r="AC111" s="17"/>
      <c r="AD111" s="17"/>
      <c r="AE111" s="17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XEO111" s="50"/>
      <c r="XEP111" s="50"/>
      <c r="XEQ111" s="50"/>
      <c r="XER111" s="50"/>
      <c r="XES111" s="50"/>
      <c r="XET111" s="50"/>
      <c r="XEU111" s="50"/>
      <c r="XEV111" s="50"/>
      <c r="XEW111" s="50"/>
      <c r="XEX111" s="50"/>
      <c r="XEY111" s="50"/>
      <c r="XEZ111" s="50"/>
      <c r="XFA111" s="50"/>
      <c r="XFB111" s="50"/>
      <c r="XFC111" s="50"/>
    </row>
    <row r="112" spans="1:112 16369:16383" s="37" customFormat="1" x14ac:dyDescent="0.25">
      <c r="A112" s="49">
        <v>28</v>
      </c>
      <c r="B112" s="42" t="s">
        <v>10</v>
      </c>
      <c r="C112" s="42" t="s">
        <v>15</v>
      </c>
      <c r="D112" s="43">
        <v>11052</v>
      </c>
      <c r="E112" s="44">
        <f t="shared" ca="1" si="14"/>
        <v>84</v>
      </c>
      <c r="F112" s="45">
        <v>63</v>
      </c>
      <c r="G112" s="1" t="s">
        <v>228</v>
      </c>
      <c r="H112" s="46">
        <v>7</v>
      </c>
      <c r="I112" s="46">
        <v>4</v>
      </c>
      <c r="J112" s="46" t="s">
        <v>233</v>
      </c>
      <c r="K112" s="43">
        <v>40935</v>
      </c>
      <c r="L112" s="42" t="s">
        <v>195</v>
      </c>
      <c r="M112" s="42" t="s">
        <v>217</v>
      </c>
      <c r="N112" s="42" t="s">
        <v>192</v>
      </c>
      <c r="O112" s="46" t="s">
        <v>11</v>
      </c>
      <c r="P112" s="46">
        <v>1</v>
      </c>
      <c r="Q112" s="45" t="s">
        <v>14</v>
      </c>
      <c r="R112" s="34"/>
      <c r="S112" s="45">
        <v>3</v>
      </c>
      <c r="T112" s="45">
        <v>3</v>
      </c>
      <c r="U112" s="45">
        <f t="shared" si="15"/>
        <v>1</v>
      </c>
      <c r="V112" s="45">
        <v>3</v>
      </c>
      <c r="W112" s="45">
        <f t="shared" si="16"/>
        <v>1</v>
      </c>
      <c r="X112" s="45">
        <v>4</v>
      </c>
      <c r="Y112" s="45">
        <f t="shared" si="11"/>
        <v>0</v>
      </c>
      <c r="Z112" s="45">
        <v>3</v>
      </c>
      <c r="AA112" s="45">
        <f t="shared" si="10"/>
        <v>1</v>
      </c>
      <c r="AB112" s="45"/>
      <c r="AC112" s="45"/>
      <c r="AD112" s="45"/>
      <c r="AE112" s="45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XEO112" s="42"/>
      <c r="XEP112" s="42"/>
      <c r="XEQ112" s="42"/>
      <c r="XER112" s="42"/>
      <c r="XES112" s="42"/>
      <c r="XET112" s="42"/>
      <c r="XEU112" s="42"/>
      <c r="XEV112" s="42"/>
      <c r="XEW112" s="42"/>
      <c r="XEX112" s="42"/>
      <c r="XEY112" s="42"/>
      <c r="XEZ112" s="42"/>
      <c r="XFA112" s="42"/>
      <c r="XFB112" s="42"/>
      <c r="XFC112" s="42"/>
    </row>
    <row r="113" spans="1:112 16369:16383" s="37" customFormat="1" x14ac:dyDescent="0.25">
      <c r="A113" s="49">
        <v>28</v>
      </c>
      <c r="B113" s="42" t="s">
        <v>10</v>
      </c>
      <c r="C113" s="42" t="s">
        <v>17</v>
      </c>
      <c r="D113" s="43">
        <v>11052</v>
      </c>
      <c r="E113" s="44">
        <f t="shared" ca="1" si="14"/>
        <v>84</v>
      </c>
      <c r="F113" s="45">
        <v>63</v>
      </c>
      <c r="G113" s="1" t="s">
        <v>228</v>
      </c>
      <c r="H113" s="46">
        <v>7</v>
      </c>
      <c r="I113" s="46">
        <v>4</v>
      </c>
      <c r="J113" s="46" t="s">
        <v>240</v>
      </c>
      <c r="K113" s="43">
        <v>40598</v>
      </c>
      <c r="L113" s="42" t="s">
        <v>205</v>
      </c>
      <c r="M113" s="42" t="s">
        <v>201</v>
      </c>
      <c r="N113" s="42" t="s">
        <v>189</v>
      </c>
      <c r="O113" s="46" t="s">
        <v>11</v>
      </c>
      <c r="P113" s="46">
        <v>1</v>
      </c>
      <c r="Q113" s="45" t="s">
        <v>13</v>
      </c>
      <c r="R113" s="34"/>
      <c r="S113" s="45">
        <v>2</v>
      </c>
      <c r="T113" s="45">
        <v>2</v>
      </c>
      <c r="U113" s="45">
        <f t="shared" si="15"/>
        <v>1</v>
      </c>
      <c r="V113" s="45">
        <v>2</v>
      </c>
      <c r="W113" s="45">
        <f t="shared" si="16"/>
        <v>1</v>
      </c>
      <c r="X113" s="45">
        <v>2</v>
      </c>
      <c r="Y113" s="45">
        <f t="shared" si="11"/>
        <v>1</v>
      </c>
      <c r="Z113" s="45">
        <v>2</v>
      </c>
      <c r="AA113" s="45">
        <f t="shared" si="10"/>
        <v>1</v>
      </c>
      <c r="AB113" s="45"/>
      <c r="AC113" s="45"/>
      <c r="AD113" s="45"/>
      <c r="AE113" s="45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XEO113" s="42"/>
      <c r="XEP113" s="42"/>
      <c r="XEQ113" s="42"/>
      <c r="XER113" s="42"/>
      <c r="XES113" s="42"/>
      <c r="XET113" s="42"/>
      <c r="XEU113" s="42"/>
      <c r="XEV113" s="42"/>
      <c r="XEW113" s="42"/>
      <c r="XEX113" s="42"/>
      <c r="XEY113" s="42"/>
      <c r="XEZ113" s="42"/>
      <c r="XFA113" s="42"/>
      <c r="XFB113" s="42"/>
      <c r="XFC113" s="42"/>
    </row>
    <row r="114" spans="1:112 16369:16383" s="7" customFormat="1" x14ac:dyDescent="0.25">
      <c r="A114" s="49">
        <v>28</v>
      </c>
      <c r="B114" s="42" t="s">
        <v>10</v>
      </c>
      <c r="C114" s="42" t="s">
        <v>19</v>
      </c>
      <c r="D114" s="43">
        <v>11052</v>
      </c>
      <c r="E114" s="44">
        <f t="shared" ca="1" si="14"/>
        <v>84</v>
      </c>
      <c r="F114" s="45">
        <v>50</v>
      </c>
      <c r="G114" s="1" t="s">
        <v>228</v>
      </c>
      <c r="H114" s="46">
        <v>7</v>
      </c>
      <c r="I114" s="46">
        <v>3</v>
      </c>
      <c r="J114" s="46" t="s">
        <v>242</v>
      </c>
      <c r="K114" s="43">
        <v>40234</v>
      </c>
      <c r="L114" s="42" t="s">
        <v>205</v>
      </c>
      <c r="M114" s="42" t="s">
        <v>212</v>
      </c>
      <c r="N114" s="42" t="s">
        <v>187</v>
      </c>
      <c r="O114" s="46" t="s">
        <v>11</v>
      </c>
      <c r="P114" s="46">
        <v>1</v>
      </c>
      <c r="Q114" s="45" t="s">
        <v>13</v>
      </c>
      <c r="R114" s="34"/>
      <c r="S114" s="45">
        <v>1</v>
      </c>
      <c r="T114" s="45">
        <v>1</v>
      </c>
      <c r="U114" s="45">
        <f t="shared" si="15"/>
        <v>1</v>
      </c>
      <c r="V114" s="45">
        <v>1</v>
      </c>
      <c r="W114" s="45">
        <f t="shared" si="16"/>
        <v>1</v>
      </c>
      <c r="X114" s="45">
        <v>1</v>
      </c>
      <c r="Y114" s="45">
        <f t="shared" si="11"/>
        <v>1</v>
      </c>
      <c r="Z114" s="45">
        <v>1</v>
      </c>
      <c r="AA114" s="45">
        <f t="shared" si="10"/>
        <v>1</v>
      </c>
      <c r="AB114" s="45"/>
      <c r="AC114" s="45"/>
      <c r="AD114" s="45"/>
      <c r="AE114" s="45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XEO114" s="42"/>
      <c r="XEP114" s="42"/>
      <c r="XEQ114" s="42"/>
      <c r="XER114" s="42"/>
      <c r="XES114" s="42"/>
      <c r="XET114" s="42"/>
      <c r="XEU114" s="42"/>
      <c r="XEV114" s="42"/>
      <c r="XEW114" s="42"/>
      <c r="XEX114" s="42"/>
      <c r="XEY114" s="42"/>
      <c r="XEZ114" s="42"/>
      <c r="XFA114" s="42"/>
      <c r="XFB114" s="42"/>
      <c r="XFC114" s="42"/>
    </row>
    <row r="115" spans="1:112 16369:16383" s="7" customFormat="1" x14ac:dyDescent="0.25">
      <c r="A115" s="49">
        <v>28</v>
      </c>
      <c r="B115" s="42" t="s">
        <v>10</v>
      </c>
      <c r="C115" s="42" t="s">
        <v>6</v>
      </c>
      <c r="D115" s="43">
        <v>11052</v>
      </c>
      <c r="E115" s="44">
        <f t="shared" ca="1" si="14"/>
        <v>84</v>
      </c>
      <c r="F115" s="45">
        <v>50</v>
      </c>
      <c r="G115" s="1" t="s">
        <v>230</v>
      </c>
      <c r="H115" s="46">
        <v>6</v>
      </c>
      <c r="I115" s="46">
        <v>4</v>
      </c>
      <c r="J115" s="46" t="s">
        <v>241</v>
      </c>
      <c r="K115" s="43">
        <v>41180</v>
      </c>
      <c r="L115" s="42" t="s">
        <v>199</v>
      </c>
      <c r="M115" s="42" t="s">
        <v>188</v>
      </c>
      <c r="N115" s="42" t="s">
        <v>192</v>
      </c>
      <c r="O115" s="46" t="s">
        <v>11</v>
      </c>
      <c r="P115" s="46">
        <v>1</v>
      </c>
      <c r="Q115" s="45" t="s">
        <v>14</v>
      </c>
      <c r="R115" s="35"/>
      <c r="S115" s="45">
        <v>4</v>
      </c>
      <c r="T115" s="45">
        <v>4</v>
      </c>
      <c r="U115" s="45">
        <f t="shared" si="15"/>
        <v>1</v>
      </c>
      <c r="V115" s="45">
        <v>4</v>
      </c>
      <c r="W115" s="45">
        <f>IF(V115=S115,1,0)</f>
        <v>1</v>
      </c>
      <c r="X115" s="45">
        <v>3</v>
      </c>
      <c r="Y115" s="45">
        <f t="shared" si="11"/>
        <v>0</v>
      </c>
      <c r="Z115" s="45">
        <v>4</v>
      </c>
      <c r="AA115" s="45">
        <f t="shared" si="10"/>
        <v>1</v>
      </c>
      <c r="AB115" s="45"/>
      <c r="AC115" s="45"/>
      <c r="AD115" s="45"/>
      <c r="AE115" s="45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XEO115" s="42"/>
      <c r="XEP115" s="42"/>
      <c r="XEQ115" s="42"/>
      <c r="XER115" s="42"/>
      <c r="XES115" s="42"/>
      <c r="XET115" s="42"/>
      <c r="XEU115" s="42"/>
      <c r="XEV115" s="42"/>
      <c r="XEW115" s="42"/>
      <c r="XEX115" s="42"/>
      <c r="XEY115" s="42"/>
      <c r="XEZ115" s="42"/>
      <c r="XFA115" s="42"/>
      <c r="XFB115" s="42"/>
      <c r="XFC115" s="42"/>
    </row>
    <row r="116" spans="1:112 16369:16383" s="28" customFormat="1" x14ac:dyDescent="0.25">
      <c r="A116" s="49">
        <v>29</v>
      </c>
      <c r="B116" s="42" t="s">
        <v>10</v>
      </c>
      <c r="C116" s="42" t="s">
        <v>16</v>
      </c>
      <c r="D116" s="43">
        <v>11052</v>
      </c>
      <c r="E116" s="44">
        <f t="shared" ca="1" si="14"/>
        <v>84</v>
      </c>
      <c r="F116" s="45">
        <v>80</v>
      </c>
      <c r="G116" s="1" t="s">
        <v>228</v>
      </c>
      <c r="H116" s="46">
        <v>6</v>
      </c>
      <c r="I116" s="46">
        <v>4</v>
      </c>
      <c r="J116" s="46" t="s">
        <v>239</v>
      </c>
      <c r="K116" s="43">
        <v>40935</v>
      </c>
      <c r="L116" s="42" t="s">
        <v>195</v>
      </c>
      <c r="M116" s="42" t="s">
        <v>217</v>
      </c>
      <c r="N116" s="42" t="s">
        <v>192</v>
      </c>
      <c r="O116" s="46" t="s">
        <v>7</v>
      </c>
      <c r="P116" s="46">
        <v>1</v>
      </c>
      <c r="Q116" s="45" t="s">
        <v>14</v>
      </c>
      <c r="R116" s="35"/>
      <c r="S116" s="45">
        <v>3</v>
      </c>
      <c r="T116" s="45">
        <v>2</v>
      </c>
      <c r="U116" s="45">
        <f t="shared" si="15"/>
        <v>0</v>
      </c>
      <c r="V116" s="45">
        <v>3</v>
      </c>
      <c r="W116" s="45">
        <f t="shared" si="16"/>
        <v>1</v>
      </c>
      <c r="X116" s="45">
        <v>4</v>
      </c>
      <c r="Y116" s="45">
        <f t="shared" si="11"/>
        <v>0</v>
      </c>
      <c r="Z116" s="45">
        <v>2</v>
      </c>
      <c r="AA116" s="45">
        <f t="shared" si="10"/>
        <v>0</v>
      </c>
      <c r="AB116" s="45"/>
      <c r="AC116" s="45"/>
      <c r="AD116" s="45"/>
      <c r="AE116" s="45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XEO116" s="42"/>
      <c r="XEP116" s="42"/>
      <c r="XEQ116" s="42"/>
      <c r="XER116" s="42"/>
      <c r="XES116" s="42"/>
      <c r="XET116" s="42"/>
      <c r="XEU116" s="42"/>
      <c r="XEV116" s="42"/>
      <c r="XEW116" s="42"/>
      <c r="XEX116" s="42"/>
      <c r="XEY116" s="42"/>
      <c r="XEZ116" s="42"/>
      <c r="XFA116" s="42"/>
      <c r="XFB116" s="42"/>
      <c r="XFC116" s="42"/>
    </row>
    <row r="117" spans="1:112 16369:16383" s="28" customFormat="1" x14ac:dyDescent="0.25">
      <c r="A117" s="49">
        <v>29</v>
      </c>
      <c r="B117" s="42" t="s">
        <v>10</v>
      </c>
      <c r="C117" s="42" t="s">
        <v>18</v>
      </c>
      <c r="D117" s="43">
        <v>11052</v>
      </c>
      <c r="E117" s="44">
        <f t="shared" ca="1" si="14"/>
        <v>84</v>
      </c>
      <c r="F117" s="45">
        <v>50</v>
      </c>
      <c r="G117" s="1" t="s">
        <v>228</v>
      </c>
      <c r="H117" s="46">
        <v>6</v>
      </c>
      <c r="I117" s="46">
        <v>4</v>
      </c>
      <c r="J117" s="46" t="s">
        <v>239</v>
      </c>
      <c r="K117" s="43">
        <v>40598</v>
      </c>
      <c r="L117" s="42" t="s">
        <v>205</v>
      </c>
      <c r="M117" s="42" t="s">
        <v>201</v>
      </c>
      <c r="N117" s="42" t="s">
        <v>189</v>
      </c>
      <c r="O117" s="46" t="s">
        <v>7</v>
      </c>
      <c r="P117" s="46">
        <v>1</v>
      </c>
      <c r="Q117" s="45" t="s">
        <v>13</v>
      </c>
      <c r="R117" s="35"/>
      <c r="S117" s="45">
        <v>2</v>
      </c>
      <c r="T117" s="45">
        <v>3</v>
      </c>
      <c r="U117" s="45">
        <f t="shared" si="15"/>
        <v>0</v>
      </c>
      <c r="V117" s="45">
        <v>2</v>
      </c>
      <c r="W117" s="45">
        <f t="shared" si="16"/>
        <v>1</v>
      </c>
      <c r="X117" s="45">
        <v>2</v>
      </c>
      <c r="Y117" s="45">
        <f t="shared" si="11"/>
        <v>1</v>
      </c>
      <c r="Z117" s="45">
        <v>4</v>
      </c>
      <c r="AA117" s="45">
        <f t="shared" si="10"/>
        <v>0</v>
      </c>
      <c r="AB117" s="45"/>
      <c r="AC117" s="45"/>
      <c r="AD117" s="45"/>
      <c r="AE117" s="45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XEO117" s="42"/>
      <c r="XEP117" s="42"/>
      <c r="XEQ117" s="42"/>
      <c r="XER117" s="42"/>
      <c r="XES117" s="42"/>
      <c r="XET117" s="42"/>
      <c r="XEU117" s="42"/>
      <c r="XEV117" s="42"/>
      <c r="XEW117" s="42"/>
      <c r="XEX117" s="42"/>
      <c r="XEY117" s="42"/>
      <c r="XEZ117" s="42"/>
      <c r="XFA117" s="42"/>
      <c r="XFB117" s="42"/>
      <c r="XFC117" s="42"/>
    </row>
    <row r="118" spans="1:112 16369:16383" s="37" customFormat="1" x14ac:dyDescent="0.25">
      <c r="A118" s="49">
        <v>29</v>
      </c>
      <c r="B118" s="42" t="s">
        <v>10</v>
      </c>
      <c r="C118" s="42" t="s">
        <v>20</v>
      </c>
      <c r="D118" s="43">
        <v>11052</v>
      </c>
      <c r="E118" s="44">
        <f t="shared" ca="1" si="14"/>
        <v>84</v>
      </c>
      <c r="F118" s="45">
        <v>80</v>
      </c>
      <c r="G118" s="1" t="s">
        <v>228</v>
      </c>
      <c r="H118" s="46">
        <v>6</v>
      </c>
      <c r="I118" s="46">
        <v>4</v>
      </c>
      <c r="J118" s="46" t="s">
        <v>241</v>
      </c>
      <c r="K118" s="43">
        <v>40234</v>
      </c>
      <c r="L118" s="42" t="s">
        <v>205</v>
      </c>
      <c r="M118" s="42" t="s">
        <v>212</v>
      </c>
      <c r="N118" s="42" t="s">
        <v>187</v>
      </c>
      <c r="O118" s="46" t="s">
        <v>7</v>
      </c>
      <c r="P118" s="46">
        <v>1</v>
      </c>
      <c r="Q118" s="45" t="s">
        <v>13</v>
      </c>
      <c r="R118" s="35"/>
      <c r="S118" s="45">
        <v>1</v>
      </c>
      <c r="T118" s="45">
        <v>1</v>
      </c>
      <c r="U118" s="45">
        <f t="shared" si="15"/>
        <v>1</v>
      </c>
      <c r="V118" s="45">
        <v>1</v>
      </c>
      <c r="W118" s="45">
        <f t="shared" si="16"/>
        <v>1</v>
      </c>
      <c r="X118" s="45">
        <v>1</v>
      </c>
      <c r="Y118" s="45">
        <f t="shared" si="11"/>
        <v>1</v>
      </c>
      <c r="Z118" s="45">
        <v>3</v>
      </c>
      <c r="AA118" s="45">
        <f t="shared" si="10"/>
        <v>0</v>
      </c>
      <c r="AB118" s="45"/>
      <c r="AC118" s="45"/>
      <c r="AD118" s="45"/>
      <c r="AE118" s="45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XEO118" s="42"/>
      <c r="XEP118" s="42"/>
      <c r="XEQ118" s="42"/>
      <c r="XER118" s="42"/>
      <c r="XES118" s="42"/>
      <c r="XET118" s="42"/>
      <c r="XEU118" s="42"/>
      <c r="XEV118" s="42"/>
      <c r="XEW118" s="42"/>
      <c r="XEX118" s="42"/>
      <c r="XEY118" s="42"/>
      <c r="XEZ118" s="42"/>
      <c r="XFA118" s="42"/>
      <c r="XFB118" s="42"/>
      <c r="XFC118" s="42"/>
    </row>
    <row r="119" spans="1:112 16369:16383" s="37" customFormat="1" x14ac:dyDescent="0.25">
      <c r="A119" s="49">
        <v>29</v>
      </c>
      <c r="B119" s="42" t="s">
        <v>10</v>
      </c>
      <c r="C119" s="42" t="s">
        <v>9</v>
      </c>
      <c r="D119" s="43">
        <v>11052</v>
      </c>
      <c r="E119" s="44">
        <f t="shared" ca="1" si="14"/>
        <v>84</v>
      </c>
      <c r="F119" s="45">
        <v>63</v>
      </c>
      <c r="G119" s="1" t="s">
        <v>230</v>
      </c>
      <c r="H119" s="46">
        <v>6</v>
      </c>
      <c r="I119" s="46">
        <v>4</v>
      </c>
      <c r="J119" s="46" t="s">
        <v>241</v>
      </c>
      <c r="K119" s="43">
        <v>41180</v>
      </c>
      <c r="L119" s="42" t="s">
        <v>199</v>
      </c>
      <c r="M119" s="42" t="s">
        <v>188</v>
      </c>
      <c r="N119" s="42" t="s">
        <v>192</v>
      </c>
      <c r="O119" s="46" t="s">
        <v>7</v>
      </c>
      <c r="P119" s="46">
        <v>1</v>
      </c>
      <c r="Q119" s="45" t="s">
        <v>14</v>
      </c>
      <c r="R119" s="35"/>
      <c r="S119" s="45">
        <v>4</v>
      </c>
      <c r="T119" s="45">
        <v>4</v>
      </c>
      <c r="U119" s="45">
        <f t="shared" si="15"/>
        <v>1</v>
      </c>
      <c r="V119" s="45">
        <v>4</v>
      </c>
      <c r="W119" s="45">
        <f t="shared" si="16"/>
        <v>1</v>
      </c>
      <c r="X119" s="45">
        <v>3</v>
      </c>
      <c r="Y119" s="45">
        <f t="shared" si="11"/>
        <v>0</v>
      </c>
      <c r="Z119" s="45">
        <v>1</v>
      </c>
      <c r="AA119" s="45">
        <f t="shared" si="10"/>
        <v>0</v>
      </c>
      <c r="AB119" s="45"/>
      <c r="AC119" s="45"/>
      <c r="AD119" s="45"/>
      <c r="AE119" s="45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XEO119" s="42"/>
      <c r="XEP119" s="42"/>
      <c r="XEQ119" s="42"/>
      <c r="XER119" s="42"/>
      <c r="XES119" s="42"/>
      <c r="XET119" s="42"/>
      <c r="XEU119" s="42"/>
      <c r="XEV119" s="42"/>
      <c r="XEW119" s="42"/>
      <c r="XEX119" s="42"/>
      <c r="XEY119" s="42"/>
      <c r="XEZ119" s="42"/>
      <c r="XFA119" s="42"/>
      <c r="XFB119" s="42"/>
      <c r="XFC119" s="42"/>
    </row>
    <row r="120" spans="1:112 16369:16383" s="37" customFormat="1" x14ac:dyDescent="0.25">
      <c r="A120" s="49">
        <v>30</v>
      </c>
      <c r="B120" s="50" t="s">
        <v>45</v>
      </c>
      <c r="C120" s="50" t="s">
        <v>19</v>
      </c>
      <c r="D120" s="51">
        <v>12776</v>
      </c>
      <c r="E120" s="52">
        <f t="shared" ca="1" si="14"/>
        <v>79</v>
      </c>
      <c r="F120" s="17">
        <v>40</v>
      </c>
      <c r="G120" s="1" t="s">
        <v>227</v>
      </c>
      <c r="H120" s="53">
        <v>6</v>
      </c>
      <c r="I120" s="53">
        <v>3</v>
      </c>
      <c r="J120" s="53" t="s">
        <v>235</v>
      </c>
      <c r="K120" s="51">
        <v>39940</v>
      </c>
      <c r="L120" s="50" t="s">
        <v>206</v>
      </c>
      <c r="M120" s="50" t="s">
        <v>190</v>
      </c>
      <c r="N120" s="50" t="s">
        <v>186</v>
      </c>
      <c r="O120" s="53" t="s">
        <v>11</v>
      </c>
      <c r="P120" s="53">
        <v>1</v>
      </c>
      <c r="Q120" s="17" t="s">
        <v>13</v>
      </c>
      <c r="R120" s="54"/>
      <c r="S120" s="17">
        <v>1</v>
      </c>
      <c r="T120" s="17">
        <v>1</v>
      </c>
      <c r="U120" s="17">
        <f t="shared" si="15"/>
        <v>1</v>
      </c>
      <c r="V120" s="17">
        <v>1</v>
      </c>
      <c r="W120" s="17">
        <f t="shared" si="16"/>
        <v>1</v>
      </c>
      <c r="X120" s="17">
        <v>1</v>
      </c>
      <c r="Y120" s="45">
        <f t="shared" si="11"/>
        <v>1</v>
      </c>
      <c r="Z120" s="17">
        <v>1</v>
      </c>
      <c r="AA120" s="45">
        <f t="shared" si="10"/>
        <v>1</v>
      </c>
      <c r="AB120" s="17"/>
      <c r="AC120" s="17"/>
      <c r="AD120" s="17"/>
      <c r="AE120" s="17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XEO120" s="50"/>
      <c r="XEP120" s="50"/>
      <c r="XEQ120" s="50"/>
      <c r="XER120" s="50"/>
      <c r="XES120" s="50"/>
      <c r="XET120" s="50"/>
      <c r="XEU120" s="50"/>
      <c r="XEV120" s="50"/>
      <c r="XEW120" s="50"/>
      <c r="XEX120" s="50"/>
      <c r="XEY120" s="50"/>
      <c r="XEZ120" s="50"/>
      <c r="XFA120" s="50"/>
      <c r="XFB120" s="50"/>
      <c r="XFC120" s="50"/>
    </row>
    <row r="121" spans="1:112 16369:16383" s="37" customFormat="1" x14ac:dyDescent="0.25">
      <c r="A121" s="49">
        <v>30</v>
      </c>
      <c r="B121" s="50" t="s">
        <v>45</v>
      </c>
      <c r="C121" s="50" t="s">
        <v>17</v>
      </c>
      <c r="D121" s="51">
        <v>12776</v>
      </c>
      <c r="E121" s="52">
        <f t="shared" ca="1" si="14"/>
        <v>79</v>
      </c>
      <c r="F121" s="17">
        <v>32</v>
      </c>
      <c r="G121" s="1" t="s">
        <v>227</v>
      </c>
      <c r="H121" s="53">
        <v>6</v>
      </c>
      <c r="I121" s="53">
        <v>3</v>
      </c>
      <c r="J121" s="53" t="s">
        <v>239</v>
      </c>
      <c r="K121" s="51">
        <v>40311</v>
      </c>
      <c r="L121" s="50" t="s">
        <v>206</v>
      </c>
      <c r="M121" s="50" t="s">
        <v>214</v>
      </c>
      <c r="N121" s="50" t="s">
        <v>187</v>
      </c>
      <c r="O121" s="53" t="s">
        <v>11</v>
      </c>
      <c r="P121" s="53">
        <v>1</v>
      </c>
      <c r="Q121" s="17" t="s">
        <v>13</v>
      </c>
      <c r="R121" s="54"/>
      <c r="S121" s="17">
        <v>2</v>
      </c>
      <c r="T121" s="17">
        <v>2</v>
      </c>
      <c r="U121" s="17">
        <f t="shared" si="15"/>
        <v>1</v>
      </c>
      <c r="V121" s="17">
        <v>4</v>
      </c>
      <c r="W121" s="17">
        <f t="shared" si="16"/>
        <v>0</v>
      </c>
      <c r="X121" s="17">
        <v>3</v>
      </c>
      <c r="Y121" s="45">
        <f t="shared" si="11"/>
        <v>0</v>
      </c>
      <c r="Z121" s="17">
        <v>3</v>
      </c>
      <c r="AA121" s="45">
        <f t="shared" si="10"/>
        <v>0</v>
      </c>
      <c r="AB121" s="17"/>
      <c r="AC121" s="17"/>
      <c r="AD121" s="17"/>
      <c r="AE121" s="17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XEO121" s="50"/>
      <c r="XEP121" s="50"/>
      <c r="XEQ121" s="50"/>
      <c r="XER121" s="50"/>
      <c r="XES121" s="50"/>
      <c r="XET121" s="50"/>
      <c r="XEU121" s="50"/>
      <c r="XEV121" s="50"/>
      <c r="XEW121" s="50"/>
      <c r="XEX121" s="50"/>
      <c r="XEY121" s="50"/>
      <c r="XEZ121" s="50"/>
      <c r="XFA121" s="50"/>
      <c r="XFB121" s="50"/>
      <c r="XFC121" s="50"/>
    </row>
    <row r="122" spans="1:112 16369:16383" s="37" customFormat="1" x14ac:dyDescent="0.25">
      <c r="A122" s="49">
        <v>30</v>
      </c>
      <c r="B122" s="50" t="s">
        <v>45</v>
      </c>
      <c r="C122" s="50" t="s">
        <v>15</v>
      </c>
      <c r="D122" s="51">
        <v>12776</v>
      </c>
      <c r="E122" s="52">
        <f t="shared" ca="1" si="14"/>
        <v>79</v>
      </c>
      <c r="F122" s="17">
        <v>32</v>
      </c>
      <c r="G122" s="1" t="s">
        <v>227</v>
      </c>
      <c r="H122" s="53">
        <v>6</v>
      </c>
      <c r="I122" s="53">
        <v>3</v>
      </c>
      <c r="J122" s="53" t="s">
        <v>235</v>
      </c>
      <c r="K122" s="51">
        <v>40689</v>
      </c>
      <c r="L122" s="50" t="s">
        <v>206</v>
      </c>
      <c r="M122" s="50" t="s">
        <v>200</v>
      </c>
      <c r="N122" s="50" t="s">
        <v>189</v>
      </c>
      <c r="O122" s="53" t="s">
        <v>11</v>
      </c>
      <c r="P122" s="53">
        <v>1</v>
      </c>
      <c r="Q122" s="17" t="s">
        <v>13</v>
      </c>
      <c r="R122" s="54"/>
      <c r="S122" s="17">
        <v>3</v>
      </c>
      <c r="T122" s="17">
        <v>3</v>
      </c>
      <c r="U122" s="17">
        <f t="shared" si="15"/>
        <v>1</v>
      </c>
      <c r="V122" s="17">
        <v>2</v>
      </c>
      <c r="W122" s="17">
        <f t="shared" si="16"/>
        <v>0</v>
      </c>
      <c r="X122" s="17">
        <v>2</v>
      </c>
      <c r="Y122" s="45">
        <f t="shared" si="11"/>
        <v>0</v>
      </c>
      <c r="Z122" s="17">
        <v>2</v>
      </c>
      <c r="AA122" s="45">
        <f t="shared" si="10"/>
        <v>0</v>
      </c>
      <c r="AB122" s="17"/>
      <c r="AC122" s="17"/>
      <c r="AD122" s="17"/>
      <c r="AE122" s="17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XEO122" s="50"/>
      <c r="XEP122" s="50"/>
      <c r="XEQ122" s="50"/>
      <c r="XER122" s="50"/>
      <c r="XES122" s="50"/>
      <c r="XET122" s="50"/>
      <c r="XEU122" s="50"/>
      <c r="XEV122" s="50"/>
      <c r="XEW122" s="50"/>
      <c r="XEX122" s="50"/>
      <c r="XEY122" s="50"/>
      <c r="XEZ122" s="50"/>
      <c r="XFA122" s="50"/>
      <c r="XFB122" s="50"/>
      <c r="XFC122" s="50"/>
    </row>
    <row r="123" spans="1:112 16369:16383" x14ac:dyDescent="0.25">
      <c r="A123" s="49">
        <v>30</v>
      </c>
      <c r="B123" s="50" t="s">
        <v>45</v>
      </c>
      <c r="C123" s="50" t="s">
        <v>6</v>
      </c>
      <c r="D123" s="51">
        <v>12776</v>
      </c>
      <c r="E123" s="52">
        <f t="shared" ca="1" si="14"/>
        <v>79</v>
      </c>
      <c r="F123" s="17">
        <v>32</v>
      </c>
      <c r="G123" s="1" t="s">
        <v>227</v>
      </c>
      <c r="H123" s="53">
        <v>6</v>
      </c>
      <c r="I123" s="53">
        <v>3</v>
      </c>
      <c r="J123" s="53" t="s">
        <v>235</v>
      </c>
      <c r="K123" s="51">
        <v>41067</v>
      </c>
      <c r="L123" s="50" t="s">
        <v>204</v>
      </c>
      <c r="M123" s="50" t="s">
        <v>190</v>
      </c>
      <c r="N123" s="50" t="s">
        <v>192</v>
      </c>
      <c r="O123" s="53" t="s">
        <v>11</v>
      </c>
      <c r="P123" s="53">
        <v>1</v>
      </c>
      <c r="Q123" s="17" t="s">
        <v>13</v>
      </c>
      <c r="R123" s="54"/>
      <c r="S123" s="17">
        <v>4</v>
      </c>
      <c r="T123" s="17">
        <v>4</v>
      </c>
      <c r="U123" s="17">
        <f t="shared" si="15"/>
        <v>1</v>
      </c>
      <c r="V123" s="17">
        <v>3</v>
      </c>
      <c r="W123" s="17">
        <f t="shared" si="16"/>
        <v>0</v>
      </c>
      <c r="X123" s="17">
        <v>4</v>
      </c>
      <c r="Y123" s="45">
        <f t="shared" si="11"/>
        <v>1</v>
      </c>
      <c r="Z123" s="17">
        <v>4</v>
      </c>
      <c r="AA123" s="45">
        <f t="shared" si="10"/>
        <v>1</v>
      </c>
      <c r="AB123" s="17"/>
      <c r="AC123" s="17"/>
      <c r="AD123" s="17"/>
      <c r="AE123" s="1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6"/>
      <c r="XEO123" s="50"/>
      <c r="XEP123" s="50"/>
      <c r="XEQ123" s="50"/>
      <c r="XER123" s="50"/>
      <c r="XES123" s="50"/>
      <c r="XET123" s="50"/>
      <c r="XEU123" s="50"/>
      <c r="XEV123" s="50"/>
      <c r="XEW123" s="50"/>
      <c r="XEX123" s="50"/>
      <c r="XEY123" s="50"/>
      <c r="XEZ123" s="50"/>
      <c r="XFA123" s="50"/>
      <c r="XFB123" s="50"/>
      <c r="XFC123" s="50"/>
    </row>
    <row r="124" spans="1:112 16369:16383" x14ac:dyDescent="0.25">
      <c r="A124" s="49">
        <v>31</v>
      </c>
      <c r="B124" s="50" t="s">
        <v>45</v>
      </c>
      <c r="C124" s="50" t="s">
        <v>20</v>
      </c>
      <c r="D124" s="51">
        <v>12776</v>
      </c>
      <c r="E124" s="52">
        <f t="shared" ca="1" si="14"/>
        <v>79</v>
      </c>
      <c r="F124" s="17">
        <v>40</v>
      </c>
      <c r="G124" s="1" t="s">
        <v>227</v>
      </c>
      <c r="H124" s="53">
        <v>5</v>
      </c>
      <c r="I124" s="53">
        <v>3</v>
      </c>
      <c r="J124" s="53" t="s">
        <v>235</v>
      </c>
      <c r="K124" s="51">
        <v>39940</v>
      </c>
      <c r="L124" s="50" t="s">
        <v>206</v>
      </c>
      <c r="M124" s="50" t="s">
        <v>190</v>
      </c>
      <c r="N124" s="50" t="s">
        <v>186</v>
      </c>
      <c r="O124" s="53" t="s">
        <v>7</v>
      </c>
      <c r="P124" s="53">
        <v>1</v>
      </c>
      <c r="Q124" s="17" t="s">
        <v>13</v>
      </c>
      <c r="R124" s="54"/>
      <c r="S124" s="17">
        <v>1</v>
      </c>
      <c r="T124" s="17">
        <v>1</v>
      </c>
      <c r="U124" s="17">
        <f t="shared" si="15"/>
        <v>1</v>
      </c>
      <c r="V124" s="17">
        <v>1</v>
      </c>
      <c r="W124" s="17">
        <f t="shared" si="16"/>
        <v>1</v>
      </c>
      <c r="X124" s="17">
        <v>1</v>
      </c>
      <c r="Y124" s="45">
        <f t="shared" si="11"/>
        <v>1</v>
      </c>
      <c r="Z124" s="17">
        <v>1</v>
      </c>
      <c r="AA124" s="45">
        <f t="shared" si="10"/>
        <v>1</v>
      </c>
      <c r="AB124" s="17"/>
      <c r="AC124" s="17"/>
      <c r="AD124" s="17"/>
      <c r="AE124" s="1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6"/>
      <c r="XEO124" s="50"/>
      <c r="XEP124" s="50"/>
      <c r="XEQ124" s="50"/>
      <c r="XER124" s="50"/>
      <c r="XES124" s="50"/>
      <c r="XET124" s="50"/>
      <c r="XEU124" s="50"/>
      <c r="XEV124" s="50"/>
      <c r="XEW124" s="50"/>
      <c r="XEX124" s="50"/>
      <c r="XEY124" s="50"/>
      <c r="XEZ124" s="50"/>
      <c r="XFA124" s="50"/>
      <c r="XFB124" s="50"/>
      <c r="XFC124" s="50"/>
    </row>
    <row r="125" spans="1:112 16369:16383" x14ac:dyDescent="0.25">
      <c r="A125" s="49">
        <v>31</v>
      </c>
      <c r="B125" s="50" t="s">
        <v>45</v>
      </c>
      <c r="C125" s="50" t="s">
        <v>18</v>
      </c>
      <c r="D125" s="51">
        <v>12776</v>
      </c>
      <c r="E125" s="52">
        <f t="shared" ca="1" si="14"/>
        <v>79</v>
      </c>
      <c r="F125" s="17">
        <v>32</v>
      </c>
      <c r="G125" s="1" t="s">
        <v>227</v>
      </c>
      <c r="H125" s="53">
        <v>5</v>
      </c>
      <c r="I125" s="53">
        <v>3</v>
      </c>
      <c r="J125" s="53" t="s">
        <v>239</v>
      </c>
      <c r="K125" s="51">
        <v>40311</v>
      </c>
      <c r="L125" s="50" t="s">
        <v>206</v>
      </c>
      <c r="M125" s="50" t="s">
        <v>214</v>
      </c>
      <c r="N125" s="50" t="s">
        <v>187</v>
      </c>
      <c r="O125" s="53" t="s">
        <v>7</v>
      </c>
      <c r="P125" s="53">
        <v>2</v>
      </c>
      <c r="Q125" s="17" t="s">
        <v>13</v>
      </c>
      <c r="R125" s="54"/>
      <c r="S125" s="17">
        <v>2</v>
      </c>
      <c r="T125" s="17">
        <v>2</v>
      </c>
      <c r="U125" s="17">
        <f t="shared" si="15"/>
        <v>1</v>
      </c>
      <c r="V125" s="17">
        <v>3</v>
      </c>
      <c r="W125" s="17">
        <f t="shared" si="16"/>
        <v>0</v>
      </c>
      <c r="X125" s="17">
        <v>2</v>
      </c>
      <c r="Y125" s="45">
        <f t="shared" si="11"/>
        <v>1</v>
      </c>
      <c r="Z125" s="17">
        <v>3</v>
      </c>
      <c r="AA125" s="45">
        <f t="shared" si="10"/>
        <v>0</v>
      </c>
      <c r="AB125" s="17"/>
      <c r="AC125" s="17"/>
      <c r="AD125" s="17"/>
      <c r="AE125" s="1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6"/>
      <c r="XEO125" s="50"/>
      <c r="XEP125" s="50"/>
      <c r="XEQ125" s="50"/>
      <c r="XER125" s="50"/>
      <c r="XES125" s="50"/>
      <c r="XET125" s="50"/>
      <c r="XEU125" s="50"/>
      <c r="XEV125" s="50"/>
      <c r="XEW125" s="50"/>
      <c r="XEX125" s="50"/>
      <c r="XEY125" s="50"/>
      <c r="XEZ125" s="50"/>
      <c r="XFA125" s="50"/>
      <c r="XFB125" s="50"/>
      <c r="XFC125" s="50"/>
    </row>
    <row r="126" spans="1:112 16369:16383" x14ac:dyDescent="0.25">
      <c r="A126" s="49">
        <v>31</v>
      </c>
      <c r="B126" s="50" t="s">
        <v>45</v>
      </c>
      <c r="C126" s="50" t="s">
        <v>16</v>
      </c>
      <c r="D126" s="51">
        <v>12776</v>
      </c>
      <c r="E126" s="52">
        <f t="shared" ca="1" si="14"/>
        <v>79</v>
      </c>
      <c r="F126" s="17">
        <v>25</v>
      </c>
      <c r="G126" s="1" t="s">
        <v>227</v>
      </c>
      <c r="H126" s="53">
        <v>6</v>
      </c>
      <c r="I126" s="53">
        <v>3</v>
      </c>
      <c r="J126" s="53" t="s">
        <v>239</v>
      </c>
      <c r="K126" s="51">
        <v>40689</v>
      </c>
      <c r="L126" s="50" t="s">
        <v>206</v>
      </c>
      <c r="M126" s="50" t="s">
        <v>200</v>
      </c>
      <c r="N126" s="50" t="s">
        <v>189</v>
      </c>
      <c r="O126" s="53" t="s">
        <v>7</v>
      </c>
      <c r="P126" s="53">
        <v>1</v>
      </c>
      <c r="Q126" s="17" t="s">
        <v>13</v>
      </c>
      <c r="R126" s="54"/>
      <c r="S126" s="17">
        <v>3</v>
      </c>
      <c r="T126" s="17">
        <v>4</v>
      </c>
      <c r="U126" s="17">
        <f t="shared" si="15"/>
        <v>0</v>
      </c>
      <c r="V126" s="17">
        <v>4</v>
      </c>
      <c r="W126" s="17">
        <f>IF(V126=S126,1,0)</f>
        <v>0</v>
      </c>
      <c r="X126" s="17">
        <v>3</v>
      </c>
      <c r="Y126" s="45">
        <f t="shared" si="11"/>
        <v>1</v>
      </c>
      <c r="Z126" s="17">
        <v>4</v>
      </c>
      <c r="AA126" s="45">
        <f t="shared" si="10"/>
        <v>0</v>
      </c>
      <c r="AB126" s="17"/>
      <c r="AC126" s="17"/>
      <c r="AD126" s="17"/>
      <c r="AE126" s="1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6"/>
      <c r="XEO126" s="50"/>
      <c r="XEP126" s="50"/>
      <c r="XEQ126" s="50"/>
      <c r="XER126" s="50"/>
      <c r="XES126" s="50"/>
      <c r="XET126" s="50"/>
      <c r="XEU126" s="50"/>
      <c r="XEV126" s="50"/>
      <c r="XEW126" s="50"/>
      <c r="XEX126" s="50"/>
      <c r="XEY126" s="50"/>
      <c r="XEZ126" s="50"/>
      <c r="XFA126" s="50"/>
      <c r="XFB126" s="50"/>
      <c r="XFC126" s="50"/>
    </row>
    <row r="127" spans="1:112 16369:16383" s="56" customFormat="1" x14ac:dyDescent="0.25">
      <c r="A127" s="49">
        <v>31</v>
      </c>
      <c r="B127" s="50" t="s">
        <v>45</v>
      </c>
      <c r="C127" s="50" t="s">
        <v>9</v>
      </c>
      <c r="D127" s="51">
        <v>12776</v>
      </c>
      <c r="E127" s="52">
        <f t="shared" ca="1" si="14"/>
        <v>79</v>
      </c>
      <c r="F127" s="17">
        <v>32</v>
      </c>
      <c r="G127" s="1" t="s">
        <v>227</v>
      </c>
      <c r="H127" s="53">
        <v>6</v>
      </c>
      <c r="I127" s="53">
        <v>3</v>
      </c>
      <c r="J127" s="53" t="s">
        <v>239</v>
      </c>
      <c r="K127" s="51">
        <v>41067</v>
      </c>
      <c r="L127" s="50" t="s">
        <v>204</v>
      </c>
      <c r="M127" s="50" t="s">
        <v>190</v>
      </c>
      <c r="N127" s="50" t="s">
        <v>192</v>
      </c>
      <c r="O127" s="53" t="s">
        <v>7</v>
      </c>
      <c r="P127" s="53">
        <v>1</v>
      </c>
      <c r="Q127" s="17" t="s">
        <v>13</v>
      </c>
      <c r="R127" s="54"/>
      <c r="S127" s="17">
        <v>4</v>
      </c>
      <c r="T127" s="17">
        <v>3</v>
      </c>
      <c r="U127" s="17">
        <f t="shared" si="15"/>
        <v>0</v>
      </c>
      <c r="V127" s="17">
        <v>2</v>
      </c>
      <c r="W127" s="17">
        <f t="shared" si="16"/>
        <v>0</v>
      </c>
      <c r="X127" s="17">
        <v>4</v>
      </c>
      <c r="Y127" s="45">
        <f t="shared" si="11"/>
        <v>1</v>
      </c>
      <c r="Z127" s="17">
        <v>2</v>
      </c>
      <c r="AA127" s="45">
        <f t="shared" si="10"/>
        <v>0</v>
      </c>
      <c r="AB127" s="17"/>
      <c r="AC127" s="17"/>
      <c r="AD127" s="17"/>
      <c r="AE127" s="1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XEO127" s="50"/>
      <c r="XEP127" s="50"/>
      <c r="XEQ127" s="50"/>
      <c r="XER127" s="50"/>
      <c r="XES127" s="50"/>
      <c r="XET127" s="50"/>
      <c r="XEU127" s="50"/>
      <c r="XEV127" s="50"/>
      <c r="XEW127" s="50"/>
      <c r="XEX127" s="50"/>
      <c r="XEY127" s="50"/>
      <c r="XEZ127" s="50"/>
      <c r="XFA127" s="50"/>
      <c r="XFB127" s="50"/>
      <c r="XFC127" s="50"/>
    </row>
    <row r="128" spans="1:112 16369:16383" s="56" customFormat="1" x14ac:dyDescent="0.25">
      <c r="A128" s="49">
        <v>32</v>
      </c>
      <c r="B128" s="42" t="s">
        <v>46</v>
      </c>
      <c r="C128" s="42" t="s">
        <v>17</v>
      </c>
      <c r="D128" s="43">
        <v>12079</v>
      </c>
      <c r="E128" s="44">
        <f t="shared" ca="1" si="14"/>
        <v>81</v>
      </c>
      <c r="F128" s="45">
        <v>20</v>
      </c>
      <c r="G128" s="1" t="s">
        <v>228</v>
      </c>
      <c r="H128" s="46">
        <v>3</v>
      </c>
      <c r="I128" s="46">
        <v>2</v>
      </c>
      <c r="J128" s="46" t="s">
        <v>237</v>
      </c>
      <c r="K128" s="43">
        <v>40555</v>
      </c>
      <c r="L128" s="42" t="s">
        <v>195</v>
      </c>
      <c r="M128" s="42" t="s">
        <v>182</v>
      </c>
      <c r="N128" s="42" t="s">
        <v>189</v>
      </c>
      <c r="O128" s="46" t="s">
        <v>11</v>
      </c>
      <c r="P128" s="46">
        <v>1</v>
      </c>
      <c r="Q128" s="45" t="s">
        <v>13</v>
      </c>
      <c r="R128" s="34"/>
      <c r="S128" s="45">
        <v>4</v>
      </c>
      <c r="T128" s="45">
        <v>4</v>
      </c>
      <c r="U128" s="45">
        <f t="shared" si="15"/>
        <v>1</v>
      </c>
      <c r="V128" s="45">
        <v>6</v>
      </c>
      <c r="W128" s="45">
        <f t="shared" si="16"/>
        <v>0</v>
      </c>
      <c r="X128" s="45">
        <v>6</v>
      </c>
      <c r="Y128" s="45">
        <f t="shared" si="11"/>
        <v>0</v>
      </c>
      <c r="Z128" s="45">
        <v>6</v>
      </c>
      <c r="AA128" s="45">
        <f t="shared" si="10"/>
        <v>0</v>
      </c>
      <c r="AB128" s="45"/>
      <c r="AC128" s="45"/>
      <c r="AD128" s="45"/>
      <c r="AE128" s="45"/>
      <c r="XEO128" s="42"/>
      <c r="XEP128" s="42"/>
      <c r="XEQ128" s="42"/>
      <c r="XER128" s="42"/>
      <c r="XES128" s="42"/>
      <c r="XET128" s="42"/>
      <c r="XEU128" s="42"/>
      <c r="XEV128" s="42"/>
      <c r="XEW128" s="42"/>
      <c r="XEX128" s="42"/>
      <c r="XEY128" s="42"/>
      <c r="XEZ128" s="42"/>
      <c r="XFA128" s="42"/>
      <c r="XFB128" s="42"/>
      <c r="XFC128" s="42"/>
    </row>
    <row r="129" spans="1:111 16369:16383" s="56" customFormat="1" x14ac:dyDescent="0.25">
      <c r="A129" s="49">
        <v>32</v>
      </c>
      <c r="B129" s="42" t="s">
        <v>46</v>
      </c>
      <c r="C129" s="42" t="s">
        <v>21</v>
      </c>
      <c r="D129" s="43">
        <v>12079</v>
      </c>
      <c r="E129" s="44">
        <f t="shared" ca="1" si="14"/>
        <v>81</v>
      </c>
      <c r="F129" s="45">
        <v>20</v>
      </c>
      <c r="G129" s="1" t="s">
        <v>228</v>
      </c>
      <c r="H129" s="46">
        <v>3</v>
      </c>
      <c r="I129" s="46">
        <v>2</v>
      </c>
      <c r="J129" s="46" t="s">
        <v>237</v>
      </c>
      <c r="K129" s="43">
        <v>39827</v>
      </c>
      <c r="L129" s="42" t="s">
        <v>195</v>
      </c>
      <c r="M129" s="42" t="s">
        <v>185</v>
      </c>
      <c r="N129" s="42" t="s">
        <v>186</v>
      </c>
      <c r="O129" s="46" t="s">
        <v>11</v>
      </c>
      <c r="P129" s="46">
        <v>2</v>
      </c>
      <c r="Q129" s="45" t="s">
        <v>13</v>
      </c>
      <c r="R129" s="34"/>
      <c r="S129" s="45">
        <v>2</v>
      </c>
      <c r="T129" s="45">
        <v>1</v>
      </c>
      <c r="U129" s="45">
        <f t="shared" si="15"/>
        <v>0</v>
      </c>
      <c r="V129" s="45">
        <v>4</v>
      </c>
      <c r="W129" s="45">
        <f t="shared" si="16"/>
        <v>0</v>
      </c>
      <c r="X129" s="45">
        <v>5</v>
      </c>
      <c r="Y129" s="45">
        <f t="shared" si="11"/>
        <v>0</v>
      </c>
      <c r="Z129" s="45">
        <v>4</v>
      </c>
      <c r="AA129" s="45">
        <f t="shared" si="10"/>
        <v>0</v>
      </c>
      <c r="AB129" s="45"/>
      <c r="AC129" s="45"/>
      <c r="AD129" s="45"/>
      <c r="AE129" s="45"/>
      <c r="XEO129" s="42"/>
      <c r="XEP129" s="42"/>
      <c r="XEQ129" s="42"/>
      <c r="XER129" s="42"/>
      <c r="XES129" s="42"/>
      <c r="XET129" s="42"/>
      <c r="XEU129" s="42"/>
      <c r="XEV129" s="42"/>
      <c r="XEW129" s="42"/>
      <c r="XEX129" s="42"/>
      <c r="XEY129" s="42"/>
      <c r="XEZ129" s="42"/>
      <c r="XFA129" s="42"/>
      <c r="XFB129" s="42"/>
      <c r="XFC129" s="42"/>
    </row>
    <row r="130" spans="1:111 16369:16383" s="56" customFormat="1" x14ac:dyDescent="0.25">
      <c r="A130" s="49">
        <v>32</v>
      </c>
      <c r="B130" s="42" t="s">
        <v>46</v>
      </c>
      <c r="C130" s="42" t="s">
        <v>19</v>
      </c>
      <c r="D130" s="43">
        <v>12079</v>
      </c>
      <c r="E130" s="44">
        <f t="shared" ref="E130:E154" ca="1" si="17">INT((TODAY()-D130)/365.25)</f>
        <v>81</v>
      </c>
      <c r="F130" s="45">
        <v>16</v>
      </c>
      <c r="G130" s="1" t="s">
        <v>224</v>
      </c>
      <c r="H130" s="46">
        <v>3</v>
      </c>
      <c r="I130" s="46">
        <v>2</v>
      </c>
      <c r="J130" s="46" t="s">
        <v>237</v>
      </c>
      <c r="K130" s="43">
        <v>40197</v>
      </c>
      <c r="L130" s="42" t="s">
        <v>195</v>
      </c>
      <c r="M130" s="42" t="s">
        <v>213</v>
      </c>
      <c r="N130" s="42" t="s">
        <v>187</v>
      </c>
      <c r="O130" s="46" t="s">
        <v>11</v>
      </c>
      <c r="P130" s="46">
        <v>2</v>
      </c>
      <c r="Q130" s="45" t="s">
        <v>13</v>
      </c>
      <c r="R130" s="34"/>
      <c r="S130" s="45">
        <v>3</v>
      </c>
      <c r="T130" s="45">
        <v>6</v>
      </c>
      <c r="U130" s="45">
        <f t="shared" ref="U130:U154" si="18">IF(S130=T130,1,0)</f>
        <v>0</v>
      </c>
      <c r="V130" s="45">
        <v>5</v>
      </c>
      <c r="W130" s="45">
        <f t="shared" si="16"/>
        <v>0</v>
      </c>
      <c r="X130" s="45">
        <v>4</v>
      </c>
      <c r="Y130" s="45">
        <f t="shared" si="11"/>
        <v>0</v>
      </c>
      <c r="Z130" s="45">
        <v>5</v>
      </c>
      <c r="AA130" s="45">
        <f t="shared" ref="AA130:AA153" si="19">IF(Z130=$S130,1,0)</f>
        <v>0</v>
      </c>
      <c r="AB130" s="45"/>
      <c r="AC130" s="45"/>
      <c r="AD130" s="45"/>
      <c r="AE130" s="45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XEO130" s="42"/>
      <c r="XEP130" s="42"/>
      <c r="XEQ130" s="42"/>
      <c r="XER130" s="42"/>
      <c r="XES130" s="42"/>
      <c r="XET130" s="42"/>
      <c r="XEU130" s="42"/>
      <c r="XEV130" s="42"/>
      <c r="XEW130" s="42"/>
      <c r="XEX130" s="42"/>
      <c r="XEY130" s="42"/>
      <c r="XEZ130" s="42"/>
      <c r="XFA130" s="42"/>
      <c r="XFB130" s="42"/>
      <c r="XFC130" s="42"/>
    </row>
    <row r="131" spans="1:111 16369:16383" s="56" customFormat="1" x14ac:dyDescent="0.25">
      <c r="A131" s="49">
        <v>32</v>
      </c>
      <c r="B131" s="42" t="s">
        <v>46</v>
      </c>
      <c r="C131" s="42" t="s">
        <v>6</v>
      </c>
      <c r="D131" s="43">
        <v>12079</v>
      </c>
      <c r="E131" s="44">
        <f t="shared" ca="1" si="17"/>
        <v>81</v>
      </c>
      <c r="F131" s="45">
        <v>25</v>
      </c>
      <c r="G131" s="1" t="s">
        <v>228</v>
      </c>
      <c r="H131" s="46">
        <v>3</v>
      </c>
      <c r="I131" s="46">
        <v>2</v>
      </c>
      <c r="J131" s="46" t="s">
        <v>237</v>
      </c>
      <c r="K131" s="43">
        <v>41143</v>
      </c>
      <c r="L131" s="42" t="s">
        <v>197</v>
      </c>
      <c r="M131" s="42" t="s">
        <v>196</v>
      </c>
      <c r="N131" s="42" t="s">
        <v>192</v>
      </c>
      <c r="O131" s="46" t="s">
        <v>11</v>
      </c>
      <c r="P131" s="46">
        <v>1</v>
      </c>
      <c r="Q131" s="45" t="s">
        <v>13</v>
      </c>
      <c r="R131" s="34"/>
      <c r="S131" s="45">
        <v>6</v>
      </c>
      <c r="T131" s="45">
        <v>2</v>
      </c>
      <c r="U131" s="45">
        <f t="shared" si="18"/>
        <v>0</v>
      </c>
      <c r="V131" s="45">
        <v>3</v>
      </c>
      <c r="W131" s="45">
        <f t="shared" si="16"/>
        <v>0</v>
      </c>
      <c r="X131" s="45">
        <v>3</v>
      </c>
      <c r="Y131" s="45">
        <f t="shared" ref="Y131:Y154" si="20">IF(X131=S131,1,0)</f>
        <v>0</v>
      </c>
      <c r="Z131" s="45">
        <v>3</v>
      </c>
      <c r="AA131" s="45">
        <f t="shared" si="19"/>
        <v>0</v>
      </c>
      <c r="AB131" s="45"/>
      <c r="AC131" s="45"/>
      <c r="AD131" s="45"/>
      <c r="AE131" s="45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XEO131" s="42"/>
      <c r="XEP131" s="42"/>
      <c r="XEQ131" s="42"/>
      <c r="XER131" s="42"/>
      <c r="XES131" s="42"/>
      <c r="XET131" s="42"/>
      <c r="XEU131" s="42"/>
      <c r="XEV131" s="42"/>
      <c r="XEW131" s="42"/>
      <c r="XEX131" s="42"/>
      <c r="XEY131" s="42"/>
      <c r="XEZ131" s="42"/>
      <c r="XFA131" s="42"/>
      <c r="XFB131" s="42"/>
      <c r="XFC131" s="42"/>
    </row>
    <row r="132" spans="1:111 16369:16383" s="56" customFormat="1" x14ac:dyDescent="0.25">
      <c r="A132" s="49">
        <v>32</v>
      </c>
      <c r="B132" s="42" t="s">
        <v>46</v>
      </c>
      <c r="C132" s="42" t="s">
        <v>23</v>
      </c>
      <c r="D132" s="43">
        <v>12079</v>
      </c>
      <c r="E132" s="44">
        <f t="shared" ca="1" si="17"/>
        <v>81</v>
      </c>
      <c r="F132" s="45">
        <v>20</v>
      </c>
      <c r="G132" s="1" t="s">
        <v>228</v>
      </c>
      <c r="H132" s="46">
        <v>3</v>
      </c>
      <c r="I132" s="46">
        <v>3</v>
      </c>
      <c r="J132" s="46" t="s">
        <v>237</v>
      </c>
      <c r="K132" s="43">
        <v>39406</v>
      </c>
      <c r="L132" s="42" t="s">
        <v>179</v>
      </c>
      <c r="M132" s="42" t="s">
        <v>215</v>
      </c>
      <c r="N132" s="42" t="s">
        <v>181</v>
      </c>
      <c r="O132" s="46" t="s">
        <v>11</v>
      </c>
      <c r="P132" s="46">
        <v>1</v>
      </c>
      <c r="Q132" s="45" t="s">
        <v>14</v>
      </c>
      <c r="R132" s="34"/>
      <c r="S132" s="45">
        <v>1</v>
      </c>
      <c r="T132" s="45">
        <v>3</v>
      </c>
      <c r="U132" s="45">
        <f t="shared" si="18"/>
        <v>0</v>
      </c>
      <c r="V132" s="45">
        <v>2</v>
      </c>
      <c r="W132" s="45">
        <f t="shared" si="16"/>
        <v>0</v>
      </c>
      <c r="X132" s="45">
        <v>2</v>
      </c>
      <c r="Y132" s="45">
        <f t="shared" si="20"/>
        <v>0</v>
      </c>
      <c r="Z132" s="45">
        <v>1</v>
      </c>
      <c r="AA132" s="45">
        <f t="shared" si="19"/>
        <v>1</v>
      </c>
      <c r="AB132" s="45"/>
      <c r="AC132" s="45"/>
      <c r="AD132" s="45"/>
      <c r="AE132" s="45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XEO132" s="42"/>
      <c r="XEP132" s="42"/>
      <c r="XEQ132" s="42"/>
      <c r="XER132" s="42"/>
      <c r="XES132" s="42"/>
      <c r="XET132" s="42"/>
      <c r="XEU132" s="42"/>
      <c r="XEV132" s="42"/>
      <c r="XEW132" s="42"/>
      <c r="XEX132" s="42"/>
      <c r="XEY132" s="42"/>
      <c r="XEZ132" s="42"/>
      <c r="XFA132" s="42"/>
      <c r="XFB132" s="42"/>
      <c r="XFC132" s="42"/>
    </row>
    <row r="133" spans="1:111 16369:16383" s="22" customFormat="1" x14ac:dyDescent="0.25">
      <c r="A133" s="49">
        <v>32</v>
      </c>
      <c r="B133" s="42" t="s">
        <v>46</v>
      </c>
      <c r="C133" s="42" t="s">
        <v>15</v>
      </c>
      <c r="D133" s="43">
        <v>12079</v>
      </c>
      <c r="E133" s="44">
        <f t="shared" ca="1" si="17"/>
        <v>81</v>
      </c>
      <c r="F133" s="45">
        <v>20</v>
      </c>
      <c r="G133" s="1" t="s">
        <v>228</v>
      </c>
      <c r="H133" s="46">
        <v>3</v>
      </c>
      <c r="I133" s="46">
        <v>3</v>
      </c>
      <c r="J133" s="46" t="s">
        <v>237</v>
      </c>
      <c r="K133" s="43">
        <v>40890</v>
      </c>
      <c r="L133" s="42" t="s">
        <v>182</v>
      </c>
      <c r="M133" s="42" t="s">
        <v>214</v>
      </c>
      <c r="N133" s="42" t="s">
        <v>189</v>
      </c>
      <c r="O133" s="46" t="s">
        <v>11</v>
      </c>
      <c r="P133" s="46">
        <v>1</v>
      </c>
      <c r="Q133" s="45" t="s">
        <v>13</v>
      </c>
      <c r="R133" s="34"/>
      <c r="S133" s="45">
        <v>5</v>
      </c>
      <c r="T133" s="45">
        <v>5</v>
      </c>
      <c r="U133" s="45">
        <f t="shared" si="18"/>
        <v>1</v>
      </c>
      <c r="V133" s="45">
        <v>1</v>
      </c>
      <c r="W133" s="45">
        <f>IF(V133=S133,1,0)</f>
        <v>0</v>
      </c>
      <c r="X133" s="45">
        <v>1</v>
      </c>
      <c r="Y133" s="45">
        <f t="shared" si="20"/>
        <v>0</v>
      </c>
      <c r="Z133" s="45">
        <v>2</v>
      </c>
      <c r="AA133" s="45">
        <f t="shared" si="19"/>
        <v>0</v>
      </c>
      <c r="AB133" s="45"/>
      <c r="AC133" s="45"/>
      <c r="AD133" s="45"/>
      <c r="AE133" s="45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XEO133" s="42"/>
      <c r="XEP133" s="42"/>
      <c r="XEQ133" s="42"/>
      <c r="XER133" s="42"/>
      <c r="XES133" s="42"/>
      <c r="XET133" s="42"/>
      <c r="XEU133" s="42"/>
      <c r="XEV133" s="42"/>
      <c r="XEW133" s="42"/>
      <c r="XEX133" s="42"/>
      <c r="XEY133" s="42"/>
      <c r="XEZ133" s="42"/>
      <c r="XFA133" s="42"/>
      <c r="XFB133" s="42"/>
      <c r="XFC133" s="42"/>
    </row>
    <row r="134" spans="1:111 16369:16383" s="22" customFormat="1" x14ac:dyDescent="0.25">
      <c r="A134" s="49">
        <v>33</v>
      </c>
      <c r="B134" s="42" t="s">
        <v>46</v>
      </c>
      <c r="C134" s="42" t="s">
        <v>18</v>
      </c>
      <c r="D134" s="43">
        <v>12079</v>
      </c>
      <c r="E134" s="44">
        <f t="shared" ca="1" si="17"/>
        <v>81</v>
      </c>
      <c r="F134" s="45">
        <v>16</v>
      </c>
      <c r="G134" s="1" t="s">
        <v>227</v>
      </c>
      <c r="H134" s="46">
        <v>3</v>
      </c>
      <c r="I134" s="46">
        <v>2</v>
      </c>
      <c r="J134" s="46" t="s">
        <v>237</v>
      </c>
      <c r="K134" s="43">
        <v>40555</v>
      </c>
      <c r="L134" s="42" t="s">
        <v>195</v>
      </c>
      <c r="M134" s="42" t="s">
        <v>182</v>
      </c>
      <c r="N134" s="42" t="s">
        <v>189</v>
      </c>
      <c r="O134" s="46" t="s">
        <v>7</v>
      </c>
      <c r="P134" s="46">
        <v>1</v>
      </c>
      <c r="Q134" s="45" t="s">
        <v>13</v>
      </c>
      <c r="R134" s="34"/>
      <c r="S134" s="45">
        <v>4</v>
      </c>
      <c r="T134" s="45">
        <v>3</v>
      </c>
      <c r="U134" s="45">
        <f t="shared" si="18"/>
        <v>0</v>
      </c>
      <c r="V134" s="45">
        <v>6</v>
      </c>
      <c r="W134" s="45">
        <f t="shared" si="16"/>
        <v>0</v>
      </c>
      <c r="X134" s="45">
        <v>3</v>
      </c>
      <c r="Y134" s="45">
        <f t="shared" si="20"/>
        <v>0</v>
      </c>
      <c r="Z134" s="45">
        <v>1</v>
      </c>
      <c r="AA134" s="45">
        <f t="shared" si="19"/>
        <v>0</v>
      </c>
      <c r="AB134" s="45"/>
      <c r="AC134" s="45"/>
      <c r="AD134" s="45"/>
      <c r="AE134" s="45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XEO134" s="42"/>
      <c r="XEP134" s="42"/>
      <c r="XEQ134" s="42"/>
      <c r="XER134" s="42"/>
      <c r="XES134" s="42"/>
      <c r="XET134" s="42"/>
      <c r="XEU134" s="42"/>
      <c r="XEV134" s="42"/>
      <c r="XEW134" s="42"/>
      <c r="XEX134" s="42"/>
      <c r="XEY134" s="42"/>
      <c r="XEZ134" s="42"/>
      <c r="XFA134" s="42"/>
      <c r="XFB134" s="42"/>
      <c r="XFC134" s="42"/>
    </row>
    <row r="135" spans="1:111 16369:16383" s="22" customFormat="1" x14ac:dyDescent="0.25">
      <c r="A135" s="49">
        <v>33</v>
      </c>
      <c r="B135" s="42" t="s">
        <v>46</v>
      </c>
      <c r="C135" s="42" t="s">
        <v>22</v>
      </c>
      <c r="D135" s="43">
        <v>12079</v>
      </c>
      <c r="E135" s="44">
        <f t="shared" ca="1" si="17"/>
        <v>81</v>
      </c>
      <c r="F135" s="45">
        <v>50</v>
      </c>
      <c r="G135" s="1" t="s">
        <v>226</v>
      </c>
      <c r="H135" s="46">
        <v>3</v>
      </c>
      <c r="I135" s="46">
        <v>2</v>
      </c>
      <c r="J135" s="46" t="s">
        <v>237</v>
      </c>
      <c r="K135" s="43">
        <v>39827</v>
      </c>
      <c r="L135" s="42" t="s">
        <v>195</v>
      </c>
      <c r="M135" s="42" t="s">
        <v>185</v>
      </c>
      <c r="N135" s="42" t="s">
        <v>186</v>
      </c>
      <c r="O135" s="46" t="s">
        <v>7</v>
      </c>
      <c r="P135" s="46">
        <v>2</v>
      </c>
      <c r="Q135" s="45" t="s">
        <v>13</v>
      </c>
      <c r="R135" s="34"/>
      <c r="S135" s="45">
        <v>2</v>
      </c>
      <c r="T135" s="45">
        <v>1</v>
      </c>
      <c r="U135" s="45">
        <f t="shared" si="18"/>
        <v>0</v>
      </c>
      <c r="V135" s="45">
        <v>1</v>
      </c>
      <c r="W135" s="45">
        <f t="shared" si="16"/>
        <v>0</v>
      </c>
      <c r="X135" s="45">
        <v>2</v>
      </c>
      <c r="Y135" s="45">
        <f t="shared" si="20"/>
        <v>1</v>
      </c>
      <c r="Z135" s="45">
        <v>3</v>
      </c>
      <c r="AA135" s="45">
        <f t="shared" si="19"/>
        <v>0</v>
      </c>
      <c r="AB135" s="45"/>
      <c r="AC135" s="45"/>
      <c r="AD135" s="45"/>
      <c r="AE135" s="45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XEO135" s="42"/>
      <c r="XEP135" s="42"/>
      <c r="XEQ135" s="42"/>
      <c r="XER135" s="42"/>
      <c r="XES135" s="42"/>
      <c r="XET135" s="42"/>
      <c r="XEU135" s="42"/>
      <c r="XEV135" s="42"/>
      <c r="XEW135" s="42"/>
      <c r="XEX135" s="42"/>
      <c r="XEY135" s="42"/>
      <c r="XEZ135" s="42"/>
      <c r="XFA135" s="42"/>
      <c r="XFB135" s="42"/>
      <c r="XFC135" s="42"/>
    </row>
    <row r="136" spans="1:111 16369:16383" s="22" customFormat="1" x14ac:dyDescent="0.25">
      <c r="A136" s="49">
        <v>33</v>
      </c>
      <c r="B136" s="42" t="s">
        <v>46</v>
      </c>
      <c r="C136" s="42" t="s">
        <v>20</v>
      </c>
      <c r="D136" s="43">
        <v>12079</v>
      </c>
      <c r="E136" s="44">
        <f t="shared" ca="1" si="17"/>
        <v>81</v>
      </c>
      <c r="F136" s="45">
        <v>16</v>
      </c>
      <c r="G136" s="1" t="s">
        <v>227</v>
      </c>
      <c r="H136" s="46">
        <v>3</v>
      </c>
      <c r="I136" s="46">
        <v>2</v>
      </c>
      <c r="J136" s="46" t="s">
        <v>237</v>
      </c>
      <c r="K136" s="43">
        <v>40197</v>
      </c>
      <c r="L136" s="42" t="s">
        <v>195</v>
      </c>
      <c r="M136" s="42" t="s">
        <v>213</v>
      </c>
      <c r="N136" s="42" t="s">
        <v>187</v>
      </c>
      <c r="O136" s="46" t="s">
        <v>7</v>
      </c>
      <c r="P136" s="46">
        <v>1</v>
      </c>
      <c r="Q136" s="45" t="s">
        <v>13</v>
      </c>
      <c r="R136" s="34"/>
      <c r="S136" s="45">
        <v>3</v>
      </c>
      <c r="T136" s="45">
        <v>2</v>
      </c>
      <c r="U136" s="45">
        <f t="shared" si="18"/>
        <v>0</v>
      </c>
      <c r="V136" s="45">
        <v>4</v>
      </c>
      <c r="W136" s="45">
        <f t="shared" si="16"/>
        <v>0</v>
      </c>
      <c r="X136" s="45">
        <v>1</v>
      </c>
      <c r="Y136" s="45">
        <f t="shared" si="20"/>
        <v>0</v>
      </c>
      <c r="Z136" s="45">
        <v>2</v>
      </c>
      <c r="AA136" s="45">
        <f t="shared" si="19"/>
        <v>0</v>
      </c>
      <c r="AB136" s="45"/>
      <c r="AC136" s="45"/>
      <c r="AD136" s="45"/>
      <c r="AE136" s="45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XEO136" s="42"/>
      <c r="XEP136" s="42"/>
      <c r="XEQ136" s="42"/>
      <c r="XER136" s="42"/>
      <c r="XES136" s="42"/>
      <c r="XET136" s="42"/>
      <c r="XEU136" s="42"/>
      <c r="XEV136" s="42"/>
      <c r="XEW136" s="42"/>
      <c r="XEX136" s="42"/>
      <c r="XEY136" s="42"/>
      <c r="XEZ136" s="42"/>
      <c r="XFA136" s="42"/>
      <c r="XFB136" s="42"/>
      <c r="XFC136" s="42"/>
    </row>
    <row r="137" spans="1:111 16369:16383" s="22" customFormat="1" x14ac:dyDescent="0.25">
      <c r="A137" s="49">
        <v>33</v>
      </c>
      <c r="B137" s="42" t="s">
        <v>46</v>
      </c>
      <c r="C137" s="42" t="s">
        <v>9</v>
      </c>
      <c r="D137" s="43">
        <v>12079</v>
      </c>
      <c r="E137" s="44">
        <f t="shared" ca="1" si="17"/>
        <v>81</v>
      </c>
      <c r="F137" s="45">
        <v>16</v>
      </c>
      <c r="G137" s="1" t="s">
        <v>227</v>
      </c>
      <c r="H137" s="46">
        <v>3</v>
      </c>
      <c r="I137" s="46">
        <v>2</v>
      </c>
      <c r="J137" s="46" t="s">
        <v>237</v>
      </c>
      <c r="K137" s="43">
        <v>41143</v>
      </c>
      <c r="L137" s="42" t="s">
        <v>197</v>
      </c>
      <c r="M137" s="42" t="s">
        <v>196</v>
      </c>
      <c r="N137" s="42" t="s">
        <v>192</v>
      </c>
      <c r="O137" s="46" t="s">
        <v>7</v>
      </c>
      <c r="P137" s="46">
        <v>1</v>
      </c>
      <c r="Q137" s="45" t="s">
        <v>13</v>
      </c>
      <c r="R137" s="34"/>
      <c r="S137" s="45">
        <v>6</v>
      </c>
      <c r="T137" s="45">
        <v>6</v>
      </c>
      <c r="U137" s="45">
        <f t="shared" si="18"/>
        <v>1</v>
      </c>
      <c r="V137" s="45">
        <v>2</v>
      </c>
      <c r="W137" s="45">
        <f t="shared" si="16"/>
        <v>0</v>
      </c>
      <c r="X137" s="45">
        <v>5</v>
      </c>
      <c r="Y137" s="45">
        <f t="shared" si="20"/>
        <v>0</v>
      </c>
      <c r="Z137" s="45">
        <v>4</v>
      </c>
      <c r="AA137" s="45">
        <f t="shared" si="19"/>
        <v>0</v>
      </c>
      <c r="AB137" s="45"/>
      <c r="AC137" s="45"/>
      <c r="AD137" s="45"/>
      <c r="AE137" s="45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XEO137" s="42"/>
      <c r="XEP137" s="42"/>
      <c r="XEQ137" s="42"/>
      <c r="XER137" s="42"/>
      <c r="XES137" s="42"/>
      <c r="XET137" s="42"/>
      <c r="XEU137" s="42"/>
      <c r="XEV137" s="42"/>
      <c r="XEW137" s="42"/>
      <c r="XEX137" s="42"/>
      <c r="XEY137" s="42"/>
      <c r="XEZ137" s="42"/>
      <c r="XFA137" s="42"/>
      <c r="XFB137" s="42"/>
      <c r="XFC137" s="42"/>
    </row>
    <row r="138" spans="1:111 16369:16383" s="56" customFormat="1" x14ac:dyDescent="0.25">
      <c r="A138" s="49">
        <v>33</v>
      </c>
      <c r="B138" s="42" t="s">
        <v>46</v>
      </c>
      <c r="C138" s="42" t="s">
        <v>24</v>
      </c>
      <c r="D138" s="43">
        <v>12079</v>
      </c>
      <c r="E138" s="44">
        <f t="shared" ca="1" si="17"/>
        <v>81</v>
      </c>
      <c r="F138" s="45">
        <v>60</v>
      </c>
      <c r="G138" s="1" t="s">
        <v>226</v>
      </c>
      <c r="H138" s="46">
        <v>3</v>
      </c>
      <c r="I138" s="46">
        <v>3</v>
      </c>
      <c r="J138" s="46" t="s">
        <v>237</v>
      </c>
      <c r="K138" s="43">
        <v>39406</v>
      </c>
      <c r="L138" s="42" t="s">
        <v>179</v>
      </c>
      <c r="M138" s="42" t="s">
        <v>215</v>
      </c>
      <c r="N138" s="42" t="s">
        <v>181</v>
      </c>
      <c r="O138" s="46" t="s">
        <v>7</v>
      </c>
      <c r="P138" s="46">
        <v>1</v>
      </c>
      <c r="Q138" s="45" t="s">
        <v>14</v>
      </c>
      <c r="R138" s="34"/>
      <c r="S138" s="45">
        <v>1</v>
      </c>
      <c r="T138" s="45">
        <v>4</v>
      </c>
      <c r="U138" s="45">
        <f t="shared" si="18"/>
        <v>0</v>
      </c>
      <c r="V138" s="45">
        <v>3</v>
      </c>
      <c r="W138" s="45">
        <f t="shared" si="16"/>
        <v>0</v>
      </c>
      <c r="X138" s="45">
        <v>4</v>
      </c>
      <c r="Y138" s="45">
        <f t="shared" si="20"/>
        <v>0</v>
      </c>
      <c r="Z138" s="45">
        <v>5</v>
      </c>
      <c r="AA138" s="45">
        <f t="shared" si="19"/>
        <v>0</v>
      </c>
      <c r="AB138" s="45"/>
      <c r="AC138" s="45"/>
      <c r="AD138" s="45"/>
      <c r="AE138" s="45"/>
      <c r="XEO138" s="42"/>
      <c r="XEP138" s="42"/>
      <c r="XEQ138" s="42"/>
      <c r="XER138" s="42"/>
      <c r="XES138" s="42"/>
      <c r="XET138" s="42"/>
      <c r="XEU138" s="42"/>
      <c r="XEV138" s="42"/>
      <c r="XEW138" s="42"/>
      <c r="XEX138" s="42"/>
      <c r="XEY138" s="42"/>
      <c r="XEZ138" s="42"/>
      <c r="XFA138" s="42"/>
      <c r="XFB138" s="42"/>
      <c r="XFC138" s="42"/>
    </row>
    <row r="139" spans="1:111 16369:16383" s="56" customFormat="1" x14ac:dyDescent="0.25">
      <c r="A139" s="49">
        <v>33</v>
      </c>
      <c r="B139" s="42" t="s">
        <v>46</v>
      </c>
      <c r="C139" s="42" t="s">
        <v>16</v>
      </c>
      <c r="D139" s="43">
        <v>12079</v>
      </c>
      <c r="E139" s="44">
        <f t="shared" ca="1" si="17"/>
        <v>81</v>
      </c>
      <c r="F139" s="45">
        <v>16</v>
      </c>
      <c r="G139" s="1" t="s">
        <v>227</v>
      </c>
      <c r="H139" s="46">
        <v>3</v>
      </c>
      <c r="I139" s="46">
        <v>3</v>
      </c>
      <c r="J139" s="46" t="s">
        <v>237</v>
      </c>
      <c r="K139" s="43">
        <v>40890</v>
      </c>
      <c r="L139" s="42" t="s">
        <v>182</v>
      </c>
      <c r="M139" s="42" t="s">
        <v>214</v>
      </c>
      <c r="N139" s="42" t="s">
        <v>189</v>
      </c>
      <c r="O139" s="46" t="s">
        <v>7</v>
      </c>
      <c r="P139" s="46">
        <v>1</v>
      </c>
      <c r="Q139" s="45" t="s">
        <v>13</v>
      </c>
      <c r="R139" s="34"/>
      <c r="S139" s="45">
        <v>5</v>
      </c>
      <c r="T139" s="45">
        <v>5</v>
      </c>
      <c r="U139" s="45">
        <f t="shared" si="18"/>
        <v>1</v>
      </c>
      <c r="V139" s="45">
        <v>5</v>
      </c>
      <c r="W139" s="45">
        <f t="shared" si="16"/>
        <v>1</v>
      </c>
      <c r="X139" s="45">
        <v>6</v>
      </c>
      <c r="Y139" s="45">
        <f t="shared" si="20"/>
        <v>0</v>
      </c>
      <c r="Z139" s="45">
        <v>6</v>
      </c>
      <c r="AA139" s="45">
        <f t="shared" si="19"/>
        <v>0</v>
      </c>
      <c r="AB139" s="45"/>
      <c r="AC139" s="45"/>
      <c r="AD139" s="45"/>
      <c r="AE139" s="45"/>
      <c r="XEO139" s="42"/>
      <c r="XEP139" s="42"/>
      <c r="XEQ139" s="42"/>
      <c r="XER139" s="42"/>
      <c r="XES139" s="42"/>
      <c r="XET139" s="42"/>
      <c r="XEU139" s="42"/>
      <c r="XEV139" s="42"/>
      <c r="XEW139" s="42"/>
      <c r="XEX139" s="42"/>
      <c r="XEY139" s="42"/>
      <c r="XEZ139" s="42"/>
      <c r="XFA139" s="42"/>
      <c r="XFB139" s="42"/>
      <c r="XFC139" s="42"/>
    </row>
    <row r="140" spans="1:111 16369:16383" s="56" customFormat="1" x14ac:dyDescent="0.25">
      <c r="A140" s="49">
        <v>34</v>
      </c>
      <c r="B140" s="50" t="s">
        <v>47</v>
      </c>
      <c r="C140" s="50" t="s">
        <v>15</v>
      </c>
      <c r="D140" s="51">
        <v>12254</v>
      </c>
      <c r="E140" s="52">
        <f t="shared" ca="1" si="17"/>
        <v>80</v>
      </c>
      <c r="F140" s="17">
        <v>25</v>
      </c>
      <c r="G140" s="1" t="s">
        <v>224</v>
      </c>
      <c r="H140" s="53">
        <v>3</v>
      </c>
      <c r="I140" s="53">
        <v>2</v>
      </c>
      <c r="J140" s="53" t="s">
        <v>237</v>
      </c>
      <c r="K140" s="51">
        <v>40562</v>
      </c>
      <c r="L140" s="50" t="s">
        <v>195</v>
      </c>
      <c r="M140" s="50" t="s">
        <v>213</v>
      </c>
      <c r="N140" s="50" t="s">
        <v>189</v>
      </c>
      <c r="O140" s="53" t="s">
        <v>11</v>
      </c>
      <c r="P140" s="53">
        <v>1</v>
      </c>
      <c r="Q140" s="17" t="s">
        <v>13</v>
      </c>
      <c r="R140" s="54"/>
      <c r="S140" s="17">
        <v>4</v>
      </c>
      <c r="T140" s="17">
        <v>3</v>
      </c>
      <c r="U140" s="17">
        <f t="shared" si="18"/>
        <v>0</v>
      </c>
      <c r="V140" s="17">
        <v>5</v>
      </c>
      <c r="W140" s="17">
        <f t="shared" si="16"/>
        <v>0</v>
      </c>
      <c r="X140" s="17">
        <v>1</v>
      </c>
      <c r="Y140" s="45">
        <f t="shared" si="20"/>
        <v>0</v>
      </c>
      <c r="Z140" s="17">
        <v>6</v>
      </c>
      <c r="AA140" s="45">
        <f t="shared" si="19"/>
        <v>0</v>
      </c>
      <c r="AB140" s="17"/>
      <c r="AC140" s="17"/>
      <c r="AD140" s="17"/>
      <c r="AE140" s="17"/>
      <c r="XEO140" s="50"/>
      <c r="XEP140" s="50"/>
      <c r="XEQ140" s="50"/>
      <c r="XER140" s="50"/>
      <c r="XES140" s="50"/>
      <c r="XET140" s="50"/>
      <c r="XEU140" s="50"/>
      <c r="XEV140" s="50"/>
      <c r="XEW140" s="50"/>
      <c r="XEX140" s="50"/>
      <c r="XEY140" s="50"/>
      <c r="XEZ140" s="50"/>
      <c r="XFA140" s="50"/>
      <c r="XFB140" s="50"/>
      <c r="XFC140" s="50"/>
    </row>
    <row r="141" spans="1:111 16369:16383" s="56" customFormat="1" x14ac:dyDescent="0.25">
      <c r="A141" s="49">
        <v>34</v>
      </c>
      <c r="B141" s="50" t="s">
        <v>47</v>
      </c>
      <c r="C141" s="50" t="s">
        <v>9</v>
      </c>
      <c r="D141" s="51">
        <v>12254</v>
      </c>
      <c r="E141" s="52">
        <f t="shared" ca="1" si="17"/>
        <v>80</v>
      </c>
      <c r="F141" s="17">
        <v>32</v>
      </c>
      <c r="G141" s="1" t="s">
        <v>230</v>
      </c>
      <c r="H141" s="53">
        <v>3</v>
      </c>
      <c r="I141" s="53">
        <v>2</v>
      </c>
      <c r="J141" s="53" t="s">
        <v>237</v>
      </c>
      <c r="K141" s="51">
        <v>40934</v>
      </c>
      <c r="L141" s="50" t="s">
        <v>195</v>
      </c>
      <c r="M141" s="50" t="s">
        <v>200</v>
      </c>
      <c r="N141" s="50" t="s">
        <v>192</v>
      </c>
      <c r="O141" s="53" t="s">
        <v>11</v>
      </c>
      <c r="P141" s="53">
        <v>1</v>
      </c>
      <c r="Q141" s="17" t="s">
        <v>13</v>
      </c>
      <c r="R141" s="54"/>
      <c r="S141" s="17">
        <v>5</v>
      </c>
      <c r="T141" s="17">
        <v>6</v>
      </c>
      <c r="U141" s="17">
        <f t="shared" si="18"/>
        <v>0</v>
      </c>
      <c r="V141" s="17">
        <v>4</v>
      </c>
      <c r="W141" s="17">
        <f t="shared" si="16"/>
        <v>0</v>
      </c>
      <c r="X141" s="17">
        <v>2</v>
      </c>
      <c r="Y141" s="45">
        <f t="shared" si="20"/>
        <v>0</v>
      </c>
      <c r="Z141" s="17">
        <v>2</v>
      </c>
      <c r="AA141" s="45">
        <f t="shared" si="19"/>
        <v>0</v>
      </c>
      <c r="AB141" s="17"/>
      <c r="AC141" s="17"/>
      <c r="AD141" s="17"/>
      <c r="AE141" s="17"/>
      <c r="XEO141" s="50"/>
      <c r="XEP141" s="50"/>
      <c r="XEQ141" s="50"/>
      <c r="XER141" s="50"/>
      <c r="XES141" s="50"/>
      <c r="XET141" s="50"/>
      <c r="XEU141" s="50"/>
      <c r="XEV141" s="50"/>
      <c r="XEW141" s="50"/>
      <c r="XEX141" s="50"/>
      <c r="XEY141" s="50"/>
      <c r="XEZ141" s="50"/>
      <c r="XFA141" s="50"/>
      <c r="XFB141" s="50"/>
      <c r="XFC141" s="50"/>
    </row>
    <row r="142" spans="1:111 16369:16383" s="56" customFormat="1" x14ac:dyDescent="0.25">
      <c r="A142" s="49">
        <v>34</v>
      </c>
      <c r="B142" s="50" t="s">
        <v>47</v>
      </c>
      <c r="C142" s="50" t="s">
        <v>17</v>
      </c>
      <c r="D142" s="51">
        <v>12254</v>
      </c>
      <c r="E142" s="52">
        <f t="shared" ca="1" si="17"/>
        <v>80</v>
      </c>
      <c r="F142" s="17">
        <v>25</v>
      </c>
      <c r="G142" s="1" t="s">
        <v>228</v>
      </c>
      <c r="H142" s="53">
        <v>3</v>
      </c>
      <c r="I142" s="53">
        <v>2</v>
      </c>
      <c r="J142" s="53" t="s">
        <v>237</v>
      </c>
      <c r="K142" s="51">
        <v>39842</v>
      </c>
      <c r="L142" s="50" t="s">
        <v>195</v>
      </c>
      <c r="M142" s="50" t="s">
        <v>207</v>
      </c>
      <c r="N142" s="50" t="s">
        <v>186</v>
      </c>
      <c r="O142" s="53" t="s">
        <v>11</v>
      </c>
      <c r="P142" s="53">
        <v>2</v>
      </c>
      <c r="Q142" s="17" t="s">
        <v>13</v>
      </c>
      <c r="R142" s="54"/>
      <c r="S142" s="17">
        <v>2</v>
      </c>
      <c r="T142" s="17">
        <v>5</v>
      </c>
      <c r="U142" s="17">
        <f t="shared" si="18"/>
        <v>0</v>
      </c>
      <c r="V142" s="17">
        <v>6</v>
      </c>
      <c r="W142" s="17">
        <f t="shared" si="16"/>
        <v>0</v>
      </c>
      <c r="X142" s="17">
        <v>3</v>
      </c>
      <c r="Y142" s="45">
        <f t="shared" si="20"/>
        <v>0</v>
      </c>
      <c r="Z142" s="17">
        <v>4</v>
      </c>
      <c r="AA142" s="45">
        <f t="shared" si="19"/>
        <v>0</v>
      </c>
      <c r="AB142" s="17"/>
      <c r="AC142" s="17"/>
      <c r="AD142" s="17"/>
      <c r="AE142" s="17"/>
      <c r="XEO142" s="50"/>
      <c r="XEP142" s="50"/>
      <c r="XEQ142" s="50"/>
      <c r="XER142" s="50"/>
      <c r="XES142" s="50"/>
      <c r="XET142" s="50"/>
      <c r="XEU142" s="50"/>
      <c r="XEV142" s="50"/>
      <c r="XEW142" s="50"/>
      <c r="XEX142" s="50"/>
      <c r="XEY142" s="50"/>
      <c r="XEZ142" s="50"/>
      <c r="XFA142" s="50"/>
      <c r="XFB142" s="50"/>
      <c r="XFC142" s="50"/>
    </row>
    <row r="143" spans="1:111 16369:16383" s="56" customFormat="1" x14ac:dyDescent="0.25">
      <c r="A143" s="49">
        <v>34</v>
      </c>
      <c r="B143" s="50" t="s">
        <v>47</v>
      </c>
      <c r="C143" s="50" t="s">
        <v>16</v>
      </c>
      <c r="D143" s="51">
        <v>12254</v>
      </c>
      <c r="E143" s="52">
        <f t="shared" ca="1" si="17"/>
        <v>80</v>
      </c>
      <c r="F143" s="17">
        <v>25</v>
      </c>
      <c r="G143" s="1" t="s">
        <v>230</v>
      </c>
      <c r="H143" s="53">
        <v>3</v>
      </c>
      <c r="I143" s="53">
        <v>2</v>
      </c>
      <c r="J143" s="53" t="s">
        <v>237</v>
      </c>
      <c r="K143" s="51">
        <v>40214</v>
      </c>
      <c r="L143" s="50" t="s">
        <v>205</v>
      </c>
      <c r="M143" s="50" t="s">
        <v>206</v>
      </c>
      <c r="N143" s="50" t="s">
        <v>187</v>
      </c>
      <c r="O143" s="53" t="s">
        <v>11</v>
      </c>
      <c r="P143" s="53">
        <v>2</v>
      </c>
      <c r="Q143" s="17" t="s">
        <v>13</v>
      </c>
      <c r="R143" s="54"/>
      <c r="S143" s="17">
        <v>3</v>
      </c>
      <c r="T143" s="17">
        <v>2</v>
      </c>
      <c r="U143" s="17">
        <f t="shared" si="18"/>
        <v>0</v>
      </c>
      <c r="V143" s="17">
        <v>1</v>
      </c>
      <c r="W143" s="17">
        <f t="shared" si="16"/>
        <v>0</v>
      </c>
      <c r="X143" s="17">
        <v>4</v>
      </c>
      <c r="Y143" s="45">
        <f t="shared" si="20"/>
        <v>0</v>
      </c>
      <c r="Z143" s="17">
        <v>5</v>
      </c>
      <c r="AA143" s="45">
        <f t="shared" si="19"/>
        <v>0</v>
      </c>
      <c r="AB143" s="17"/>
      <c r="AC143" s="17"/>
      <c r="AD143" s="17"/>
      <c r="AE143" s="17"/>
      <c r="XEO143" s="50"/>
      <c r="XEP143" s="50"/>
      <c r="XEQ143" s="50"/>
      <c r="XER143" s="50"/>
      <c r="XES143" s="50"/>
      <c r="XET143" s="50"/>
      <c r="XEU143" s="50"/>
      <c r="XEV143" s="50"/>
      <c r="XEW143" s="50"/>
      <c r="XEX143" s="50"/>
      <c r="XEY143" s="50"/>
      <c r="XEZ143" s="50"/>
      <c r="XFA143" s="50"/>
      <c r="XFB143" s="50"/>
      <c r="XFC143" s="50"/>
    </row>
    <row r="144" spans="1:111 16369:16383" s="56" customFormat="1" x14ac:dyDescent="0.25">
      <c r="A144" s="49">
        <v>34</v>
      </c>
      <c r="B144" s="50" t="s">
        <v>47</v>
      </c>
      <c r="C144" s="50" t="s">
        <v>6</v>
      </c>
      <c r="D144" s="51">
        <v>12254</v>
      </c>
      <c r="E144" s="52">
        <f t="shared" ca="1" si="17"/>
        <v>80</v>
      </c>
      <c r="F144" s="17">
        <v>25</v>
      </c>
      <c r="G144" s="1" t="s">
        <v>226</v>
      </c>
      <c r="H144" s="53">
        <v>3</v>
      </c>
      <c r="I144" s="53">
        <v>2</v>
      </c>
      <c r="J144" s="53" t="s">
        <v>237</v>
      </c>
      <c r="K144" s="51">
        <v>41123</v>
      </c>
      <c r="L144" s="50" t="s">
        <v>197</v>
      </c>
      <c r="M144" s="50" t="s">
        <v>205</v>
      </c>
      <c r="N144" s="50" t="s">
        <v>192</v>
      </c>
      <c r="O144" s="53" t="s">
        <v>11</v>
      </c>
      <c r="P144" s="53">
        <v>2</v>
      </c>
      <c r="Q144" s="17" t="s">
        <v>13</v>
      </c>
      <c r="R144" s="54"/>
      <c r="S144" s="17">
        <v>6</v>
      </c>
      <c r="T144" s="17">
        <v>1</v>
      </c>
      <c r="U144" s="17">
        <f t="shared" si="18"/>
        <v>0</v>
      </c>
      <c r="V144" s="17">
        <v>2</v>
      </c>
      <c r="W144" s="17">
        <f>IF(V144=S144,1,0)</f>
        <v>0</v>
      </c>
      <c r="X144" s="17">
        <v>5</v>
      </c>
      <c r="Y144" s="45">
        <f t="shared" si="20"/>
        <v>0</v>
      </c>
      <c r="Z144" s="17">
        <v>3</v>
      </c>
      <c r="AA144" s="45">
        <f t="shared" si="19"/>
        <v>0</v>
      </c>
      <c r="AB144" s="17"/>
      <c r="AC144" s="17"/>
      <c r="AD144" s="17"/>
      <c r="AE144" s="17"/>
      <c r="XEO144" s="50"/>
      <c r="XEP144" s="50"/>
      <c r="XEQ144" s="50"/>
      <c r="XER144" s="50"/>
      <c r="XES144" s="50"/>
      <c r="XET144" s="50"/>
      <c r="XEU144" s="50"/>
      <c r="XEV144" s="50"/>
      <c r="XEW144" s="50"/>
      <c r="XEX144" s="50"/>
      <c r="XEY144" s="50"/>
      <c r="XEZ144" s="50"/>
      <c r="XFA144" s="50"/>
      <c r="XFB144" s="50"/>
      <c r="XFC144" s="50"/>
    </row>
    <row r="145" spans="1:112 16369:16383" s="56" customFormat="1" x14ac:dyDescent="0.25">
      <c r="A145" s="49">
        <v>34</v>
      </c>
      <c r="B145" s="50" t="s">
        <v>47</v>
      </c>
      <c r="C145" s="50" t="s">
        <v>18</v>
      </c>
      <c r="D145" s="51">
        <v>12254</v>
      </c>
      <c r="E145" s="52">
        <f t="shared" ca="1" si="17"/>
        <v>80</v>
      </c>
      <c r="F145" s="17">
        <v>40</v>
      </c>
      <c r="G145" s="1" t="s">
        <v>228</v>
      </c>
      <c r="H145" s="53">
        <v>3</v>
      </c>
      <c r="I145" s="53">
        <v>2</v>
      </c>
      <c r="J145" s="53" t="s">
        <v>237</v>
      </c>
      <c r="K145" s="51">
        <v>39387</v>
      </c>
      <c r="L145" s="50" t="s">
        <v>179</v>
      </c>
      <c r="M145" s="50" t="s">
        <v>195</v>
      </c>
      <c r="N145" s="50" t="s">
        <v>181</v>
      </c>
      <c r="O145" s="53" t="s">
        <v>11</v>
      </c>
      <c r="P145" s="53">
        <v>1</v>
      </c>
      <c r="Q145" s="17" t="s">
        <v>14</v>
      </c>
      <c r="R145" s="54"/>
      <c r="S145" s="17">
        <v>1</v>
      </c>
      <c r="T145" s="17">
        <v>4</v>
      </c>
      <c r="U145" s="17">
        <f t="shared" si="18"/>
        <v>0</v>
      </c>
      <c r="V145" s="17">
        <v>3</v>
      </c>
      <c r="W145" s="17">
        <f t="shared" si="16"/>
        <v>0</v>
      </c>
      <c r="X145" s="17">
        <v>6</v>
      </c>
      <c r="Y145" s="45">
        <f t="shared" si="20"/>
        <v>0</v>
      </c>
      <c r="Z145" s="17">
        <v>1</v>
      </c>
      <c r="AA145" s="45">
        <f t="shared" si="19"/>
        <v>1</v>
      </c>
      <c r="AB145" s="17"/>
      <c r="AC145" s="17"/>
      <c r="AD145" s="17"/>
      <c r="AE145" s="17"/>
      <c r="XEO145" s="50"/>
      <c r="XEP145" s="50"/>
      <c r="XEQ145" s="50"/>
      <c r="XER145" s="50"/>
      <c r="XES145" s="50"/>
      <c r="XET145" s="50"/>
      <c r="XEU145" s="50"/>
      <c r="XEV145" s="50"/>
      <c r="XEW145" s="50"/>
      <c r="XEX145" s="50"/>
      <c r="XEY145" s="50"/>
      <c r="XEZ145" s="50"/>
      <c r="XFA145" s="50"/>
      <c r="XFB145" s="50"/>
      <c r="XFC145" s="50"/>
    </row>
    <row r="146" spans="1:112 16369:16383" s="56" customFormat="1" x14ac:dyDescent="0.25">
      <c r="A146" s="49">
        <v>35</v>
      </c>
      <c r="B146" s="42" t="s">
        <v>48</v>
      </c>
      <c r="C146" s="42" t="s">
        <v>6</v>
      </c>
      <c r="D146" s="43">
        <v>9095</v>
      </c>
      <c r="E146" s="44">
        <f t="shared" ca="1" si="17"/>
        <v>89</v>
      </c>
      <c r="F146" s="45">
        <v>40</v>
      </c>
      <c r="G146" s="1" t="s">
        <v>227</v>
      </c>
      <c r="H146" s="46" t="s">
        <v>221</v>
      </c>
      <c r="I146" s="46" t="s">
        <v>221</v>
      </c>
      <c r="J146" s="46" t="s">
        <v>239</v>
      </c>
      <c r="K146" s="43">
        <v>41002</v>
      </c>
      <c r="L146" s="42" t="s">
        <v>203</v>
      </c>
      <c r="M146" s="42" t="s">
        <v>209</v>
      </c>
      <c r="N146" s="42" t="s">
        <v>192</v>
      </c>
      <c r="O146" s="46" t="s">
        <v>7</v>
      </c>
      <c r="P146" s="46">
        <v>1</v>
      </c>
      <c r="Q146" s="45" t="s">
        <v>13</v>
      </c>
      <c r="R146" s="35"/>
      <c r="S146" s="45">
        <v>3</v>
      </c>
      <c r="T146" s="45">
        <v>3</v>
      </c>
      <c r="U146" s="45">
        <f t="shared" si="18"/>
        <v>1</v>
      </c>
      <c r="V146" s="45">
        <v>3</v>
      </c>
      <c r="W146" s="45">
        <f>IF(V146=S146,1,0)</f>
        <v>1</v>
      </c>
      <c r="X146" s="45">
        <v>3</v>
      </c>
      <c r="Y146" s="45">
        <f t="shared" si="20"/>
        <v>1</v>
      </c>
      <c r="Z146" s="45">
        <v>3</v>
      </c>
      <c r="AA146" s="45">
        <f t="shared" si="19"/>
        <v>1</v>
      </c>
      <c r="AB146" s="45"/>
      <c r="AC146" s="45"/>
      <c r="AD146" s="45"/>
      <c r="AE146" s="45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XEO146" s="42"/>
      <c r="XEP146" s="42"/>
      <c r="XEQ146" s="42"/>
      <c r="XER146" s="42"/>
      <c r="XES146" s="42"/>
      <c r="XET146" s="42"/>
      <c r="XEU146" s="42"/>
      <c r="XEV146" s="42"/>
      <c r="XEW146" s="42"/>
      <c r="XEX146" s="42"/>
      <c r="XEY146" s="42"/>
      <c r="XEZ146" s="42"/>
      <c r="XFA146" s="42"/>
      <c r="XFB146" s="42"/>
      <c r="XFC146" s="42"/>
    </row>
    <row r="147" spans="1:112 16369:16383" s="7" customFormat="1" x14ac:dyDescent="0.25">
      <c r="A147" s="49">
        <v>35</v>
      </c>
      <c r="B147" s="42" t="s">
        <v>48</v>
      </c>
      <c r="C147" s="42" t="s">
        <v>15</v>
      </c>
      <c r="D147" s="43">
        <v>9095</v>
      </c>
      <c r="E147" s="44">
        <f t="shared" ca="1" si="17"/>
        <v>89</v>
      </c>
      <c r="F147" s="45">
        <v>30</v>
      </c>
      <c r="G147" s="1" t="s">
        <v>227</v>
      </c>
      <c r="H147" s="46" t="s">
        <v>221</v>
      </c>
      <c r="I147" s="46" t="s">
        <v>221</v>
      </c>
      <c r="J147" s="46" t="s">
        <v>236</v>
      </c>
      <c r="K147" s="43">
        <v>40450</v>
      </c>
      <c r="L147" s="42" t="s">
        <v>199</v>
      </c>
      <c r="M147" s="42" t="s">
        <v>207</v>
      </c>
      <c r="N147" s="42" t="s">
        <v>187</v>
      </c>
      <c r="O147" s="46" t="s">
        <v>7</v>
      </c>
      <c r="P147" s="46">
        <v>1</v>
      </c>
      <c r="Q147" s="45" t="s">
        <v>13</v>
      </c>
      <c r="R147" s="35"/>
      <c r="S147" s="45">
        <v>1</v>
      </c>
      <c r="T147" s="45">
        <v>2</v>
      </c>
      <c r="U147" s="45">
        <f t="shared" si="18"/>
        <v>0</v>
      </c>
      <c r="V147" s="45">
        <v>2</v>
      </c>
      <c r="W147" s="45">
        <f t="shared" si="16"/>
        <v>0</v>
      </c>
      <c r="X147" s="45">
        <v>1</v>
      </c>
      <c r="Y147" s="45">
        <f t="shared" si="20"/>
        <v>1</v>
      </c>
      <c r="Z147" s="45">
        <v>1</v>
      </c>
      <c r="AA147" s="45">
        <f t="shared" si="19"/>
        <v>1</v>
      </c>
      <c r="AB147" s="45"/>
      <c r="AC147" s="45"/>
      <c r="AD147" s="45"/>
      <c r="AE147" s="45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XEO147" s="42"/>
      <c r="XEP147" s="42"/>
      <c r="XEQ147" s="42"/>
      <c r="XER147" s="42"/>
      <c r="XES147" s="42"/>
      <c r="XET147" s="42"/>
      <c r="XEU147" s="42"/>
      <c r="XEV147" s="42"/>
      <c r="XEW147" s="42"/>
      <c r="XEX147" s="42"/>
      <c r="XEY147" s="42"/>
      <c r="XEZ147" s="42"/>
      <c r="XFA147" s="42"/>
      <c r="XFB147" s="42"/>
      <c r="XFC147" s="42"/>
    </row>
    <row r="148" spans="1:112 16369:16383" s="7" customFormat="1" x14ac:dyDescent="0.25">
      <c r="A148" s="49">
        <v>35</v>
      </c>
      <c r="B148" s="42" t="s">
        <v>48</v>
      </c>
      <c r="C148" s="42" t="s">
        <v>9</v>
      </c>
      <c r="D148" s="43">
        <v>9095</v>
      </c>
      <c r="E148" s="44">
        <f t="shared" ca="1" si="17"/>
        <v>89</v>
      </c>
      <c r="F148" s="45">
        <v>50</v>
      </c>
      <c r="G148" s="1" t="s">
        <v>227</v>
      </c>
      <c r="H148" s="46" t="s">
        <v>221</v>
      </c>
      <c r="I148" s="46" t="s">
        <v>221</v>
      </c>
      <c r="J148" s="46" t="s">
        <v>239</v>
      </c>
      <c r="K148" s="43">
        <v>40519</v>
      </c>
      <c r="L148" s="42" t="s">
        <v>182</v>
      </c>
      <c r="M148" s="42" t="s">
        <v>190</v>
      </c>
      <c r="N148" s="42" t="s">
        <v>187</v>
      </c>
      <c r="O148" s="46" t="s">
        <v>7</v>
      </c>
      <c r="P148" s="46">
        <v>1</v>
      </c>
      <c r="Q148" s="45" t="s">
        <v>13</v>
      </c>
      <c r="R148" s="35"/>
      <c r="S148" s="45">
        <v>2</v>
      </c>
      <c r="T148" s="45">
        <v>1</v>
      </c>
      <c r="U148" s="45">
        <f t="shared" si="18"/>
        <v>0</v>
      </c>
      <c r="V148" s="45">
        <v>1</v>
      </c>
      <c r="W148" s="45">
        <f t="shared" si="16"/>
        <v>0</v>
      </c>
      <c r="X148" s="45">
        <v>2</v>
      </c>
      <c r="Y148" s="45">
        <f t="shared" si="20"/>
        <v>1</v>
      </c>
      <c r="Z148" s="45">
        <v>2</v>
      </c>
      <c r="AA148" s="45">
        <f t="shared" si="19"/>
        <v>1</v>
      </c>
      <c r="AB148" s="45"/>
      <c r="AC148" s="45"/>
      <c r="AD148" s="45"/>
      <c r="AE148" s="45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XEO148" s="42"/>
      <c r="XEP148" s="42"/>
      <c r="XEQ148" s="42"/>
      <c r="XER148" s="42"/>
      <c r="XES148" s="42"/>
      <c r="XET148" s="42"/>
      <c r="XEU148" s="42"/>
      <c r="XEV148" s="42"/>
      <c r="XEW148" s="42"/>
      <c r="XEX148" s="42"/>
      <c r="XEY148" s="42"/>
      <c r="XEZ148" s="42"/>
      <c r="XFA148" s="42"/>
      <c r="XFB148" s="42"/>
      <c r="XFC148" s="42"/>
    </row>
    <row r="149" spans="1:112 16369:16383" s="7" customFormat="1" x14ac:dyDescent="0.25">
      <c r="A149" s="49">
        <v>36</v>
      </c>
      <c r="B149" s="50" t="s">
        <v>49</v>
      </c>
      <c r="C149" s="50" t="s">
        <v>9</v>
      </c>
      <c r="D149" s="51">
        <v>9079</v>
      </c>
      <c r="E149" s="52">
        <f t="shared" ca="1" si="17"/>
        <v>89</v>
      </c>
      <c r="F149" s="17">
        <v>63</v>
      </c>
      <c r="G149" s="1" t="s">
        <v>227</v>
      </c>
      <c r="H149" s="53">
        <v>7</v>
      </c>
      <c r="I149" s="53">
        <v>3</v>
      </c>
      <c r="J149" s="53" t="s">
        <v>238</v>
      </c>
      <c r="K149" s="51">
        <v>40912</v>
      </c>
      <c r="L149" s="50" t="s">
        <v>195</v>
      </c>
      <c r="M149" s="50" t="s">
        <v>203</v>
      </c>
      <c r="N149" s="50" t="s">
        <v>192</v>
      </c>
      <c r="O149" s="53" t="s">
        <v>7</v>
      </c>
      <c r="P149" s="53">
        <v>1</v>
      </c>
      <c r="Q149" s="17" t="s">
        <v>14</v>
      </c>
      <c r="R149" s="54"/>
      <c r="S149" s="17">
        <v>5</v>
      </c>
      <c r="T149" s="17">
        <v>5</v>
      </c>
      <c r="U149" s="17">
        <f t="shared" si="18"/>
        <v>1</v>
      </c>
      <c r="V149" s="17">
        <v>4</v>
      </c>
      <c r="W149" s="17">
        <f t="shared" si="16"/>
        <v>0</v>
      </c>
      <c r="X149" s="17">
        <v>6</v>
      </c>
      <c r="Y149" s="45">
        <f t="shared" si="20"/>
        <v>0</v>
      </c>
      <c r="Z149" s="17">
        <v>5</v>
      </c>
      <c r="AA149" s="45">
        <f t="shared" si="19"/>
        <v>1</v>
      </c>
      <c r="AB149" s="17"/>
      <c r="AC149" s="17"/>
      <c r="AD149" s="17"/>
      <c r="AE149" s="17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XEO149" s="50"/>
      <c r="XEP149" s="50"/>
      <c r="XEQ149" s="50"/>
      <c r="XER149" s="50"/>
      <c r="XES149" s="50"/>
      <c r="XET149" s="50"/>
      <c r="XEU149" s="50"/>
      <c r="XEV149" s="50"/>
      <c r="XEW149" s="50"/>
      <c r="XEX149" s="50"/>
      <c r="XEY149" s="50"/>
      <c r="XEZ149" s="50"/>
      <c r="XFA149" s="50"/>
      <c r="XFB149" s="50"/>
      <c r="XFC149" s="50"/>
    </row>
    <row r="150" spans="1:112 16369:16383" s="7" customFormat="1" x14ac:dyDescent="0.25">
      <c r="A150" s="49">
        <v>36</v>
      </c>
      <c r="B150" s="50" t="s">
        <v>49</v>
      </c>
      <c r="C150" s="50" t="s">
        <v>18</v>
      </c>
      <c r="D150" s="51">
        <v>9079</v>
      </c>
      <c r="E150" s="52">
        <f t="shared" ca="1" si="17"/>
        <v>89</v>
      </c>
      <c r="F150" s="17">
        <v>50</v>
      </c>
      <c r="G150" s="1" t="s">
        <v>227</v>
      </c>
      <c r="H150" s="53">
        <v>7</v>
      </c>
      <c r="I150" s="53">
        <v>3</v>
      </c>
      <c r="J150" s="53" t="s">
        <v>238</v>
      </c>
      <c r="K150" s="51">
        <v>39455</v>
      </c>
      <c r="L150" s="50" t="s">
        <v>195</v>
      </c>
      <c r="M150" s="50" t="s">
        <v>197</v>
      </c>
      <c r="N150" s="50" t="s">
        <v>184</v>
      </c>
      <c r="O150" s="53" t="s">
        <v>7</v>
      </c>
      <c r="P150" s="53">
        <v>1</v>
      </c>
      <c r="Q150" s="17" t="s">
        <v>14</v>
      </c>
      <c r="R150" s="54"/>
      <c r="S150" s="17">
        <v>1</v>
      </c>
      <c r="T150" s="17">
        <v>1</v>
      </c>
      <c r="U150" s="17">
        <f t="shared" si="18"/>
        <v>1</v>
      </c>
      <c r="V150" s="17">
        <v>1</v>
      </c>
      <c r="W150" s="17">
        <f t="shared" si="16"/>
        <v>1</v>
      </c>
      <c r="X150" s="17">
        <v>5</v>
      </c>
      <c r="Y150" s="45">
        <f t="shared" si="20"/>
        <v>0</v>
      </c>
      <c r="Z150" s="17">
        <v>2</v>
      </c>
      <c r="AA150" s="45">
        <f t="shared" si="19"/>
        <v>0</v>
      </c>
      <c r="AB150" s="17"/>
      <c r="AC150" s="17"/>
      <c r="AD150" s="17"/>
      <c r="AE150" s="1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XEO150" s="50"/>
      <c r="XEP150" s="50"/>
      <c r="XEQ150" s="50"/>
      <c r="XER150" s="50"/>
      <c r="XES150" s="50"/>
      <c r="XET150" s="50"/>
      <c r="XEU150" s="50"/>
      <c r="XEV150" s="50"/>
      <c r="XEW150" s="50"/>
      <c r="XEX150" s="50"/>
      <c r="XEY150" s="50"/>
      <c r="XEZ150" s="50"/>
      <c r="XFA150" s="50"/>
      <c r="XFB150" s="50"/>
      <c r="XFC150" s="50"/>
    </row>
    <row r="151" spans="1:112 16369:16383" s="7" customFormat="1" x14ac:dyDescent="0.25">
      <c r="A151" s="49">
        <v>36</v>
      </c>
      <c r="B151" s="50" t="s">
        <v>49</v>
      </c>
      <c r="C151" s="50" t="s">
        <v>17</v>
      </c>
      <c r="D151" s="51">
        <v>9079</v>
      </c>
      <c r="E151" s="52">
        <f t="shared" ca="1" si="17"/>
        <v>89</v>
      </c>
      <c r="F151" s="17">
        <v>100</v>
      </c>
      <c r="G151" s="1" t="s">
        <v>227</v>
      </c>
      <c r="H151" s="53">
        <v>7</v>
      </c>
      <c r="I151" s="53">
        <v>3</v>
      </c>
      <c r="J151" s="53" t="s">
        <v>238</v>
      </c>
      <c r="K151" s="51">
        <v>39840</v>
      </c>
      <c r="L151" s="50" t="s">
        <v>195</v>
      </c>
      <c r="M151" s="50" t="s">
        <v>217</v>
      </c>
      <c r="N151" s="50" t="s">
        <v>186</v>
      </c>
      <c r="O151" s="53" t="s">
        <v>7</v>
      </c>
      <c r="P151" s="53">
        <v>1</v>
      </c>
      <c r="Q151" s="17" t="s">
        <v>13</v>
      </c>
      <c r="R151" s="54"/>
      <c r="S151" s="17">
        <v>2</v>
      </c>
      <c r="T151" s="17">
        <v>2</v>
      </c>
      <c r="U151" s="17">
        <f t="shared" si="18"/>
        <v>1</v>
      </c>
      <c r="V151" s="17">
        <v>3</v>
      </c>
      <c r="W151" s="17">
        <f t="shared" si="16"/>
        <v>0</v>
      </c>
      <c r="X151" s="17">
        <v>4</v>
      </c>
      <c r="Y151" s="45">
        <f t="shared" si="20"/>
        <v>0</v>
      </c>
      <c r="Z151" s="17">
        <v>4</v>
      </c>
      <c r="AA151" s="45">
        <f t="shared" si="19"/>
        <v>0</v>
      </c>
      <c r="AB151" s="45"/>
      <c r="AC151" s="17"/>
      <c r="AD151" s="17"/>
      <c r="AE151" s="17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XEO151" s="50"/>
      <c r="XEP151" s="50"/>
      <c r="XEQ151" s="50"/>
      <c r="XER151" s="50"/>
      <c r="XES151" s="50"/>
      <c r="XET151" s="50"/>
      <c r="XEU151" s="50"/>
      <c r="XEV151" s="50"/>
      <c r="XEW151" s="50"/>
      <c r="XEX151" s="50"/>
      <c r="XEY151" s="50"/>
      <c r="XEZ151" s="50"/>
      <c r="XFA151" s="50"/>
      <c r="XFB151" s="50"/>
      <c r="XFC151" s="50"/>
    </row>
    <row r="152" spans="1:112 16369:16383" s="7" customFormat="1" x14ac:dyDescent="0.25">
      <c r="A152" s="49">
        <v>36</v>
      </c>
      <c r="B152" s="50" t="s">
        <v>49</v>
      </c>
      <c r="C152" s="50" t="s">
        <v>15</v>
      </c>
      <c r="D152" s="51">
        <v>9079</v>
      </c>
      <c r="E152" s="52">
        <f t="shared" ca="1" si="17"/>
        <v>89</v>
      </c>
      <c r="F152" s="17">
        <v>80</v>
      </c>
      <c r="G152" s="1" t="s">
        <v>227</v>
      </c>
      <c r="H152" s="53">
        <v>7</v>
      </c>
      <c r="I152" s="53">
        <v>3</v>
      </c>
      <c r="J152" s="53" t="s">
        <v>238</v>
      </c>
      <c r="K152" s="51">
        <v>40582</v>
      </c>
      <c r="L152" s="50" t="s">
        <v>205</v>
      </c>
      <c r="M152" s="50" t="s">
        <v>197</v>
      </c>
      <c r="N152" s="50" t="s">
        <v>189</v>
      </c>
      <c r="O152" s="53" t="s">
        <v>7</v>
      </c>
      <c r="P152" s="53">
        <v>1</v>
      </c>
      <c r="Q152" s="17" t="s">
        <v>13</v>
      </c>
      <c r="R152" s="54"/>
      <c r="S152" s="17">
        <v>4</v>
      </c>
      <c r="T152" s="17">
        <v>3</v>
      </c>
      <c r="U152" s="17">
        <f t="shared" si="18"/>
        <v>0</v>
      </c>
      <c r="V152" s="17">
        <v>2</v>
      </c>
      <c r="W152" s="17">
        <f t="shared" si="16"/>
        <v>0</v>
      </c>
      <c r="X152" s="17">
        <v>2</v>
      </c>
      <c r="Y152" s="45">
        <f t="shared" si="20"/>
        <v>0</v>
      </c>
      <c r="Z152" s="17">
        <v>3</v>
      </c>
      <c r="AA152" s="45">
        <f t="shared" si="19"/>
        <v>0</v>
      </c>
      <c r="AB152" s="45"/>
      <c r="AC152" s="17"/>
      <c r="AD152" s="17"/>
      <c r="AE152" s="17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XEO152" s="50"/>
      <c r="XEP152" s="50"/>
      <c r="XEQ152" s="50"/>
      <c r="XER152" s="50"/>
      <c r="XES152" s="50"/>
      <c r="XET152" s="50"/>
      <c r="XEU152" s="50"/>
      <c r="XEV152" s="50"/>
      <c r="XEW152" s="50"/>
      <c r="XEX152" s="50"/>
      <c r="XEY152" s="50"/>
      <c r="XEZ152" s="50"/>
      <c r="XFA152" s="50"/>
      <c r="XFB152" s="50"/>
      <c r="XFC152" s="50"/>
    </row>
    <row r="153" spans="1:112 16369:16383" s="7" customFormat="1" x14ac:dyDescent="0.25">
      <c r="A153" s="49">
        <v>36</v>
      </c>
      <c r="B153" s="50" t="s">
        <v>49</v>
      </c>
      <c r="C153" s="50" t="s">
        <v>16</v>
      </c>
      <c r="D153" s="51">
        <v>9079</v>
      </c>
      <c r="E153" s="52">
        <f t="shared" ca="1" si="17"/>
        <v>89</v>
      </c>
      <c r="F153" s="17">
        <v>63</v>
      </c>
      <c r="G153" s="1" t="s">
        <v>227</v>
      </c>
      <c r="H153" s="53">
        <v>7</v>
      </c>
      <c r="I153" s="53">
        <v>3</v>
      </c>
      <c r="J153" s="53" t="s">
        <v>238</v>
      </c>
      <c r="K153" s="51">
        <v>40261</v>
      </c>
      <c r="L153" s="50" t="s">
        <v>209</v>
      </c>
      <c r="M153" s="50" t="s">
        <v>201</v>
      </c>
      <c r="N153" s="50" t="s">
        <v>187</v>
      </c>
      <c r="O153" s="53" t="s">
        <v>7</v>
      </c>
      <c r="P153" s="53">
        <v>2</v>
      </c>
      <c r="Q153" s="17" t="s">
        <v>13</v>
      </c>
      <c r="R153" s="54"/>
      <c r="S153" s="17">
        <v>3</v>
      </c>
      <c r="T153" s="17">
        <v>4</v>
      </c>
      <c r="U153" s="17">
        <f t="shared" si="18"/>
        <v>0</v>
      </c>
      <c r="V153" s="17">
        <v>6</v>
      </c>
      <c r="W153" s="17">
        <f t="shared" si="16"/>
        <v>0</v>
      </c>
      <c r="X153" s="17">
        <v>1</v>
      </c>
      <c r="Y153" s="45">
        <f t="shared" si="20"/>
        <v>0</v>
      </c>
      <c r="Z153" s="17">
        <v>1</v>
      </c>
      <c r="AA153" s="45">
        <f t="shared" si="19"/>
        <v>0</v>
      </c>
      <c r="AB153" s="45"/>
      <c r="AC153" s="17"/>
      <c r="AD153" s="17"/>
      <c r="AE153" s="17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XEO153" s="50"/>
      <c r="XEP153" s="50"/>
      <c r="XEQ153" s="50"/>
      <c r="XER153" s="50"/>
      <c r="XES153" s="50"/>
      <c r="XET153" s="50"/>
      <c r="XEU153" s="50"/>
      <c r="XEV153" s="50"/>
      <c r="XEW153" s="50"/>
      <c r="XEX153" s="50"/>
      <c r="XEY153" s="50"/>
      <c r="XEZ153" s="50"/>
      <c r="XFA153" s="50"/>
      <c r="XFB153" s="50"/>
      <c r="XFC153" s="50"/>
    </row>
    <row r="154" spans="1:112 16369:16383" s="7" customFormat="1" x14ac:dyDescent="0.25">
      <c r="A154" s="49">
        <v>36</v>
      </c>
      <c r="B154" s="50" t="s">
        <v>49</v>
      </c>
      <c r="C154" s="50" t="s">
        <v>6</v>
      </c>
      <c r="D154" s="51">
        <v>9079</v>
      </c>
      <c r="E154" s="52">
        <f t="shared" ca="1" si="17"/>
        <v>89</v>
      </c>
      <c r="F154" s="17">
        <v>50</v>
      </c>
      <c r="G154" s="1" t="s">
        <v>227</v>
      </c>
      <c r="H154" s="53">
        <v>7</v>
      </c>
      <c r="I154" s="53">
        <v>3</v>
      </c>
      <c r="J154" s="53" t="s">
        <v>238</v>
      </c>
      <c r="K154" s="51">
        <v>41129</v>
      </c>
      <c r="L154" s="50" t="s">
        <v>197</v>
      </c>
      <c r="M154" s="50" t="s">
        <v>197</v>
      </c>
      <c r="N154" s="50" t="s">
        <v>192</v>
      </c>
      <c r="O154" s="53" t="s">
        <v>7</v>
      </c>
      <c r="P154" s="53">
        <v>2</v>
      </c>
      <c r="Q154" s="17" t="s">
        <v>14</v>
      </c>
      <c r="R154" s="54"/>
      <c r="S154" s="17">
        <v>6</v>
      </c>
      <c r="T154" s="17">
        <v>6</v>
      </c>
      <c r="U154" s="17">
        <f t="shared" si="18"/>
        <v>1</v>
      </c>
      <c r="V154" s="17">
        <v>5</v>
      </c>
      <c r="W154" s="17">
        <f t="shared" si="16"/>
        <v>0</v>
      </c>
      <c r="X154" s="17">
        <v>3</v>
      </c>
      <c r="Y154" s="45">
        <f t="shared" si="20"/>
        <v>0</v>
      </c>
      <c r="Z154" s="17">
        <v>6</v>
      </c>
      <c r="AA154" s="45">
        <f>IF(Z154=$S154,1,0)</f>
        <v>1</v>
      </c>
      <c r="AB154" s="45"/>
      <c r="AC154" s="45"/>
      <c r="AD154" s="17"/>
      <c r="AE154" s="17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XEO154" s="50"/>
      <c r="XEP154" s="50"/>
      <c r="XEQ154" s="50"/>
      <c r="XER154" s="50"/>
      <c r="XES154" s="50"/>
      <c r="XET154" s="50"/>
      <c r="XEU154" s="50"/>
      <c r="XEV154" s="50"/>
      <c r="XEW154" s="50"/>
      <c r="XEX154" s="50"/>
      <c r="XEY154" s="50"/>
      <c r="XEZ154" s="50"/>
      <c r="XFA154" s="50"/>
      <c r="XFB154" s="50"/>
      <c r="XFC154" s="50"/>
    </row>
    <row r="155" spans="1:112 16369:16383" s="7" customFormat="1" x14ac:dyDescent="0.25">
      <c r="A155" s="31"/>
      <c r="B155" s="31"/>
      <c r="C155" s="32"/>
      <c r="D155" s="32"/>
      <c r="E155" s="33"/>
      <c r="F155" s="33"/>
      <c r="G155" s="29"/>
      <c r="H155" s="58"/>
      <c r="I155" s="34"/>
      <c r="J155" s="34"/>
      <c r="K155" s="34"/>
      <c r="L155" s="33"/>
      <c r="M155" s="33"/>
      <c r="N155" s="33"/>
      <c r="O155" s="33"/>
      <c r="P155" s="34"/>
      <c r="Q155" s="34"/>
      <c r="R155" s="29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XEO155" s="32"/>
      <c r="XEP155" s="32"/>
      <c r="XEQ155" s="32"/>
      <c r="XER155" s="32"/>
      <c r="XES155" s="32"/>
      <c r="XET155" s="32"/>
      <c r="XEU155" s="32"/>
      <c r="XEV155" s="32"/>
      <c r="XEW155" s="32"/>
      <c r="XEX155" s="32"/>
      <c r="XEY155" s="32"/>
      <c r="XEZ155" s="32"/>
      <c r="XFA155" s="32"/>
      <c r="XFB155" s="32"/>
      <c r="XFC155" s="32"/>
    </row>
    <row r="156" spans="1:112 16369:16383" s="7" customFormat="1" x14ac:dyDescent="0.25">
      <c r="A156" s="31"/>
      <c r="B156" s="31"/>
      <c r="C156" s="32"/>
      <c r="D156" s="32"/>
      <c r="E156" s="33"/>
      <c r="F156" s="33"/>
      <c r="G156" s="29"/>
      <c r="H156" s="58"/>
      <c r="I156" s="34"/>
      <c r="J156" s="34"/>
      <c r="K156" s="34"/>
      <c r="L156" s="33"/>
      <c r="M156" s="33"/>
      <c r="N156" s="33"/>
      <c r="O156" s="33"/>
      <c r="P156" s="34"/>
      <c r="Q156" s="34"/>
      <c r="R156" s="29"/>
      <c r="S156" s="34"/>
      <c r="T156" s="34"/>
      <c r="U156" s="34">
        <v>86</v>
      </c>
      <c r="V156" s="34"/>
      <c r="W156" s="34">
        <f>SUM(W2:W154)</f>
        <v>82</v>
      </c>
      <c r="X156" s="34"/>
      <c r="Y156" s="34">
        <f>SUM(Y2:Y154)</f>
        <v>64</v>
      </c>
      <c r="Z156" s="34"/>
      <c r="AA156" s="34">
        <f>SUM(AA2:AA154)</f>
        <v>78</v>
      </c>
      <c r="AB156" s="34"/>
      <c r="AC156" s="34"/>
      <c r="AD156" s="34"/>
      <c r="AE156" s="34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XEO156" s="32"/>
      <c r="XEP156" s="32"/>
      <c r="XEQ156" s="32"/>
      <c r="XER156" s="32"/>
      <c r="XES156" s="32"/>
      <c r="XET156" s="32"/>
      <c r="XEU156" s="32"/>
      <c r="XEV156" s="32"/>
      <c r="XEW156" s="32"/>
      <c r="XEX156" s="32"/>
      <c r="XEY156" s="32"/>
      <c r="XEZ156" s="32"/>
      <c r="XFA156" s="32"/>
      <c r="XFB156" s="32"/>
      <c r="XFC156" s="32"/>
    </row>
    <row r="157" spans="1:112 16369:16383" s="7" customFormat="1" x14ac:dyDescent="0.25">
      <c r="A157" s="31"/>
      <c r="B157" s="31"/>
      <c r="C157" s="32"/>
      <c r="D157" s="32"/>
      <c r="E157" s="33"/>
      <c r="F157" s="33"/>
      <c r="G157" s="29"/>
      <c r="H157" s="58"/>
      <c r="I157" s="34"/>
      <c r="J157" s="34"/>
      <c r="K157" s="34"/>
      <c r="L157" s="33"/>
      <c r="M157" s="33"/>
      <c r="N157" s="33"/>
      <c r="O157" s="33"/>
      <c r="P157" s="34"/>
      <c r="Q157" s="34"/>
      <c r="R157" s="29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XEO157" s="32"/>
      <c r="XEP157" s="32"/>
      <c r="XEQ157" s="32"/>
      <c r="XER157" s="32"/>
      <c r="XES157" s="32"/>
      <c r="XET157" s="32"/>
      <c r="XEU157" s="32"/>
      <c r="XEV157" s="32"/>
      <c r="XEW157" s="32"/>
      <c r="XEX157" s="32"/>
      <c r="XEY157" s="32"/>
      <c r="XEZ157" s="32"/>
      <c r="XFA157" s="32"/>
      <c r="XFB157" s="32"/>
      <c r="XFC157" s="32"/>
    </row>
    <row r="158" spans="1:112 16369:16383" s="37" customFormat="1" x14ac:dyDescent="0.25">
      <c r="A158" s="31"/>
      <c r="B158" s="31"/>
      <c r="C158" s="32"/>
      <c r="D158" s="32"/>
      <c r="E158" s="33"/>
      <c r="F158" s="33"/>
      <c r="G158" s="29"/>
      <c r="H158" s="58"/>
      <c r="I158" s="34"/>
      <c r="J158" s="34"/>
      <c r="K158" s="34"/>
      <c r="L158" s="33"/>
      <c r="M158" s="33"/>
      <c r="N158" s="33"/>
      <c r="O158" s="33"/>
      <c r="P158" s="34"/>
      <c r="Q158" s="34"/>
      <c r="R158" s="29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XEO158" s="32"/>
      <c r="XEP158" s="32"/>
      <c r="XEQ158" s="32"/>
      <c r="XER158" s="32"/>
      <c r="XES158" s="32"/>
      <c r="XET158" s="32"/>
      <c r="XEU158" s="32"/>
      <c r="XEV158" s="32"/>
      <c r="XEW158" s="32"/>
      <c r="XEX158" s="32"/>
      <c r="XEY158" s="32"/>
      <c r="XEZ158" s="32"/>
      <c r="XFA158" s="32"/>
      <c r="XFB158" s="32"/>
      <c r="XFC158" s="32"/>
    </row>
    <row r="159" spans="1:112 16369:16383" s="37" customFormat="1" x14ac:dyDescent="0.25">
      <c r="A159" s="31"/>
      <c r="B159" s="31"/>
      <c r="C159" s="32"/>
      <c r="D159" s="32"/>
      <c r="E159" s="33"/>
      <c r="F159" s="33"/>
      <c r="G159" s="29"/>
      <c r="H159" s="58"/>
      <c r="I159" s="34"/>
      <c r="J159" s="34"/>
      <c r="K159" s="34"/>
      <c r="L159" s="33"/>
      <c r="M159" s="33"/>
      <c r="N159" s="33"/>
      <c r="O159" s="33"/>
      <c r="P159" s="34"/>
      <c r="Q159" s="34"/>
      <c r="R159" s="29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XEO159" s="32"/>
      <c r="XEP159" s="32"/>
      <c r="XEQ159" s="32"/>
      <c r="XER159" s="32"/>
      <c r="XES159" s="32"/>
      <c r="XET159" s="32"/>
      <c r="XEU159" s="32"/>
      <c r="XEV159" s="32"/>
      <c r="XEW159" s="32"/>
      <c r="XEX159" s="32"/>
      <c r="XEY159" s="32"/>
      <c r="XEZ159" s="32"/>
      <c r="XFA159" s="32"/>
      <c r="XFB159" s="32"/>
      <c r="XFC159" s="32"/>
    </row>
    <row r="160" spans="1:112 16369:16383" s="37" customFormat="1" x14ac:dyDescent="0.25">
      <c r="A160" s="31"/>
      <c r="B160" s="31"/>
      <c r="C160" s="32"/>
      <c r="D160" s="32"/>
      <c r="E160" s="33"/>
      <c r="F160" s="33"/>
      <c r="G160" s="29"/>
      <c r="H160" s="58"/>
      <c r="I160" s="34"/>
      <c r="J160" s="34"/>
      <c r="K160" s="34"/>
      <c r="L160" s="33"/>
      <c r="M160" s="33"/>
      <c r="N160" s="33"/>
      <c r="O160" s="33"/>
      <c r="P160" s="34"/>
      <c r="Q160" s="34"/>
      <c r="R160" s="29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XEO160" s="32"/>
      <c r="XEP160" s="32"/>
      <c r="XEQ160" s="32"/>
      <c r="XER160" s="32"/>
      <c r="XES160" s="32"/>
      <c r="XET160" s="32"/>
      <c r="XEU160" s="32"/>
      <c r="XEV160" s="32"/>
      <c r="XEW160" s="32"/>
      <c r="XEX160" s="32"/>
      <c r="XEY160" s="32"/>
      <c r="XEZ160" s="32"/>
      <c r="XFA160" s="32"/>
      <c r="XFB160" s="32"/>
      <c r="XFC160" s="32"/>
    </row>
    <row r="161" spans="1:112 16369:16383" s="37" customFormat="1" x14ac:dyDescent="0.25">
      <c r="A161" s="31"/>
      <c r="B161" s="31"/>
      <c r="C161" s="32"/>
      <c r="D161" s="32"/>
      <c r="E161" s="33"/>
      <c r="F161" s="33"/>
      <c r="G161" s="29"/>
      <c r="H161" s="58"/>
      <c r="I161" s="34"/>
      <c r="J161" s="34"/>
      <c r="K161" s="34"/>
      <c r="L161" s="33"/>
      <c r="M161" s="33"/>
      <c r="N161" s="33"/>
      <c r="O161" s="33"/>
      <c r="P161" s="34"/>
      <c r="Q161" s="34"/>
      <c r="R161" s="29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XEO161" s="32"/>
      <c r="XEP161" s="32"/>
      <c r="XEQ161" s="32"/>
      <c r="XER161" s="32"/>
      <c r="XES161" s="32"/>
      <c r="XET161" s="32"/>
      <c r="XEU161" s="32"/>
      <c r="XEV161" s="32"/>
      <c r="XEW161" s="32"/>
      <c r="XEX161" s="32"/>
      <c r="XEY161" s="32"/>
      <c r="XEZ161" s="32"/>
      <c r="XFA161" s="32"/>
      <c r="XFB161" s="32"/>
      <c r="XFC161" s="32"/>
    </row>
    <row r="162" spans="1:112 16369:16383" s="37" customFormat="1" x14ac:dyDescent="0.25">
      <c r="A162" s="31"/>
      <c r="B162" s="31"/>
      <c r="C162" s="32"/>
      <c r="D162" s="32"/>
      <c r="E162" s="33"/>
      <c r="F162" s="33"/>
      <c r="G162" s="29"/>
      <c r="H162" s="58"/>
      <c r="I162" s="34"/>
      <c r="J162" s="34"/>
      <c r="K162" s="34"/>
      <c r="L162" s="33"/>
      <c r="M162" s="33"/>
      <c r="N162" s="33"/>
      <c r="O162" s="33"/>
      <c r="P162" s="34"/>
      <c r="Q162" s="34"/>
      <c r="R162" s="29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XEO162" s="32"/>
      <c r="XEP162" s="32"/>
      <c r="XEQ162" s="32"/>
      <c r="XER162" s="32"/>
      <c r="XES162" s="32"/>
      <c r="XET162" s="32"/>
      <c r="XEU162" s="32"/>
      <c r="XEV162" s="32"/>
      <c r="XEW162" s="32"/>
      <c r="XEX162" s="32"/>
      <c r="XEY162" s="32"/>
      <c r="XEZ162" s="32"/>
      <c r="XFA162" s="32"/>
      <c r="XFB162" s="32"/>
      <c r="XFC162" s="32"/>
    </row>
    <row r="163" spans="1:112 16369:16383" s="37" customFormat="1" x14ac:dyDescent="0.25">
      <c r="A163" s="31"/>
      <c r="B163" s="31"/>
      <c r="C163" s="32"/>
      <c r="D163" s="32"/>
      <c r="E163" s="33"/>
      <c r="F163" s="33"/>
      <c r="G163" s="29"/>
      <c r="H163" s="58"/>
      <c r="I163" s="34"/>
      <c r="J163" s="34"/>
      <c r="K163" s="34"/>
      <c r="L163" s="33"/>
      <c r="M163" s="33"/>
      <c r="N163" s="33"/>
      <c r="O163" s="33"/>
      <c r="P163" s="34"/>
      <c r="Q163" s="34"/>
      <c r="R163" s="29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XEO163" s="32"/>
      <c r="XEP163" s="32"/>
      <c r="XEQ163" s="32"/>
      <c r="XER163" s="32"/>
      <c r="XES163" s="32"/>
      <c r="XET163" s="32"/>
      <c r="XEU163" s="32"/>
      <c r="XEV163" s="32"/>
      <c r="XEW163" s="32"/>
      <c r="XEX163" s="32"/>
      <c r="XEY163" s="32"/>
      <c r="XEZ163" s="32"/>
      <c r="XFA163" s="32"/>
      <c r="XFB163" s="32"/>
      <c r="XFC163" s="32"/>
    </row>
    <row r="164" spans="1:112 16369:16383" s="8" customFormat="1" x14ac:dyDescent="0.25">
      <c r="A164" s="31"/>
      <c r="B164" s="31"/>
      <c r="C164" s="32"/>
      <c r="D164" s="32"/>
      <c r="E164" s="33"/>
      <c r="F164" s="33"/>
      <c r="G164" s="29"/>
      <c r="H164" s="58"/>
      <c r="I164" s="34"/>
      <c r="J164" s="34"/>
      <c r="K164" s="34"/>
      <c r="L164" s="33"/>
      <c r="M164" s="33"/>
      <c r="N164" s="33"/>
      <c r="O164" s="33"/>
      <c r="P164" s="34"/>
      <c r="Q164" s="34"/>
      <c r="R164" s="29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XEO164" s="32"/>
      <c r="XEP164" s="32"/>
      <c r="XEQ164" s="32"/>
      <c r="XER164" s="32"/>
      <c r="XES164" s="32"/>
      <c r="XET164" s="32"/>
      <c r="XEU164" s="32"/>
      <c r="XEV164" s="32"/>
      <c r="XEW164" s="32"/>
      <c r="XEX164" s="32"/>
      <c r="XEY164" s="32"/>
      <c r="XEZ164" s="32"/>
      <c r="XFA164" s="32"/>
      <c r="XFB164" s="32"/>
      <c r="XFC164" s="32"/>
    </row>
    <row r="165" spans="1:112 16369:16383" s="8" customFormat="1" x14ac:dyDescent="0.25">
      <c r="A165" s="31"/>
      <c r="B165" s="31"/>
      <c r="C165" s="32"/>
      <c r="D165" s="32"/>
      <c r="E165" s="33"/>
      <c r="F165" s="33"/>
      <c r="G165" s="29"/>
      <c r="H165" s="58"/>
      <c r="I165" s="34"/>
      <c r="J165" s="34"/>
      <c r="K165" s="34"/>
      <c r="L165" s="33"/>
      <c r="M165" s="33"/>
      <c r="N165" s="33"/>
      <c r="O165" s="33"/>
      <c r="P165" s="34"/>
      <c r="Q165" s="34"/>
      <c r="R165" s="29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XEO165" s="32"/>
      <c r="XEP165" s="32"/>
      <c r="XEQ165" s="32"/>
      <c r="XER165" s="32"/>
      <c r="XES165" s="32"/>
      <c r="XET165" s="32"/>
      <c r="XEU165" s="32"/>
      <c r="XEV165" s="32"/>
      <c r="XEW165" s="32"/>
      <c r="XEX165" s="32"/>
      <c r="XEY165" s="32"/>
      <c r="XEZ165" s="32"/>
      <c r="XFA165" s="32"/>
      <c r="XFB165" s="32"/>
      <c r="XFC165" s="32"/>
    </row>
    <row r="166" spans="1:112 16369:16383" s="8" customFormat="1" x14ac:dyDescent="0.25">
      <c r="A166" s="31"/>
      <c r="B166" s="31"/>
      <c r="C166" s="32"/>
      <c r="D166" s="32"/>
      <c r="E166" s="33"/>
      <c r="F166" s="33"/>
      <c r="G166" s="29"/>
      <c r="H166" s="58"/>
      <c r="I166" s="34"/>
      <c r="J166" s="34"/>
      <c r="K166" s="34"/>
      <c r="L166" s="33"/>
      <c r="M166" s="33"/>
      <c r="N166" s="33"/>
      <c r="O166" s="33"/>
      <c r="P166" s="34"/>
      <c r="Q166" s="34"/>
      <c r="R166" s="29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XEO166" s="32"/>
      <c r="XEP166" s="32"/>
      <c r="XEQ166" s="32"/>
      <c r="XER166" s="32"/>
      <c r="XES166" s="32"/>
      <c r="XET166" s="32"/>
      <c r="XEU166" s="32"/>
      <c r="XEV166" s="32"/>
      <c r="XEW166" s="32"/>
      <c r="XEX166" s="32"/>
      <c r="XEY166" s="32"/>
      <c r="XEZ166" s="32"/>
      <c r="XFA166" s="32"/>
      <c r="XFB166" s="32"/>
      <c r="XFC166" s="32"/>
    </row>
    <row r="167" spans="1:112 16369:16383" s="37" customFormat="1" x14ac:dyDescent="0.25">
      <c r="A167" s="31"/>
      <c r="B167" s="31"/>
      <c r="C167" s="32"/>
      <c r="D167" s="32"/>
      <c r="E167" s="33"/>
      <c r="F167" s="33"/>
      <c r="G167" s="29"/>
      <c r="H167" s="58"/>
      <c r="I167" s="34"/>
      <c r="J167" s="34"/>
      <c r="K167" s="34"/>
      <c r="L167" s="33"/>
      <c r="M167" s="33"/>
      <c r="N167" s="33"/>
      <c r="O167" s="33"/>
      <c r="P167" s="34"/>
      <c r="Q167" s="34"/>
      <c r="R167" s="29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XEO167" s="32"/>
      <c r="XEP167" s="32"/>
      <c r="XEQ167" s="32"/>
      <c r="XER167" s="32"/>
      <c r="XES167" s="32"/>
      <c r="XET167" s="32"/>
      <c r="XEU167" s="32"/>
      <c r="XEV167" s="32"/>
      <c r="XEW167" s="32"/>
      <c r="XEX167" s="32"/>
      <c r="XEY167" s="32"/>
      <c r="XEZ167" s="32"/>
      <c r="XFA167" s="32"/>
      <c r="XFB167" s="32"/>
      <c r="XFC167" s="32"/>
    </row>
    <row r="168" spans="1:112 16369:16383" s="37" customFormat="1" x14ac:dyDescent="0.25">
      <c r="A168" s="31"/>
      <c r="B168" s="31"/>
      <c r="C168" s="32"/>
      <c r="D168" s="32"/>
      <c r="E168" s="33"/>
      <c r="F168" s="33"/>
      <c r="G168" s="29"/>
      <c r="H168" s="58"/>
      <c r="I168" s="34"/>
      <c r="J168" s="34"/>
      <c r="K168" s="34"/>
      <c r="L168" s="33"/>
      <c r="M168" s="33"/>
      <c r="N168" s="33"/>
      <c r="O168" s="33"/>
      <c r="P168" s="34"/>
      <c r="Q168" s="34"/>
      <c r="R168" s="29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XEO168" s="32"/>
      <c r="XEP168" s="32"/>
      <c r="XEQ168" s="32"/>
      <c r="XER168" s="32"/>
      <c r="XES168" s="32"/>
      <c r="XET168" s="32"/>
      <c r="XEU168" s="32"/>
      <c r="XEV168" s="32"/>
      <c r="XEW168" s="32"/>
      <c r="XEX168" s="32"/>
      <c r="XEY168" s="32"/>
      <c r="XEZ168" s="32"/>
      <c r="XFA168" s="32"/>
      <c r="XFB168" s="32"/>
      <c r="XFC168" s="32"/>
    </row>
    <row r="169" spans="1:112 16369:16383" s="37" customFormat="1" x14ac:dyDescent="0.25">
      <c r="A169" s="31"/>
      <c r="B169" s="31"/>
      <c r="C169" s="32"/>
      <c r="D169" s="32"/>
      <c r="E169" s="33"/>
      <c r="F169" s="33"/>
      <c r="G169" s="29"/>
      <c r="H169" s="58"/>
      <c r="I169" s="34"/>
      <c r="J169" s="34"/>
      <c r="K169" s="34"/>
      <c r="L169" s="33"/>
      <c r="M169" s="33"/>
      <c r="N169" s="33"/>
      <c r="O169" s="33"/>
      <c r="P169" s="34"/>
      <c r="Q169" s="34"/>
      <c r="R169" s="29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XEO169" s="32"/>
      <c r="XEP169" s="32"/>
      <c r="XEQ169" s="32"/>
      <c r="XER169" s="32"/>
      <c r="XES169" s="32"/>
      <c r="XET169" s="32"/>
      <c r="XEU169" s="32"/>
      <c r="XEV169" s="32"/>
      <c r="XEW169" s="32"/>
      <c r="XEX169" s="32"/>
      <c r="XEY169" s="32"/>
      <c r="XEZ169" s="32"/>
      <c r="XFA169" s="32"/>
      <c r="XFB169" s="32"/>
      <c r="XFC169" s="32"/>
    </row>
    <row r="170" spans="1:112 16369:16383" s="37" customFormat="1" x14ac:dyDescent="0.25">
      <c r="A170" s="31"/>
      <c r="B170" s="31"/>
      <c r="C170" s="32"/>
      <c r="D170" s="32"/>
      <c r="E170" s="33"/>
      <c r="F170" s="33"/>
      <c r="G170" s="29"/>
      <c r="H170" s="58"/>
      <c r="I170" s="34"/>
      <c r="J170" s="34"/>
      <c r="K170" s="34"/>
      <c r="L170" s="33"/>
      <c r="M170" s="33"/>
      <c r="N170" s="33"/>
      <c r="O170" s="33"/>
      <c r="P170" s="34"/>
      <c r="Q170" s="34"/>
      <c r="R170" s="29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XEO170" s="32"/>
      <c r="XEP170" s="32"/>
      <c r="XEQ170" s="32"/>
      <c r="XER170" s="32"/>
      <c r="XES170" s="32"/>
      <c r="XET170" s="32"/>
      <c r="XEU170" s="32"/>
      <c r="XEV170" s="32"/>
      <c r="XEW170" s="32"/>
      <c r="XEX170" s="32"/>
      <c r="XEY170" s="32"/>
      <c r="XEZ170" s="32"/>
      <c r="XFA170" s="32"/>
      <c r="XFB170" s="32"/>
      <c r="XFC170" s="32"/>
    </row>
    <row r="171" spans="1:112 16369:16383" s="56" customFormat="1" x14ac:dyDescent="0.25">
      <c r="A171" s="31"/>
      <c r="B171" s="31"/>
      <c r="C171" s="32"/>
      <c r="D171" s="32"/>
      <c r="E171" s="33"/>
      <c r="F171" s="33"/>
      <c r="G171" s="29"/>
      <c r="H171" s="58"/>
      <c r="I171" s="34"/>
      <c r="J171" s="34"/>
      <c r="K171" s="34"/>
      <c r="L171" s="33"/>
      <c r="M171" s="33"/>
      <c r="N171" s="33"/>
      <c r="O171" s="33"/>
      <c r="P171" s="34"/>
      <c r="Q171" s="34"/>
      <c r="R171" s="29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XEO171" s="32"/>
      <c r="XEP171" s="32"/>
      <c r="XEQ171" s="32"/>
      <c r="XER171" s="32"/>
      <c r="XES171" s="32"/>
      <c r="XET171" s="32"/>
      <c r="XEU171" s="32"/>
      <c r="XEV171" s="32"/>
      <c r="XEW171" s="32"/>
      <c r="XEX171" s="32"/>
      <c r="XEY171" s="32"/>
      <c r="XEZ171" s="32"/>
      <c r="XFA171" s="32"/>
      <c r="XFB171" s="32"/>
      <c r="XFC171" s="32"/>
    </row>
    <row r="172" spans="1:112 16369:16383" s="56" customFormat="1" x14ac:dyDescent="0.25">
      <c r="A172" s="31"/>
      <c r="B172" s="31"/>
      <c r="C172" s="32"/>
      <c r="D172" s="32"/>
      <c r="E172" s="33"/>
      <c r="F172" s="33"/>
      <c r="G172" s="29"/>
      <c r="H172" s="58"/>
      <c r="I172" s="34"/>
      <c r="J172" s="34"/>
      <c r="K172" s="34"/>
      <c r="L172" s="33"/>
      <c r="M172" s="33"/>
      <c r="N172" s="33"/>
      <c r="O172" s="33"/>
      <c r="P172" s="34"/>
      <c r="Q172" s="34"/>
      <c r="R172" s="29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XEO172" s="32"/>
      <c r="XEP172" s="32"/>
      <c r="XEQ172" s="32"/>
      <c r="XER172" s="32"/>
      <c r="XES172" s="32"/>
      <c r="XET172" s="32"/>
      <c r="XEU172" s="32"/>
      <c r="XEV172" s="32"/>
      <c r="XEW172" s="32"/>
      <c r="XEX172" s="32"/>
      <c r="XEY172" s="32"/>
      <c r="XEZ172" s="32"/>
      <c r="XFA172" s="32"/>
      <c r="XFB172" s="32"/>
      <c r="XFC172" s="32"/>
    </row>
  </sheetData>
  <sortState ref="A2:U154">
    <sortCondition ref="A2:A154"/>
    <sortCondition ref="O2:O154"/>
    <sortCondition ref="L2:L15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>
      <pane ySplit="1" topLeftCell="A2" activePane="bottomLeft" state="frozen"/>
      <selection pane="bottomLeft" activeCell="K12" sqref="K12"/>
    </sheetView>
  </sheetViews>
  <sheetFormatPr defaultRowHeight="15" x14ac:dyDescent="0.25"/>
  <cols>
    <col min="1" max="1" width="4.375" style="3" customWidth="1"/>
    <col min="2" max="2" width="9" style="1"/>
    <col min="3" max="3" width="10.5" style="1" customWidth="1"/>
    <col min="4" max="4" width="9" style="1"/>
    <col min="5" max="5" width="8.625" style="1" customWidth="1"/>
    <col min="6" max="7" width="9" style="1"/>
    <col min="8" max="8" width="11.875" style="2" bestFit="1" customWidth="1"/>
    <col min="9" max="16384" width="9" style="1"/>
  </cols>
  <sheetData>
    <row r="1" spans="1:21" s="3" customFormat="1" x14ac:dyDescent="0.25">
      <c r="B1" s="3" t="s">
        <v>0</v>
      </c>
      <c r="C1" s="3" t="s">
        <v>4</v>
      </c>
      <c r="D1" s="3" t="s">
        <v>57</v>
      </c>
      <c r="E1" s="3" t="s">
        <v>56</v>
      </c>
      <c r="F1" s="3" t="s">
        <v>55</v>
      </c>
      <c r="H1" s="4" t="s">
        <v>54</v>
      </c>
    </row>
    <row r="2" spans="1:21" s="12" customFormat="1" x14ac:dyDescent="0.25">
      <c r="A2" s="9">
        <v>1</v>
      </c>
      <c r="B2" s="10" t="s">
        <v>5</v>
      </c>
      <c r="C2" s="12" t="s">
        <v>11</v>
      </c>
      <c r="D2" s="12">
        <v>0</v>
      </c>
      <c r="E2" s="12">
        <v>0</v>
      </c>
      <c r="F2" s="12">
        <f t="shared" ref="F2:F33" si="0">D2-E2</f>
        <v>0</v>
      </c>
      <c r="H2" s="11" t="e">
        <f>'All images'!#REF!-'All images'!$K$2</f>
        <v>#REF!</v>
      </c>
      <c r="I2" s="12" t="s">
        <v>58</v>
      </c>
    </row>
    <row r="3" spans="1:21" s="12" customFormat="1" x14ac:dyDescent="0.25">
      <c r="A3" s="9">
        <v>1</v>
      </c>
      <c r="B3" s="10" t="s">
        <v>5</v>
      </c>
      <c r="C3" s="12" t="s">
        <v>7</v>
      </c>
      <c r="D3" s="12">
        <v>2</v>
      </c>
      <c r="E3" s="12">
        <v>2</v>
      </c>
      <c r="F3" s="12">
        <f t="shared" si="0"/>
        <v>0</v>
      </c>
      <c r="H3" s="11" t="e">
        <f>H2/30</f>
        <v>#REF!</v>
      </c>
      <c r="I3" s="12" t="s">
        <v>59</v>
      </c>
    </row>
    <row r="4" spans="1:21" s="16" customFormat="1" x14ac:dyDescent="0.25">
      <c r="A4" s="13">
        <v>2</v>
      </c>
      <c r="B4" s="14" t="s">
        <v>10</v>
      </c>
      <c r="C4" s="16" t="s">
        <v>11</v>
      </c>
      <c r="D4" s="16">
        <v>5</v>
      </c>
      <c r="E4" s="16">
        <v>4</v>
      </c>
      <c r="F4" s="16">
        <f t="shared" si="0"/>
        <v>1</v>
      </c>
      <c r="H4" s="15">
        <f>'All images'!$K$4-'All images'!$K$7</f>
        <v>1075</v>
      </c>
      <c r="I4" s="16" t="s">
        <v>58</v>
      </c>
    </row>
    <row r="5" spans="1:21" s="16" customFormat="1" x14ac:dyDescent="0.25">
      <c r="A5" s="13">
        <v>2</v>
      </c>
      <c r="B5" s="14" t="s">
        <v>10</v>
      </c>
      <c r="C5" s="16" t="s">
        <v>7</v>
      </c>
      <c r="D5" s="16">
        <v>5</v>
      </c>
      <c r="E5" s="16">
        <v>4</v>
      </c>
      <c r="F5" s="16">
        <f t="shared" si="0"/>
        <v>1</v>
      </c>
      <c r="H5" s="15">
        <f>H4/30</f>
        <v>35.833333333333336</v>
      </c>
      <c r="I5" s="16" t="s">
        <v>59</v>
      </c>
    </row>
    <row r="6" spans="1:21" s="17" customFormat="1" x14ac:dyDescent="0.25">
      <c r="A6" s="9">
        <v>3</v>
      </c>
      <c r="B6" s="10" t="s">
        <v>25</v>
      </c>
      <c r="C6" s="12" t="s">
        <v>11</v>
      </c>
      <c r="D6" s="12">
        <v>6</v>
      </c>
      <c r="E6" s="12">
        <v>5</v>
      </c>
      <c r="F6" s="12">
        <f t="shared" si="0"/>
        <v>1</v>
      </c>
      <c r="G6" s="12"/>
      <c r="H6" s="11">
        <f>'All images'!$K$8-'All images'!$K$13</f>
        <v>-248</v>
      </c>
      <c r="I6" s="12" t="s">
        <v>58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s="17" customFormat="1" x14ac:dyDescent="0.25">
      <c r="A7" s="9">
        <v>3</v>
      </c>
      <c r="B7" s="10" t="s">
        <v>25</v>
      </c>
      <c r="C7" s="12" t="s">
        <v>7</v>
      </c>
      <c r="D7" s="12">
        <v>0</v>
      </c>
      <c r="E7" s="12">
        <v>0</v>
      </c>
      <c r="F7" s="12">
        <f t="shared" si="0"/>
        <v>0</v>
      </c>
      <c r="G7" s="12"/>
      <c r="H7" s="11">
        <f>H6/30</f>
        <v>-8.2666666666666675</v>
      </c>
      <c r="I7" s="12" t="s">
        <v>59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s="27" customFormat="1" x14ac:dyDescent="0.25">
      <c r="A8" s="23">
        <v>4</v>
      </c>
      <c r="B8" s="24" t="s">
        <v>26</v>
      </c>
      <c r="C8" s="26" t="s">
        <v>11</v>
      </c>
      <c r="D8" s="26">
        <v>0</v>
      </c>
      <c r="E8" s="26">
        <v>0</v>
      </c>
      <c r="F8" s="26">
        <f t="shared" si="0"/>
        <v>0</v>
      </c>
      <c r="G8" s="26"/>
      <c r="H8" s="25">
        <f>'All images'!$K$14-'All images'!$K$18</f>
        <v>367</v>
      </c>
      <c r="I8" s="16" t="s">
        <v>58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1:21" s="27" customFormat="1" x14ac:dyDescent="0.25">
      <c r="A9" s="23">
        <v>4</v>
      </c>
      <c r="B9" s="24" t="s">
        <v>26</v>
      </c>
      <c r="C9" s="26" t="s">
        <v>7</v>
      </c>
      <c r="D9" s="26">
        <v>5</v>
      </c>
      <c r="E9" s="26">
        <v>5</v>
      </c>
      <c r="F9" s="26">
        <f t="shared" si="0"/>
        <v>0</v>
      </c>
      <c r="G9" s="26"/>
      <c r="H9" s="25">
        <f>H8/30</f>
        <v>12.233333333333333</v>
      </c>
      <c r="I9" s="16" t="s">
        <v>59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 spans="1:21" s="22" customFormat="1" x14ac:dyDescent="0.25">
      <c r="A10" s="18">
        <v>5</v>
      </c>
      <c r="B10" s="19" t="s">
        <v>27</v>
      </c>
      <c r="C10" s="21" t="s">
        <v>11</v>
      </c>
      <c r="D10" s="21">
        <v>0</v>
      </c>
      <c r="E10" s="21">
        <v>0</v>
      </c>
      <c r="F10" s="21">
        <f t="shared" si="0"/>
        <v>0</v>
      </c>
      <c r="G10" s="21"/>
      <c r="H10" s="20">
        <f>'All images'!$K$19-'All images'!$K$22</f>
        <v>155</v>
      </c>
      <c r="I10" s="12" t="s">
        <v>58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s="22" customFormat="1" x14ac:dyDescent="0.25">
      <c r="A11" s="18">
        <v>5</v>
      </c>
      <c r="B11" s="19" t="s">
        <v>27</v>
      </c>
      <c r="C11" s="21" t="s">
        <v>7</v>
      </c>
      <c r="D11" s="21">
        <v>4</v>
      </c>
      <c r="E11" s="21">
        <v>3</v>
      </c>
      <c r="F11" s="21">
        <f t="shared" si="0"/>
        <v>1</v>
      </c>
      <c r="G11" s="21"/>
      <c r="H11" s="20">
        <f>H10/30</f>
        <v>5.166666666666667</v>
      </c>
      <c r="I11" s="12" t="s">
        <v>59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s="27" customFormat="1" x14ac:dyDescent="0.25">
      <c r="A12" s="23">
        <v>6</v>
      </c>
      <c r="B12" s="24" t="s">
        <v>28</v>
      </c>
      <c r="C12" s="26" t="s">
        <v>11</v>
      </c>
      <c r="D12" s="26">
        <v>5</v>
      </c>
      <c r="E12" s="26">
        <v>4</v>
      </c>
      <c r="F12" s="26">
        <f t="shared" si="0"/>
        <v>1</v>
      </c>
      <c r="G12" s="26"/>
      <c r="H12" s="25">
        <f>'All images'!$K$23-'All images'!$K$27</f>
        <v>2065</v>
      </c>
      <c r="I12" s="16" t="s">
        <v>58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1:21" s="27" customFormat="1" x14ac:dyDescent="0.25">
      <c r="A13" s="23">
        <v>6</v>
      </c>
      <c r="B13" s="24" t="s">
        <v>28</v>
      </c>
      <c r="C13" s="26" t="s">
        <v>7</v>
      </c>
      <c r="D13" s="26">
        <v>0</v>
      </c>
      <c r="E13" s="26">
        <v>0</v>
      </c>
      <c r="F13" s="26">
        <f t="shared" si="0"/>
        <v>0</v>
      </c>
      <c r="G13" s="26"/>
      <c r="H13" s="25">
        <f>H12/30</f>
        <v>68.833333333333329</v>
      </c>
      <c r="I13" s="16" t="s">
        <v>59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s="17" customFormat="1" x14ac:dyDescent="0.25">
      <c r="A14" s="9">
        <v>7</v>
      </c>
      <c r="B14" s="10" t="s">
        <v>29</v>
      </c>
      <c r="C14" s="12" t="s">
        <v>11</v>
      </c>
      <c r="D14" s="12">
        <v>5</v>
      </c>
      <c r="E14" s="12">
        <v>0</v>
      </c>
      <c r="F14" s="12">
        <f t="shared" si="0"/>
        <v>5</v>
      </c>
      <c r="G14" s="12"/>
      <c r="H14" s="11">
        <f>'All images'!$K$28-'All images'!$K$37</f>
        <v>315</v>
      </c>
      <c r="I14" s="12" t="s">
        <v>58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s="17" customFormat="1" x14ac:dyDescent="0.25">
      <c r="A15" s="9">
        <v>7</v>
      </c>
      <c r="B15" s="10" t="s">
        <v>29</v>
      </c>
      <c r="C15" s="12" t="s">
        <v>7</v>
      </c>
      <c r="D15" s="12">
        <v>5</v>
      </c>
      <c r="E15" s="12">
        <v>0</v>
      </c>
      <c r="F15" s="12">
        <f t="shared" si="0"/>
        <v>5</v>
      </c>
      <c r="G15" s="12"/>
      <c r="H15" s="11">
        <f>H14/30</f>
        <v>10.5</v>
      </c>
      <c r="I15" s="12" t="s">
        <v>59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x14ac:dyDescent="0.25">
      <c r="A16" s="13">
        <v>8</v>
      </c>
      <c r="B16" s="14" t="s">
        <v>30</v>
      </c>
      <c r="C16" s="16" t="s">
        <v>11</v>
      </c>
      <c r="D16" s="16">
        <v>0</v>
      </c>
      <c r="E16" s="16">
        <v>0</v>
      </c>
      <c r="F16" s="16">
        <f t="shared" si="0"/>
        <v>0</v>
      </c>
      <c r="G16" s="16"/>
      <c r="H16" s="15">
        <f>'All images'!$K$38-'All images'!$K$39</f>
        <v>-420</v>
      </c>
      <c r="I16" s="16" t="s">
        <v>58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5">
      <c r="A17" s="13">
        <v>8</v>
      </c>
      <c r="B17" s="14" t="s">
        <v>30</v>
      </c>
      <c r="C17" s="16" t="s">
        <v>7</v>
      </c>
      <c r="D17" s="16">
        <v>2</v>
      </c>
      <c r="E17" s="16">
        <v>2</v>
      </c>
      <c r="F17" s="16">
        <f t="shared" si="0"/>
        <v>0</v>
      </c>
      <c r="G17" s="16"/>
      <c r="H17" s="15">
        <f>H16/30</f>
        <v>-14</v>
      </c>
      <c r="I17" s="16" t="s">
        <v>59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s="17" customFormat="1" x14ac:dyDescent="0.25">
      <c r="A18" s="9">
        <v>9</v>
      </c>
      <c r="B18" s="10" t="s">
        <v>31</v>
      </c>
      <c r="C18" s="12" t="s">
        <v>11</v>
      </c>
      <c r="D18" s="12">
        <v>0</v>
      </c>
      <c r="E18" s="12">
        <v>0</v>
      </c>
      <c r="F18" s="12">
        <f t="shared" si="0"/>
        <v>0</v>
      </c>
      <c r="G18" s="12"/>
      <c r="H18" s="11">
        <f>'All images'!$K$40-'All images'!$K$44</f>
        <v>1352</v>
      </c>
      <c r="I18" s="12" t="s">
        <v>58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s="17" customFormat="1" x14ac:dyDescent="0.25">
      <c r="A19" s="9">
        <v>9</v>
      </c>
      <c r="B19" s="10" t="s">
        <v>31</v>
      </c>
      <c r="C19" s="12" t="s">
        <v>7</v>
      </c>
      <c r="D19" s="12">
        <v>6</v>
      </c>
      <c r="E19" s="12">
        <v>3</v>
      </c>
      <c r="F19" s="12">
        <f t="shared" si="0"/>
        <v>3</v>
      </c>
      <c r="G19" s="12"/>
      <c r="H19" s="11">
        <f>H18/30</f>
        <v>45.06666666666667</v>
      </c>
      <c r="I19" s="12" t="s">
        <v>59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25">
      <c r="A20" s="13">
        <v>10</v>
      </c>
      <c r="B20" s="14" t="s">
        <v>32</v>
      </c>
      <c r="C20" s="16" t="s">
        <v>11</v>
      </c>
      <c r="D20" s="16">
        <v>2</v>
      </c>
      <c r="E20" s="16">
        <v>2</v>
      </c>
      <c r="F20" s="16">
        <f t="shared" si="0"/>
        <v>0</v>
      </c>
      <c r="G20" s="16"/>
      <c r="H20" s="15">
        <f>'All images'!$K$45-'All images'!$K$48</f>
        <v>434</v>
      </c>
      <c r="I20" s="16" t="s">
        <v>58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13">
        <v>10.1823529411765</v>
      </c>
      <c r="B21" s="14" t="s">
        <v>32</v>
      </c>
      <c r="C21" s="16" t="s">
        <v>7</v>
      </c>
      <c r="D21" s="16">
        <v>2</v>
      </c>
      <c r="E21" s="16">
        <v>2</v>
      </c>
      <c r="F21" s="16">
        <f t="shared" si="0"/>
        <v>0</v>
      </c>
      <c r="G21" s="16"/>
      <c r="H21" s="15">
        <f>H20/30</f>
        <v>14.466666666666667</v>
      </c>
      <c r="I21" s="16" t="s">
        <v>59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s="17" customFormat="1" x14ac:dyDescent="0.25">
      <c r="A22" s="9">
        <v>10.676470588235301</v>
      </c>
      <c r="B22" s="10" t="s">
        <v>33</v>
      </c>
      <c r="C22" s="12" t="s">
        <v>11</v>
      </c>
      <c r="D22" s="12">
        <v>0</v>
      </c>
      <c r="E22" s="12">
        <v>0</v>
      </c>
      <c r="F22" s="12">
        <f t="shared" si="0"/>
        <v>0</v>
      </c>
      <c r="G22" s="12"/>
      <c r="H22" s="11">
        <f>'All images'!$K$49-'All images'!$K$50</f>
        <v>-762</v>
      </c>
      <c r="I22" s="12" t="s">
        <v>58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s="17" customFormat="1" x14ac:dyDescent="0.25">
      <c r="A23" s="9">
        <v>11.170588235294099</v>
      </c>
      <c r="B23" s="10" t="s">
        <v>33</v>
      </c>
      <c r="C23" s="12" t="s">
        <v>7</v>
      </c>
      <c r="D23" s="12">
        <v>2</v>
      </c>
      <c r="E23" s="12">
        <v>2</v>
      </c>
      <c r="F23" s="12">
        <f t="shared" si="0"/>
        <v>0</v>
      </c>
      <c r="G23" s="12"/>
      <c r="H23" s="11">
        <f>H22/30</f>
        <v>-25.4</v>
      </c>
      <c r="I23" s="12" t="s">
        <v>59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25">
      <c r="A24" s="13">
        <v>11.6647058823529</v>
      </c>
      <c r="B24" s="14" t="s">
        <v>34</v>
      </c>
      <c r="C24" s="16" t="s">
        <v>11</v>
      </c>
      <c r="D24" s="16">
        <v>5</v>
      </c>
      <c r="E24" s="16">
        <v>4</v>
      </c>
      <c r="F24" s="16">
        <f t="shared" si="0"/>
        <v>1</v>
      </c>
      <c r="G24" s="16"/>
      <c r="H24" s="15">
        <f>'All images'!$K$51-'All images'!$K$60</f>
        <v>-720</v>
      </c>
      <c r="I24" s="16" t="s">
        <v>58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25">
      <c r="A25" s="13">
        <v>12.1588235294117</v>
      </c>
      <c r="B25" s="14" t="s">
        <v>34</v>
      </c>
      <c r="C25" s="16" t="s">
        <v>7</v>
      </c>
      <c r="D25" s="16">
        <v>6</v>
      </c>
      <c r="E25" s="16">
        <v>5</v>
      </c>
      <c r="F25" s="16">
        <f t="shared" si="0"/>
        <v>1</v>
      </c>
      <c r="G25" s="16"/>
      <c r="H25" s="15">
        <f>H24/30</f>
        <v>-24</v>
      </c>
      <c r="I25" s="16" t="s">
        <v>59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s="22" customFormat="1" x14ac:dyDescent="0.25">
      <c r="A26" s="18">
        <v>12.6529411764706</v>
      </c>
      <c r="B26" s="19" t="s">
        <v>35</v>
      </c>
      <c r="C26" s="21" t="s">
        <v>11</v>
      </c>
      <c r="D26" s="21">
        <v>5</v>
      </c>
      <c r="E26" s="21">
        <v>5</v>
      </c>
      <c r="F26" s="21">
        <f t="shared" si="0"/>
        <v>0</v>
      </c>
      <c r="G26" s="21"/>
      <c r="H26" s="20">
        <f>'All images'!$K$61-'All images'!$K$72</f>
        <v>636</v>
      </c>
      <c r="I26" s="12" t="s">
        <v>58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s="22" customFormat="1" x14ac:dyDescent="0.25">
      <c r="A27" s="18">
        <v>13.147058823529401</v>
      </c>
      <c r="B27" s="19" t="s">
        <v>35</v>
      </c>
      <c r="C27" s="21" t="s">
        <v>7</v>
      </c>
      <c r="D27" s="21">
        <v>7</v>
      </c>
      <c r="E27" s="21">
        <v>6</v>
      </c>
      <c r="F27" s="21">
        <f t="shared" si="0"/>
        <v>1</v>
      </c>
      <c r="G27" s="21"/>
      <c r="H27" s="20">
        <f>H26/30</f>
        <v>21.2</v>
      </c>
      <c r="I27" s="12" t="s">
        <v>59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x14ac:dyDescent="0.25">
      <c r="A28" s="13">
        <v>13.641176470588199</v>
      </c>
      <c r="B28" s="14" t="s">
        <v>36</v>
      </c>
      <c r="C28" s="16" t="s">
        <v>11</v>
      </c>
      <c r="D28" s="16">
        <v>2</v>
      </c>
      <c r="E28" s="16">
        <v>2</v>
      </c>
      <c r="F28" s="16">
        <f t="shared" si="0"/>
        <v>0</v>
      </c>
      <c r="G28" s="16"/>
      <c r="H28" s="15">
        <f>'All images'!$K$73-'All images'!$K$76</f>
        <v>-45</v>
      </c>
      <c r="I28" s="16" t="s">
        <v>58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x14ac:dyDescent="0.25">
      <c r="A29" s="13">
        <v>14.135294117647</v>
      </c>
      <c r="B29" s="14" t="s">
        <v>36</v>
      </c>
      <c r="C29" s="16" t="s">
        <v>7</v>
      </c>
      <c r="D29" s="16">
        <v>2</v>
      </c>
      <c r="E29" s="16">
        <v>2</v>
      </c>
      <c r="F29" s="16">
        <f t="shared" si="0"/>
        <v>0</v>
      </c>
      <c r="G29" s="16"/>
      <c r="H29" s="15">
        <f>H28/30</f>
        <v>-1.5</v>
      </c>
      <c r="I29" s="16" t="s">
        <v>59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s="22" customFormat="1" x14ac:dyDescent="0.25">
      <c r="A30" s="18">
        <v>14.6294117647059</v>
      </c>
      <c r="B30" s="19" t="s">
        <v>38</v>
      </c>
      <c r="C30" s="21" t="s">
        <v>11</v>
      </c>
      <c r="D30" s="21">
        <v>6</v>
      </c>
      <c r="E30" s="21">
        <v>6</v>
      </c>
      <c r="F30" s="21">
        <f t="shared" si="0"/>
        <v>0</v>
      </c>
      <c r="G30" s="21"/>
      <c r="H30" s="20">
        <f>'All images'!$K$77-'All images'!$K$89</f>
        <v>1701</v>
      </c>
      <c r="I30" s="12" t="s">
        <v>58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s="22" customFormat="1" x14ac:dyDescent="0.25">
      <c r="A31" s="18">
        <v>15.1235294117647</v>
      </c>
      <c r="B31" s="19" t="s">
        <v>38</v>
      </c>
      <c r="C31" s="21" t="s">
        <v>7</v>
      </c>
      <c r="D31" s="21">
        <v>7</v>
      </c>
      <c r="E31" s="21">
        <v>6</v>
      </c>
      <c r="F31" s="21">
        <f t="shared" si="0"/>
        <v>1</v>
      </c>
      <c r="G31" s="21"/>
      <c r="H31" s="20">
        <f>H30/30</f>
        <v>56.7</v>
      </c>
      <c r="I31" s="12" t="s">
        <v>59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x14ac:dyDescent="0.25">
      <c r="A32" s="13">
        <v>15.617647058823501</v>
      </c>
      <c r="B32" s="14" t="s">
        <v>39</v>
      </c>
      <c r="C32" s="16" t="s">
        <v>11</v>
      </c>
      <c r="D32" s="16">
        <v>3</v>
      </c>
      <c r="E32" s="16">
        <v>3</v>
      </c>
      <c r="F32" s="16">
        <f t="shared" si="0"/>
        <v>0</v>
      </c>
      <c r="G32" s="16"/>
      <c r="H32" s="15" t="e">
        <f>'All images'!#REF!-'All images'!#REF!</f>
        <v>#REF!</v>
      </c>
      <c r="I32" s="16" t="s">
        <v>58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x14ac:dyDescent="0.25">
      <c r="A33" s="13">
        <v>16.111764705882301</v>
      </c>
      <c r="B33" s="14" t="s">
        <v>39</v>
      </c>
      <c r="C33" s="16" t="s">
        <v>7</v>
      </c>
      <c r="D33" s="16">
        <v>3</v>
      </c>
      <c r="E33" s="16">
        <v>3</v>
      </c>
      <c r="F33" s="16">
        <f t="shared" si="0"/>
        <v>0</v>
      </c>
      <c r="G33" s="16"/>
      <c r="H33" s="15" t="e">
        <f>H32/30</f>
        <v>#REF!</v>
      </c>
      <c r="I33" s="16" t="s">
        <v>59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s="17" customFormat="1" x14ac:dyDescent="0.25">
      <c r="A34" s="9">
        <v>16.605882352941101</v>
      </c>
      <c r="B34" s="10" t="s">
        <v>40</v>
      </c>
      <c r="C34" s="12" t="s">
        <v>11</v>
      </c>
      <c r="D34" s="12">
        <v>6</v>
      </c>
      <c r="E34" s="12">
        <v>5</v>
      </c>
      <c r="F34" s="12">
        <f t="shared" ref="F34:F53" si="1">D34-E34</f>
        <v>1</v>
      </c>
      <c r="G34" s="12"/>
      <c r="H34" s="11" t="e">
        <f>'All images'!#REF!-'All images'!$K$97</f>
        <v>#REF!</v>
      </c>
      <c r="I34" s="12" t="s">
        <v>58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s="17" customFormat="1" x14ac:dyDescent="0.25">
      <c r="A35" s="9">
        <v>17.099999999999898</v>
      </c>
      <c r="B35" s="10" t="s">
        <v>40</v>
      </c>
      <c r="C35" s="12" t="s">
        <v>7</v>
      </c>
      <c r="D35" s="12">
        <v>6</v>
      </c>
      <c r="E35" s="12">
        <v>4</v>
      </c>
      <c r="F35" s="12">
        <f t="shared" si="1"/>
        <v>2</v>
      </c>
      <c r="G35" s="12"/>
      <c r="H35" s="11" t="e">
        <f>H34/30</f>
        <v>#REF!</v>
      </c>
      <c r="I35" s="12" t="s">
        <v>59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s="27" customFormat="1" x14ac:dyDescent="0.25">
      <c r="A36" s="23">
        <v>17.594117647058699</v>
      </c>
      <c r="B36" s="24" t="s">
        <v>41</v>
      </c>
      <c r="C36" s="26" t="s">
        <v>11</v>
      </c>
      <c r="D36" s="26">
        <v>2</v>
      </c>
      <c r="E36" s="26">
        <v>2</v>
      </c>
      <c r="F36" s="26">
        <f t="shared" si="1"/>
        <v>0</v>
      </c>
      <c r="G36" s="26"/>
      <c r="H36" s="25">
        <f>'All images'!$K$98-'All images'!$K$99</f>
        <v>1521</v>
      </c>
      <c r="I36" s="16" t="s">
        <v>58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s="27" customFormat="1" x14ac:dyDescent="0.25">
      <c r="A37" s="23">
        <v>18.088235294117499</v>
      </c>
      <c r="B37" s="24" t="s">
        <v>41</v>
      </c>
      <c r="C37" s="26" t="s">
        <v>7</v>
      </c>
      <c r="D37" s="26">
        <v>0</v>
      </c>
      <c r="E37" s="26">
        <v>0</v>
      </c>
      <c r="F37" s="26">
        <f t="shared" si="1"/>
        <v>0</v>
      </c>
      <c r="G37" s="26"/>
      <c r="H37" s="25">
        <f>H36/30</f>
        <v>50.7</v>
      </c>
      <c r="I37" s="16" t="s">
        <v>59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s="17" customFormat="1" x14ac:dyDescent="0.25">
      <c r="A38" s="9">
        <v>18.5823529411763</v>
      </c>
      <c r="B38" s="10" t="s">
        <v>42</v>
      </c>
      <c r="C38" s="12" t="s">
        <v>11</v>
      </c>
      <c r="D38" s="12">
        <v>0</v>
      </c>
      <c r="E38" s="12">
        <v>0</v>
      </c>
      <c r="F38" s="12">
        <f t="shared" si="1"/>
        <v>0</v>
      </c>
      <c r="G38" s="12"/>
      <c r="H38" s="11">
        <f>'All images'!$K$100-'All images'!$K$104</f>
        <v>-1253</v>
      </c>
      <c r="I38" s="12" t="s">
        <v>58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s="17" customFormat="1" x14ac:dyDescent="0.25">
      <c r="A39" s="9">
        <v>19.0764705882351</v>
      </c>
      <c r="B39" s="10" t="s">
        <v>42</v>
      </c>
      <c r="C39" s="12" t="s">
        <v>7</v>
      </c>
      <c r="D39" s="12">
        <v>5</v>
      </c>
      <c r="E39" s="12">
        <v>5</v>
      </c>
      <c r="F39" s="12">
        <f t="shared" si="1"/>
        <v>0</v>
      </c>
      <c r="G39" s="12"/>
      <c r="H39" s="11">
        <f>H38/30</f>
        <v>-41.766666666666666</v>
      </c>
      <c r="I39" s="12" t="s">
        <v>59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25">
      <c r="A40" s="13">
        <v>19.570588235293901</v>
      </c>
      <c r="B40" s="14" t="s">
        <v>43</v>
      </c>
      <c r="C40" s="16" t="s">
        <v>11</v>
      </c>
      <c r="D40" s="16">
        <v>6</v>
      </c>
      <c r="E40" s="16">
        <v>5</v>
      </c>
      <c r="F40" s="16">
        <f t="shared" si="1"/>
        <v>1</v>
      </c>
      <c r="G40" s="16"/>
      <c r="H40" s="15">
        <f>'All images'!$K$105-'All images'!$K$114</f>
        <v>231</v>
      </c>
      <c r="I40" s="16" t="s">
        <v>58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 x14ac:dyDescent="0.25">
      <c r="A41" s="13">
        <v>20.064705882352701</v>
      </c>
      <c r="B41" s="14" t="s">
        <v>43</v>
      </c>
      <c r="C41" s="16" t="s">
        <v>7</v>
      </c>
      <c r="D41" s="16">
        <v>6</v>
      </c>
      <c r="E41" s="16">
        <v>5</v>
      </c>
      <c r="F41" s="16">
        <f t="shared" si="1"/>
        <v>1</v>
      </c>
      <c r="G41" s="16"/>
      <c r="H41" s="15">
        <f>H40/30</f>
        <v>7.7</v>
      </c>
      <c r="I41" s="16" t="s">
        <v>59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 s="22" customFormat="1" x14ac:dyDescent="0.25">
      <c r="A42" s="18">
        <v>20.558823529411502</v>
      </c>
      <c r="B42" s="19" t="s">
        <v>44</v>
      </c>
      <c r="C42" s="21" t="s">
        <v>11</v>
      </c>
      <c r="D42" s="21">
        <v>6</v>
      </c>
      <c r="E42" s="21">
        <v>4</v>
      </c>
      <c r="F42" s="21">
        <f t="shared" si="1"/>
        <v>2</v>
      </c>
      <c r="G42" s="21"/>
      <c r="H42" s="20">
        <f>'All images'!$K$115-'All images'!$K$119</f>
        <v>0</v>
      </c>
      <c r="I42" s="12" t="s">
        <v>58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s="22" customFormat="1" x14ac:dyDescent="0.25">
      <c r="A43" s="18">
        <v>21.052941176470299</v>
      </c>
      <c r="B43" s="19" t="s">
        <v>44</v>
      </c>
      <c r="C43" s="21" t="s">
        <v>7</v>
      </c>
      <c r="D43" s="21">
        <v>0</v>
      </c>
      <c r="E43" s="21">
        <v>0</v>
      </c>
      <c r="F43" s="21">
        <f t="shared" si="1"/>
        <v>0</v>
      </c>
      <c r="G43" s="21"/>
      <c r="H43" s="20">
        <f>H42/30</f>
        <v>0</v>
      </c>
      <c r="I43" s="12" t="s">
        <v>59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x14ac:dyDescent="0.25">
      <c r="A44" s="13">
        <v>21.547058823529099</v>
      </c>
      <c r="B44" s="14" t="s">
        <v>45</v>
      </c>
      <c r="C44" s="16" t="s">
        <v>11</v>
      </c>
      <c r="D44" s="16">
        <v>4</v>
      </c>
      <c r="E44" s="16">
        <v>4</v>
      </c>
      <c r="F44" s="16">
        <f t="shared" si="1"/>
        <v>0</v>
      </c>
      <c r="G44" s="16"/>
      <c r="H44" s="15">
        <f>'All images'!$K$120-'All images'!$K$127</f>
        <v>-1127</v>
      </c>
      <c r="I44" s="16" t="s">
        <v>58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 x14ac:dyDescent="0.25">
      <c r="A45" s="13">
        <v>22.041176470587899</v>
      </c>
      <c r="B45" s="14" t="s">
        <v>45</v>
      </c>
      <c r="C45" s="16" t="s">
        <v>7</v>
      </c>
      <c r="D45" s="16">
        <v>4</v>
      </c>
      <c r="E45" s="16">
        <v>3</v>
      </c>
      <c r="F45" s="16">
        <f t="shared" si="1"/>
        <v>1</v>
      </c>
      <c r="G45" s="16"/>
      <c r="H45" s="15">
        <f>H44/30</f>
        <v>-37.56666666666667</v>
      </c>
      <c r="I45" s="16" t="s">
        <v>59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 s="17" customFormat="1" x14ac:dyDescent="0.25">
      <c r="A46" s="9">
        <v>22.5352941176467</v>
      </c>
      <c r="B46" s="10" t="s">
        <v>46</v>
      </c>
      <c r="C46" s="12" t="s">
        <v>11</v>
      </c>
      <c r="D46" s="12">
        <v>6</v>
      </c>
      <c r="E46" s="12">
        <v>6</v>
      </c>
      <c r="F46" s="12">
        <f t="shared" si="1"/>
        <v>0</v>
      </c>
      <c r="G46" s="12"/>
      <c r="H46" s="11">
        <f>'All images'!$K$128-'All images'!$K$139</f>
        <v>-335</v>
      </c>
      <c r="I46" s="12" t="s">
        <v>58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s="17" customFormat="1" x14ac:dyDescent="0.25">
      <c r="A47" s="9">
        <v>23.0294117647055</v>
      </c>
      <c r="B47" s="10" t="s">
        <v>46</v>
      </c>
      <c r="C47" s="12" t="s">
        <v>7</v>
      </c>
      <c r="D47" s="12">
        <v>6</v>
      </c>
      <c r="E47" s="12">
        <v>6</v>
      </c>
      <c r="F47" s="12">
        <f t="shared" si="1"/>
        <v>0</v>
      </c>
      <c r="G47" s="12"/>
      <c r="H47" s="11">
        <f>H46/30</f>
        <v>-11.166666666666666</v>
      </c>
      <c r="I47" s="12" t="s">
        <v>59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25">
      <c r="A48" s="13">
        <v>23.523529411764301</v>
      </c>
      <c r="B48" s="14" t="s">
        <v>47</v>
      </c>
      <c r="C48" s="16" t="s">
        <v>11</v>
      </c>
      <c r="D48" s="16">
        <v>6</v>
      </c>
      <c r="E48" s="16">
        <v>3</v>
      </c>
      <c r="F48" s="16">
        <f t="shared" si="1"/>
        <v>3</v>
      </c>
      <c r="G48" s="16"/>
      <c r="H48" s="15">
        <f>'All images'!$K$140-'All images'!$K$145</f>
        <v>1175</v>
      </c>
      <c r="I48" s="16" t="s">
        <v>58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x14ac:dyDescent="0.25">
      <c r="A49" s="13">
        <v>24.017647058823101</v>
      </c>
      <c r="B49" s="14" t="s">
        <v>47</v>
      </c>
      <c r="C49" s="16" t="s">
        <v>7</v>
      </c>
      <c r="D49" s="16">
        <v>0</v>
      </c>
      <c r="E49" s="16">
        <v>0</v>
      </c>
      <c r="F49" s="16">
        <f t="shared" si="1"/>
        <v>0</v>
      </c>
      <c r="G49" s="16"/>
      <c r="H49" s="15">
        <f>H48/30</f>
        <v>39.166666666666664</v>
      </c>
      <c r="I49" s="16" t="s">
        <v>59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 s="22" customFormat="1" x14ac:dyDescent="0.25">
      <c r="A50" s="18">
        <v>24.511764705881902</v>
      </c>
      <c r="B50" s="19" t="s">
        <v>48</v>
      </c>
      <c r="C50" s="21" t="s">
        <v>11</v>
      </c>
      <c r="D50" s="21">
        <v>0</v>
      </c>
      <c r="E50" s="21">
        <v>0</v>
      </c>
      <c r="F50" s="21">
        <f t="shared" si="1"/>
        <v>0</v>
      </c>
      <c r="G50" s="21"/>
      <c r="H50" s="20">
        <f>'All images'!$K$146-'All images'!$K$148</f>
        <v>483</v>
      </c>
      <c r="I50" s="12" t="s">
        <v>58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s="22" customFormat="1" x14ac:dyDescent="0.25">
      <c r="A51" s="18">
        <v>25.005882352940699</v>
      </c>
      <c r="B51" s="19" t="s">
        <v>48</v>
      </c>
      <c r="C51" s="21" t="s">
        <v>7</v>
      </c>
      <c r="D51" s="21">
        <v>3</v>
      </c>
      <c r="E51" s="21">
        <v>3</v>
      </c>
      <c r="F51" s="21">
        <f t="shared" si="1"/>
        <v>0</v>
      </c>
      <c r="G51" s="21"/>
      <c r="H51" s="20">
        <f>H50/30</f>
        <v>16.100000000000001</v>
      </c>
      <c r="I51" s="12" t="s">
        <v>59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x14ac:dyDescent="0.25">
      <c r="A52" s="13">
        <v>26</v>
      </c>
      <c r="B52" s="14" t="s">
        <v>49</v>
      </c>
      <c r="C52" s="16" t="s">
        <v>11</v>
      </c>
      <c r="D52" s="16">
        <v>0</v>
      </c>
      <c r="E52" s="16">
        <v>0</v>
      </c>
      <c r="F52" s="16">
        <f t="shared" si="1"/>
        <v>0</v>
      </c>
      <c r="G52" s="16"/>
      <c r="H52" s="15">
        <f>'All images'!$K$149-'All images'!$K$154</f>
        <v>-217</v>
      </c>
      <c r="I52" s="16" t="s">
        <v>58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 x14ac:dyDescent="0.25">
      <c r="A53" s="13">
        <v>25.9941176470583</v>
      </c>
      <c r="B53" s="14" t="s">
        <v>49</v>
      </c>
      <c r="C53" s="16" t="s">
        <v>7</v>
      </c>
      <c r="D53" s="16">
        <v>6</v>
      </c>
      <c r="E53" s="16">
        <v>5</v>
      </c>
      <c r="F53" s="16">
        <f t="shared" si="1"/>
        <v>1</v>
      </c>
      <c r="G53" s="16"/>
      <c r="H53" s="15">
        <f>H52/30</f>
        <v>-7.2333333333333334</v>
      </c>
      <c r="I53" s="16" t="s">
        <v>59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</sheetData>
  <pageMargins left="0.7" right="0.7" top="0.75" bottom="0.75" header="0.3" footer="0.3"/>
  <pageSetup orientation="portrait" r:id="rId1"/>
  <ignoredErrors>
    <ignoredError sqref="B2:B5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opLeftCell="A40" workbookViewId="0">
      <selection activeCell="K34" sqref="K34"/>
    </sheetView>
  </sheetViews>
  <sheetFormatPr defaultRowHeight="14.25" x14ac:dyDescent="0.2"/>
  <sheetData>
    <row r="1" spans="1:38" x14ac:dyDescent="0.2">
      <c r="A1" s="59">
        <v>1</v>
      </c>
      <c r="B1">
        <v>1</v>
      </c>
      <c r="C1">
        <v>2</v>
      </c>
      <c r="D1">
        <v>3</v>
      </c>
      <c r="E1">
        <v>3</v>
      </c>
      <c r="F1">
        <v>4</v>
      </c>
      <c r="G1">
        <v>5</v>
      </c>
      <c r="H1">
        <v>5</v>
      </c>
      <c r="I1">
        <v>6</v>
      </c>
      <c r="J1">
        <v>6</v>
      </c>
      <c r="K1">
        <v>7</v>
      </c>
      <c r="L1">
        <v>8</v>
      </c>
      <c r="M1">
        <v>8</v>
      </c>
      <c r="N1">
        <v>9</v>
      </c>
      <c r="O1">
        <v>9</v>
      </c>
      <c r="P1">
        <v>10</v>
      </c>
      <c r="Q1">
        <v>10</v>
      </c>
      <c r="R1">
        <v>11</v>
      </c>
      <c r="S1">
        <v>12</v>
      </c>
      <c r="T1">
        <v>12</v>
      </c>
      <c r="U1">
        <v>13</v>
      </c>
      <c r="V1">
        <v>14</v>
      </c>
      <c r="W1">
        <v>15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21</v>
      </c>
      <c r="AF1">
        <v>22</v>
      </c>
      <c r="AG1">
        <v>22</v>
      </c>
      <c r="AH1">
        <v>23</v>
      </c>
      <c r="AI1">
        <v>23</v>
      </c>
      <c r="AJ1">
        <v>24</v>
      </c>
      <c r="AK1">
        <v>25</v>
      </c>
      <c r="AL1">
        <v>26</v>
      </c>
    </row>
    <row r="2" spans="1:38" x14ac:dyDescent="0.2">
      <c r="A2" s="59">
        <v>0</v>
      </c>
      <c r="B2" s="59">
        <v>0</v>
      </c>
      <c r="C2" s="59">
        <v>0</v>
      </c>
      <c r="D2" s="59">
        <v>0</v>
      </c>
      <c r="E2" s="59">
        <v>0</v>
      </c>
      <c r="F2" s="59">
        <v>0</v>
      </c>
      <c r="G2" s="59">
        <v>0</v>
      </c>
      <c r="H2" s="59">
        <v>0</v>
      </c>
      <c r="I2" s="59">
        <v>0</v>
      </c>
      <c r="J2" s="59">
        <v>0</v>
      </c>
      <c r="K2" s="59">
        <v>0</v>
      </c>
      <c r="L2" s="59">
        <v>0</v>
      </c>
      <c r="M2" s="59">
        <v>0</v>
      </c>
      <c r="N2" s="59">
        <v>0</v>
      </c>
      <c r="O2" s="59">
        <v>0</v>
      </c>
      <c r="P2" s="59">
        <v>0</v>
      </c>
      <c r="Q2" s="59">
        <v>0</v>
      </c>
      <c r="R2" s="59">
        <v>0</v>
      </c>
      <c r="S2" s="59">
        <v>0</v>
      </c>
      <c r="T2" s="59">
        <v>0</v>
      </c>
      <c r="U2" s="59">
        <v>0</v>
      </c>
      <c r="V2" s="59">
        <v>0</v>
      </c>
      <c r="W2" s="59">
        <v>0</v>
      </c>
      <c r="X2" s="59">
        <v>0</v>
      </c>
      <c r="Y2" s="59">
        <v>0</v>
      </c>
      <c r="Z2" s="59">
        <v>0</v>
      </c>
      <c r="AA2" s="59">
        <v>0</v>
      </c>
      <c r="AB2" s="59">
        <v>0</v>
      </c>
      <c r="AC2" s="59">
        <v>0</v>
      </c>
      <c r="AD2" s="59">
        <v>0</v>
      </c>
      <c r="AE2" s="59">
        <v>0</v>
      </c>
      <c r="AF2" s="59">
        <v>0</v>
      </c>
      <c r="AG2" s="59">
        <v>0</v>
      </c>
      <c r="AH2" s="59">
        <v>0</v>
      </c>
      <c r="AI2" s="59">
        <v>0</v>
      </c>
      <c r="AJ2" s="59">
        <v>0</v>
      </c>
      <c r="AK2" s="59">
        <v>0</v>
      </c>
      <c r="AL2" s="59">
        <v>0</v>
      </c>
    </row>
    <row r="3" spans="1:38" x14ac:dyDescent="0.2">
      <c r="A3" s="59">
        <v>33.060650000000003</v>
      </c>
      <c r="B3" s="59">
        <v>74.998190000000008</v>
      </c>
      <c r="C3" s="59">
        <v>29.00742</v>
      </c>
      <c r="D3" s="59">
        <v>88.235860000000002</v>
      </c>
      <c r="E3" s="59">
        <v>164.4511</v>
      </c>
      <c r="F3" s="59">
        <v>36.027790000000003</v>
      </c>
      <c r="G3" s="59">
        <v>66.016350000000003</v>
      </c>
      <c r="H3" s="59">
        <v>94.725920000000002</v>
      </c>
      <c r="I3" s="59">
        <v>325.73340000000002</v>
      </c>
      <c r="J3" s="59">
        <v>77.505649999999989</v>
      </c>
      <c r="K3" s="59">
        <v>53.569900000000004</v>
      </c>
      <c r="L3" s="59">
        <v>155.3751</v>
      </c>
      <c r="M3" s="59">
        <v>88.336010000000002</v>
      </c>
      <c r="N3" s="59">
        <v>60.482990000000001</v>
      </c>
      <c r="O3" s="59">
        <v>49.193069999999999</v>
      </c>
      <c r="P3" s="59">
        <v>24.675129999999999</v>
      </c>
      <c r="Q3" s="59">
        <v>113.7128</v>
      </c>
      <c r="R3" s="59">
        <v>18.606180000000002</v>
      </c>
      <c r="S3" s="59">
        <v>75.602240000000009</v>
      </c>
      <c r="T3" s="59">
        <v>58.392009999999999</v>
      </c>
      <c r="U3" s="59">
        <v>315.5061</v>
      </c>
      <c r="V3" s="59">
        <v>68.021190000000004</v>
      </c>
      <c r="W3" s="59">
        <v>55.134699999999995</v>
      </c>
      <c r="X3" s="59">
        <v>128.4657</v>
      </c>
      <c r="Y3" s="59">
        <v>10.772320000000001</v>
      </c>
      <c r="Z3" s="59">
        <v>137.76870000000002</v>
      </c>
      <c r="AA3" s="59">
        <v>51.804749999999999</v>
      </c>
      <c r="AB3" s="59">
        <v>104.48950000000001</v>
      </c>
      <c r="AC3" s="59">
        <v>95</v>
      </c>
      <c r="AD3" s="59">
        <v>54.8964</v>
      </c>
      <c r="AE3" s="59">
        <v>7.8902590000000004</v>
      </c>
      <c r="AF3" s="59">
        <v>196.2336</v>
      </c>
      <c r="AG3" s="59">
        <v>60.271279999999997</v>
      </c>
      <c r="AH3" s="59">
        <v>49.969379999999994</v>
      </c>
      <c r="AI3" s="59">
        <v>85.744529999999997</v>
      </c>
      <c r="AJ3" s="59">
        <v>12.633979999999999</v>
      </c>
      <c r="AK3" s="59">
        <v>7.9762399999999998</v>
      </c>
      <c r="AL3" s="59">
        <v>33.05789</v>
      </c>
    </row>
    <row r="4" spans="1:38" x14ac:dyDescent="0.2">
      <c r="A4" s="59">
        <v>67.03783</v>
      </c>
      <c r="B4" s="59">
        <v>131.57920000000001</v>
      </c>
      <c r="D4" s="59">
        <v>63.539470000000001</v>
      </c>
      <c r="E4" s="59">
        <v>89.853259999999992</v>
      </c>
      <c r="F4" s="59">
        <v>20.450790000000001</v>
      </c>
      <c r="G4" s="59">
        <v>86.276699999999991</v>
      </c>
      <c r="H4" s="59">
        <v>106.4255</v>
      </c>
      <c r="I4" s="59">
        <v>300.58769999999998</v>
      </c>
      <c r="J4" s="59">
        <v>235.1431</v>
      </c>
      <c r="K4" s="59">
        <v>81.967470000000006</v>
      </c>
      <c r="N4" s="59">
        <v>89.020479999999992</v>
      </c>
      <c r="O4" s="59">
        <v>57.598550000000003</v>
      </c>
      <c r="P4" s="59">
        <v>58.687690000000003</v>
      </c>
      <c r="Q4" s="59">
        <v>33.405860000000004</v>
      </c>
      <c r="U4" s="59">
        <v>233.2663</v>
      </c>
      <c r="W4" s="59">
        <v>97.136250000000004</v>
      </c>
      <c r="X4" s="59">
        <v>177.1772</v>
      </c>
      <c r="Y4" s="59">
        <v>34.356259999999999</v>
      </c>
      <c r="Z4" s="59">
        <v>150.79050000000001</v>
      </c>
      <c r="AA4" s="59">
        <v>143.47389999999999</v>
      </c>
      <c r="AB4" s="59">
        <v>71.749139999999997</v>
      </c>
      <c r="AD4" s="59">
        <v>162.78629999999998</v>
      </c>
      <c r="AE4" s="59">
        <v>160.6198</v>
      </c>
      <c r="AF4" s="59">
        <v>22.72767</v>
      </c>
      <c r="AG4" s="59">
        <v>23.570720000000001</v>
      </c>
      <c r="AH4" s="59">
        <v>60.535050000000005</v>
      </c>
      <c r="AI4" s="59">
        <v>58.854939999999999</v>
      </c>
      <c r="AJ4" s="59">
        <v>16.299409999999998</v>
      </c>
      <c r="AK4" s="59">
        <v>148.54650000000001</v>
      </c>
      <c r="AL4" s="59">
        <v>85.862970000000004</v>
      </c>
    </row>
    <row r="5" spans="1:38" x14ac:dyDescent="0.2">
      <c r="A5" s="59">
        <v>53.384519999999995</v>
      </c>
      <c r="B5" s="59">
        <v>73.286410000000004</v>
      </c>
      <c r="D5" s="59">
        <v>51.24776</v>
      </c>
      <c r="E5" s="59">
        <v>121.021</v>
      </c>
      <c r="F5" s="59">
        <v>24.997199999999999</v>
      </c>
      <c r="I5" s="59">
        <v>306.6721</v>
      </c>
      <c r="J5" s="59">
        <v>386.51740000000001</v>
      </c>
      <c r="K5" s="59">
        <v>145.87289999999999</v>
      </c>
      <c r="N5" s="59">
        <v>65.722850000000008</v>
      </c>
      <c r="O5" s="59">
        <v>39.191830000000003</v>
      </c>
      <c r="P5" s="59">
        <v>55.013580000000005</v>
      </c>
      <c r="Q5" s="59">
        <v>37.31174</v>
      </c>
      <c r="U5" s="59">
        <v>222.98760000000001</v>
      </c>
      <c r="W5" s="59">
        <v>110.0686</v>
      </c>
      <c r="X5" s="59">
        <v>163.19200000000001</v>
      </c>
      <c r="Y5" s="59">
        <v>14.744</v>
      </c>
      <c r="Z5" s="59">
        <v>90.00491000000001</v>
      </c>
      <c r="AA5" s="59">
        <v>151.30410000000001</v>
      </c>
      <c r="AB5" s="59">
        <v>66.825460000000007</v>
      </c>
      <c r="AD5" s="59">
        <v>127.81139999999999</v>
      </c>
      <c r="AE5" s="59">
        <v>124.988</v>
      </c>
      <c r="AF5" s="59">
        <v>42.26285</v>
      </c>
      <c r="AG5" s="59">
        <v>55.286859999999997</v>
      </c>
      <c r="AH5" s="59">
        <v>38.806730000000002</v>
      </c>
      <c r="AI5" s="59">
        <v>30.664540000000002</v>
      </c>
      <c r="AJ5" s="59">
        <v>16.927060000000001</v>
      </c>
      <c r="AL5" s="59">
        <v>55.946559999999998</v>
      </c>
    </row>
    <row r="6" spans="1:38" x14ac:dyDescent="0.2">
      <c r="A6" s="59">
        <v>36.235019999999999</v>
      </c>
      <c r="B6" s="59">
        <v>113.494</v>
      </c>
      <c r="D6" s="59">
        <v>82.39443</v>
      </c>
      <c r="E6" s="59">
        <v>135.19370000000001</v>
      </c>
      <c r="F6" s="59">
        <v>30.08323</v>
      </c>
      <c r="I6" s="59">
        <v>213.83760000000001</v>
      </c>
      <c r="J6" s="59">
        <v>364.71859999999998</v>
      </c>
      <c r="K6" s="59">
        <v>189.30579999999998</v>
      </c>
      <c r="N6" s="59">
        <v>57.337300000000006</v>
      </c>
      <c r="O6" s="59">
        <v>33.196460000000002</v>
      </c>
      <c r="Q6" s="59">
        <v>25.584119999999999</v>
      </c>
      <c r="U6" s="59">
        <v>113.1581</v>
      </c>
      <c r="W6" s="59">
        <v>106.26310000000001</v>
      </c>
      <c r="X6" s="59">
        <v>182.32239999999999</v>
      </c>
      <c r="Y6" s="59">
        <v>3.0752269999999999</v>
      </c>
      <c r="AA6" s="59">
        <v>149.84299999999999</v>
      </c>
      <c r="AB6" s="59">
        <v>28.54476</v>
      </c>
      <c r="AH6" s="59">
        <v>25.748249999999999</v>
      </c>
      <c r="AI6" s="59">
        <v>32.515349999999998</v>
      </c>
      <c r="AJ6" s="59">
        <v>8.2010699999999996</v>
      </c>
      <c r="AL6" s="59">
        <v>45.389129999999994</v>
      </c>
    </row>
    <row r="7" spans="1:38" x14ac:dyDescent="0.2">
      <c r="A7" s="59">
        <v>14.092889999999999</v>
      </c>
      <c r="B7" s="59">
        <v>105.2457</v>
      </c>
      <c r="D7" s="59">
        <v>78.442250000000001</v>
      </c>
      <c r="E7" s="59">
        <v>137.1387</v>
      </c>
      <c r="I7" s="59">
        <v>361.84379999999999</v>
      </c>
      <c r="J7" s="59">
        <v>78.856570000000005</v>
      </c>
      <c r="K7" s="59">
        <v>355.1266</v>
      </c>
      <c r="O7" s="59">
        <v>41.673870000000001</v>
      </c>
      <c r="Q7" s="59">
        <v>29.53689</v>
      </c>
      <c r="U7" s="59">
        <v>242.7054</v>
      </c>
      <c r="AB7" s="59">
        <v>68.889330000000001</v>
      </c>
      <c r="AH7" s="59">
        <v>49.197580000000002</v>
      </c>
      <c r="AI7" s="59">
        <v>14.39287</v>
      </c>
      <c r="AJ7" s="59">
        <v>18.051259999999999</v>
      </c>
      <c r="AL7" s="59">
        <v>28.15981</v>
      </c>
    </row>
    <row r="8" spans="1:38" x14ac:dyDescent="0.2">
      <c r="J8" s="59">
        <v>267.45870000000002</v>
      </c>
      <c r="O8" s="59">
        <v>37.326819999999998</v>
      </c>
    </row>
    <row r="10" spans="1:38" x14ac:dyDescent="0.2">
      <c r="A10" s="59">
        <v>1</v>
      </c>
      <c r="B10" s="59">
        <v>0</v>
      </c>
      <c r="C10" s="59">
        <v>33.060650000000003</v>
      </c>
      <c r="D10" s="59">
        <v>67.03783</v>
      </c>
      <c r="E10" s="59">
        <v>53.384519999999995</v>
      </c>
      <c r="F10" s="59">
        <v>36.235019999999999</v>
      </c>
      <c r="G10" s="59">
        <v>14.092889999999999</v>
      </c>
    </row>
    <row r="11" spans="1:38" x14ac:dyDescent="0.2">
      <c r="A11">
        <v>1</v>
      </c>
      <c r="B11" s="59">
        <v>0</v>
      </c>
      <c r="C11" s="59">
        <v>74.998190000000008</v>
      </c>
      <c r="D11" s="59">
        <v>131.57920000000001</v>
      </c>
      <c r="E11" s="59">
        <v>73.286410000000004</v>
      </c>
      <c r="F11" s="59">
        <v>113.494</v>
      </c>
      <c r="G11" s="59">
        <v>105.2457</v>
      </c>
    </row>
    <row r="12" spans="1:38" x14ac:dyDescent="0.2">
      <c r="A12">
        <v>2</v>
      </c>
      <c r="B12" s="59">
        <v>0</v>
      </c>
      <c r="C12" s="59">
        <v>29.00742</v>
      </c>
    </row>
    <row r="13" spans="1:38" x14ac:dyDescent="0.2">
      <c r="A13">
        <v>3</v>
      </c>
      <c r="B13" s="59">
        <v>0</v>
      </c>
      <c r="C13" s="59">
        <v>88.235860000000002</v>
      </c>
      <c r="D13" s="59">
        <v>63.539470000000001</v>
      </c>
      <c r="E13" s="59">
        <v>51.24776</v>
      </c>
      <c r="F13" s="59">
        <v>82.39443</v>
      </c>
      <c r="G13" s="59">
        <v>78.442250000000001</v>
      </c>
    </row>
    <row r="14" spans="1:38" x14ac:dyDescent="0.2">
      <c r="A14">
        <v>3</v>
      </c>
      <c r="B14" s="59">
        <v>0</v>
      </c>
      <c r="C14" s="59">
        <v>164.4511</v>
      </c>
      <c r="D14" s="59">
        <v>89.853259999999992</v>
      </c>
      <c r="E14" s="59">
        <v>121.021</v>
      </c>
      <c r="F14" s="59">
        <v>135.19370000000001</v>
      </c>
      <c r="G14" s="59">
        <v>137.1387</v>
      </c>
    </row>
    <row r="15" spans="1:38" x14ac:dyDescent="0.2">
      <c r="A15">
        <v>4</v>
      </c>
      <c r="B15" s="59">
        <v>0</v>
      </c>
      <c r="C15" s="59">
        <v>36.027790000000003</v>
      </c>
      <c r="D15" s="59">
        <v>20.450790000000001</v>
      </c>
      <c r="E15" s="59">
        <v>24.997199999999999</v>
      </c>
      <c r="F15" s="59">
        <v>30.08323</v>
      </c>
    </row>
    <row r="16" spans="1:38" x14ac:dyDescent="0.2">
      <c r="A16">
        <v>5</v>
      </c>
      <c r="B16" s="59">
        <v>0</v>
      </c>
      <c r="C16" s="59">
        <v>66.016350000000003</v>
      </c>
      <c r="D16" s="59">
        <v>86.276699999999991</v>
      </c>
    </row>
    <row r="17" spans="1:8" x14ac:dyDescent="0.2">
      <c r="A17">
        <v>5</v>
      </c>
      <c r="B17" s="59">
        <v>0</v>
      </c>
      <c r="C17" s="59">
        <v>94.725920000000002</v>
      </c>
      <c r="D17" s="59">
        <v>106.4255</v>
      </c>
    </row>
    <row r="18" spans="1:8" x14ac:dyDescent="0.2">
      <c r="A18">
        <v>6</v>
      </c>
      <c r="B18" s="59">
        <v>0</v>
      </c>
      <c r="C18" s="59">
        <v>325.73340000000002</v>
      </c>
      <c r="D18" s="59">
        <v>300.58769999999998</v>
      </c>
      <c r="E18" s="59">
        <v>306.6721</v>
      </c>
      <c r="F18" s="59">
        <v>213.83760000000001</v>
      </c>
      <c r="G18" s="59">
        <v>361.84379999999999</v>
      </c>
    </row>
    <row r="19" spans="1:8" x14ac:dyDescent="0.2">
      <c r="A19">
        <v>6</v>
      </c>
      <c r="B19" s="59">
        <v>0</v>
      </c>
      <c r="C19" s="59">
        <v>77.505649999999989</v>
      </c>
      <c r="D19" s="59">
        <v>235.1431</v>
      </c>
      <c r="E19" s="59">
        <v>386.51740000000001</v>
      </c>
      <c r="F19" s="59">
        <v>364.71859999999998</v>
      </c>
      <c r="G19" s="59">
        <v>78.856570000000005</v>
      </c>
      <c r="H19" s="59">
        <v>267.45870000000002</v>
      </c>
    </row>
    <row r="20" spans="1:8" x14ac:dyDescent="0.2">
      <c r="A20">
        <v>7</v>
      </c>
      <c r="B20" s="59">
        <v>0</v>
      </c>
      <c r="C20" s="59">
        <v>53.569900000000004</v>
      </c>
      <c r="D20" s="59">
        <v>81.967470000000006</v>
      </c>
      <c r="E20" s="59">
        <v>145.87289999999999</v>
      </c>
      <c r="F20" s="59">
        <v>189.30579999999998</v>
      </c>
      <c r="G20" s="59">
        <v>355.1266</v>
      </c>
    </row>
    <row r="21" spans="1:8" x14ac:dyDescent="0.2">
      <c r="A21">
        <v>8</v>
      </c>
      <c r="B21" s="59">
        <v>0</v>
      </c>
      <c r="C21" s="59">
        <v>155.3751</v>
      </c>
    </row>
    <row r="22" spans="1:8" x14ac:dyDescent="0.2">
      <c r="A22">
        <v>8</v>
      </c>
      <c r="B22" s="59">
        <v>0</v>
      </c>
      <c r="C22" s="59">
        <v>88.336010000000002</v>
      </c>
    </row>
    <row r="23" spans="1:8" x14ac:dyDescent="0.2">
      <c r="A23">
        <v>9</v>
      </c>
      <c r="B23" s="59">
        <v>0</v>
      </c>
      <c r="C23" s="59">
        <v>60.482990000000001</v>
      </c>
      <c r="D23" s="59">
        <v>89.020479999999992</v>
      </c>
      <c r="E23" s="59">
        <v>65.722850000000008</v>
      </c>
      <c r="F23" s="59">
        <v>57.337300000000006</v>
      </c>
    </row>
    <row r="24" spans="1:8" x14ac:dyDescent="0.2">
      <c r="A24">
        <v>9</v>
      </c>
      <c r="B24" s="59">
        <v>0</v>
      </c>
      <c r="C24" s="59">
        <v>49.193069999999999</v>
      </c>
      <c r="D24" s="59">
        <v>57.598550000000003</v>
      </c>
      <c r="E24" s="59">
        <v>39.191830000000003</v>
      </c>
      <c r="F24" s="59">
        <v>33.196460000000002</v>
      </c>
      <c r="G24" s="59">
        <v>41.673870000000001</v>
      </c>
      <c r="H24" s="59">
        <v>37.326819999999998</v>
      </c>
    </row>
    <row r="25" spans="1:8" x14ac:dyDescent="0.2">
      <c r="A25">
        <v>10</v>
      </c>
      <c r="B25" s="59">
        <v>0</v>
      </c>
      <c r="C25" s="59">
        <v>24.675129999999999</v>
      </c>
      <c r="D25" s="59">
        <v>58.687690000000003</v>
      </c>
      <c r="E25" s="59">
        <v>55.013580000000005</v>
      </c>
    </row>
    <row r="26" spans="1:8" x14ac:dyDescent="0.2">
      <c r="A26">
        <v>10</v>
      </c>
      <c r="B26" s="59">
        <v>0</v>
      </c>
      <c r="C26" s="59">
        <v>113.7128</v>
      </c>
      <c r="D26" s="59">
        <v>33.405860000000004</v>
      </c>
      <c r="E26" s="59">
        <v>37.31174</v>
      </c>
      <c r="F26" s="59">
        <v>25.584119999999999</v>
      </c>
      <c r="G26" s="59">
        <v>29.53689</v>
      </c>
    </row>
    <row r="27" spans="1:8" x14ac:dyDescent="0.2">
      <c r="A27">
        <v>11</v>
      </c>
      <c r="B27" s="59">
        <v>0</v>
      </c>
      <c r="C27" s="59">
        <v>18.606180000000002</v>
      </c>
    </row>
    <row r="28" spans="1:8" x14ac:dyDescent="0.2">
      <c r="A28">
        <v>12</v>
      </c>
      <c r="B28" s="59">
        <v>0</v>
      </c>
      <c r="C28" s="59">
        <v>75.602240000000009</v>
      </c>
    </row>
    <row r="29" spans="1:8" x14ac:dyDescent="0.2">
      <c r="A29">
        <v>12</v>
      </c>
      <c r="B29" s="59">
        <v>0</v>
      </c>
      <c r="C29" s="59">
        <v>58.392009999999999</v>
      </c>
    </row>
    <row r="30" spans="1:8" x14ac:dyDescent="0.2">
      <c r="A30">
        <v>13</v>
      </c>
      <c r="B30" s="59">
        <v>0</v>
      </c>
      <c r="C30" s="59">
        <v>315.5061</v>
      </c>
      <c r="D30" s="59">
        <v>233.2663</v>
      </c>
      <c r="E30" s="59">
        <v>222.98760000000001</v>
      </c>
      <c r="F30" s="59">
        <v>113.1581</v>
      </c>
      <c r="G30" s="59">
        <v>242.7054</v>
      </c>
    </row>
    <row r="31" spans="1:8" x14ac:dyDescent="0.2">
      <c r="A31">
        <v>14</v>
      </c>
      <c r="B31" s="59">
        <v>0</v>
      </c>
      <c r="C31" s="59">
        <v>68.021190000000004</v>
      </c>
    </row>
    <row r="32" spans="1:8" x14ac:dyDescent="0.2">
      <c r="A32">
        <v>15</v>
      </c>
      <c r="B32" s="59">
        <v>0</v>
      </c>
      <c r="C32" s="59">
        <v>55.134699999999995</v>
      </c>
      <c r="D32" s="59">
        <v>97.136250000000004</v>
      </c>
      <c r="E32" s="59">
        <v>110.0686</v>
      </c>
      <c r="F32" s="59">
        <v>106.26310000000001</v>
      </c>
    </row>
    <row r="33" spans="1:7" x14ac:dyDescent="0.2">
      <c r="A33">
        <v>15</v>
      </c>
      <c r="B33" s="59">
        <v>0</v>
      </c>
      <c r="C33" s="59">
        <v>128.4657</v>
      </c>
      <c r="D33" s="59">
        <v>177.1772</v>
      </c>
      <c r="E33" s="59">
        <v>163.19200000000001</v>
      </c>
      <c r="F33" s="59">
        <v>182.32239999999999</v>
      </c>
    </row>
    <row r="34" spans="1:7" x14ac:dyDescent="0.2">
      <c r="A34">
        <v>16</v>
      </c>
      <c r="B34" s="59">
        <v>0</v>
      </c>
      <c r="C34" s="59">
        <v>10.772320000000001</v>
      </c>
      <c r="D34" s="59">
        <v>34.356259999999999</v>
      </c>
      <c r="E34" s="59">
        <v>14.744</v>
      </c>
      <c r="F34" s="59">
        <v>3.0752269999999999</v>
      </c>
    </row>
    <row r="35" spans="1:7" x14ac:dyDescent="0.2">
      <c r="A35">
        <v>17</v>
      </c>
      <c r="B35" s="59">
        <v>0</v>
      </c>
      <c r="C35" s="59">
        <v>137.76870000000002</v>
      </c>
      <c r="D35" s="59">
        <v>150.79050000000001</v>
      </c>
      <c r="E35" s="59">
        <v>90.00491000000001</v>
      </c>
    </row>
    <row r="36" spans="1:7" x14ac:dyDescent="0.2">
      <c r="A36">
        <v>18</v>
      </c>
      <c r="B36" s="59">
        <v>0</v>
      </c>
      <c r="C36" s="59">
        <v>51.804749999999999</v>
      </c>
      <c r="D36" s="59">
        <v>143.47389999999999</v>
      </c>
      <c r="E36" s="59">
        <v>151.30410000000001</v>
      </c>
      <c r="F36" s="59">
        <v>149.84299999999999</v>
      </c>
    </row>
    <row r="37" spans="1:7" x14ac:dyDescent="0.2">
      <c r="A37">
        <v>19</v>
      </c>
      <c r="B37" s="59">
        <v>0</v>
      </c>
      <c r="C37" s="59">
        <v>104.48950000000001</v>
      </c>
      <c r="D37" s="59">
        <v>71.749139999999997</v>
      </c>
      <c r="E37" s="59">
        <v>66.825460000000007</v>
      </c>
      <c r="F37" s="59">
        <v>28.54476</v>
      </c>
      <c r="G37" s="59">
        <v>68.889330000000001</v>
      </c>
    </row>
    <row r="38" spans="1:7" x14ac:dyDescent="0.2">
      <c r="A38">
        <v>20</v>
      </c>
      <c r="B38" s="59">
        <v>0</v>
      </c>
      <c r="C38" s="59">
        <v>95</v>
      </c>
    </row>
    <row r="39" spans="1:7" x14ac:dyDescent="0.2">
      <c r="A39">
        <v>21</v>
      </c>
      <c r="B39" s="59">
        <v>0</v>
      </c>
      <c r="C39" s="59">
        <v>54.8964</v>
      </c>
      <c r="D39" s="59">
        <v>162.78629999999998</v>
      </c>
      <c r="E39" s="59">
        <v>127.81139999999999</v>
      </c>
    </row>
    <row r="40" spans="1:7" x14ac:dyDescent="0.2">
      <c r="A40">
        <v>21</v>
      </c>
      <c r="B40" s="59">
        <v>0</v>
      </c>
      <c r="C40" s="59">
        <v>7.8902590000000004</v>
      </c>
      <c r="D40" s="59">
        <v>160.6198</v>
      </c>
      <c r="E40" s="59">
        <v>124.988</v>
      </c>
    </row>
    <row r="41" spans="1:7" x14ac:dyDescent="0.2">
      <c r="A41">
        <v>22</v>
      </c>
      <c r="B41" s="59">
        <v>0</v>
      </c>
      <c r="C41" s="59">
        <v>196.2336</v>
      </c>
      <c r="D41" s="59">
        <v>22.72767</v>
      </c>
      <c r="E41" s="59">
        <v>42.26285</v>
      </c>
    </row>
    <row r="42" spans="1:7" x14ac:dyDescent="0.2">
      <c r="A42">
        <v>22</v>
      </c>
      <c r="B42" s="59">
        <v>0</v>
      </c>
      <c r="C42" s="59">
        <v>60.271279999999997</v>
      </c>
      <c r="D42" s="59">
        <v>23.570720000000001</v>
      </c>
      <c r="E42" s="59">
        <v>55.286859999999997</v>
      </c>
    </row>
    <row r="43" spans="1:7" x14ac:dyDescent="0.2">
      <c r="A43">
        <v>23</v>
      </c>
      <c r="B43" s="59">
        <v>0</v>
      </c>
      <c r="C43" s="59">
        <v>49.969379999999994</v>
      </c>
      <c r="D43" s="59">
        <v>60.535050000000005</v>
      </c>
      <c r="E43" s="59">
        <v>38.806730000000002</v>
      </c>
      <c r="F43" s="59">
        <v>25.748249999999999</v>
      </c>
      <c r="G43" s="59">
        <v>49.197580000000002</v>
      </c>
    </row>
    <row r="44" spans="1:7" x14ac:dyDescent="0.2">
      <c r="A44">
        <v>23</v>
      </c>
      <c r="B44" s="59">
        <v>0</v>
      </c>
      <c r="C44" s="59">
        <v>85.744529999999997</v>
      </c>
      <c r="D44" s="59">
        <v>58.854939999999999</v>
      </c>
      <c r="E44" s="59">
        <v>30.664540000000002</v>
      </c>
      <c r="F44" s="59">
        <v>32.515349999999998</v>
      </c>
      <c r="G44" s="59">
        <v>14.39287</v>
      </c>
    </row>
    <row r="45" spans="1:7" x14ac:dyDescent="0.2">
      <c r="A45">
        <v>24</v>
      </c>
      <c r="B45" s="59">
        <v>0</v>
      </c>
      <c r="C45" s="59">
        <v>12.633979999999999</v>
      </c>
      <c r="D45" s="59">
        <v>16.299409999999998</v>
      </c>
      <c r="E45" s="59">
        <v>16.927060000000001</v>
      </c>
      <c r="F45" s="59">
        <v>8.2010699999999996</v>
      </c>
      <c r="G45" s="59">
        <v>18.051259999999999</v>
      </c>
    </row>
    <row r="46" spans="1:7" x14ac:dyDescent="0.2">
      <c r="A46">
        <v>25</v>
      </c>
      <c r="B46" s="59">
        <v>0</v>
      </c>
      <c r="C46" s="59">
        <v>7.9762399999999998</v>
      </c>
      <c r="D46" s="59">
        <v>148.54650000000001</v>
      </c>
    </row>
    <row r="47" spans="1:7" x14ac:dyDescent="0.2">
      <c r="A47">
        <v>26</v>
      </c>
      <c r="B47" s="59">
        <v>0</v>
      </c>
      <c r="C47" s="59">
        <v>33.05789</v>
      </c>
      <c r="D47" s="59">
        <v>85.862970000000004</v>
      </c>
      <c r="E47" s="59">
        <v>55.946559999999998</v>
      </c>
      <c r="F47" s="59">
        <v>45.389129999999994</v>
      </c>
      <c r="G47" s="59">
        <v>28.15981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14"/>
  <sheetViews>
    <sheetView workbookViewId="0">
      <selection activeCell="A11" sqref="A11"/>
    </sheetView>
  </sheetViews>
  <sheetFormatPr defaultRowHeight="14.25" x14ac:dyDescent="0.2"/>
  <cols>
    <col min="4" max="4" width="9.875" bestFit="1" customWidth="1"/>
    <col min="8" max="8" width="12.125" bestFit="1" customWidth="1"/>
    <col min="15" max="21" width="0" hidden="1" customWidth="1"/>
    <col min="22" max="22" width="9.875" bestFit="1" customWidth="1"/>
  </cols>
  <sheetData>
    <row r="1" spans="1:125" s="6" customFormat="1" ht="15" x14ac:dyDescent="0.25">
      <c r="A1" s="38"/>
      <c r="B1" s="39" t="s">
        <v>0</v>
      </c>
      <c r="C1" s="39" t="s">
        <v>3</v>
      </c>
      <c r="D1" s="40" t="s">
        <v>1</v>
      </c>
      <c r="E1" s="40" t="s">
        <v>53</v>
      </c>
      <c r="F1" s="41" t="s">
        <v>51</v>
      </c>
      <c r="G1" s="41" t="s">
        <v>52</v>
      </c>
      <c r="H1" s="40" t="s">
        <v>2</v>
      </c>
      <c r="I1" s="41" t="s">
        <v>4</v>
      </c>
      <c r="J1" s="41" t="s">
        <v>8</v>
      </c>
      <c r="K1" s="41" t="s">
        <v>12</v>
      </c>
      <c r="L1" s="41" t="s">
        <v>50</v>
      </c>
      <c r="M1" s="41" t="s">
        <v>61</v>
      </c>
      <c r="N1" s="5" t="s">
        <v>60</v>
      </c>
      <c r="O1" s="45"/>
      <c r="P1" s="48"/>
      <c r="Q1" s="48" t="s">
        <v>71</v>
      </c>
      <c r="R1" s="48" t="s">
        <v>72</v>
      </c>
      <c r="S1" s="48" t="s">
        <v>73</v>
      </c>
      <c r="T1" s="48" t="s">
        <v>74</v>
      </c>
      <c r="U1" s="45"/>
      <c r="V1" s="59" t="s">
        <v>71</v>
      </c>
      <c r="W1" s="59" t="s">
        <v>72</v>
      </c>
      <c r="X1" s="59" t="s">
        <v>73</v>
      </c>
      <c r="Y1" s="59" t="s">
        <v>74</v>
      </c>
      <c r="Z1" s="58"/>
      <c r="AA1" s="58"/>
      <c r="AB1" s="58"/>
      <c r="AC1" s="58"/>
      <c r="AD1" s="58"/>
      <c r="AE1" s="58"/>
      <c r="AF1" s="58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</row>
    <row r="2" spans="1:125" s="7" customFormat="1" ht="15" x14ac:dyDescent="0.25">
      <c r="A2" s="38">
        <v>1</v>
      </c>
      <c r="B2" s="42" t="s">
        <v>40</v>
      </c>
      <c r="C2" s="42" t="s">
        <v>23</v>
      </c>
      <c r="D2" s="43">
        <v>9488</v>
      </c>
      <c r="E2" s="44">
        <f t="shared" ref="E2" ca="1" si="0">INT((TODAY()-D2)/365.25)</f>
        <v>88</v>
      </c>
      <c r="F2" s="45">
        <v>25</v>
      </c>
      <c r="G2" s="45"/>
      <c r="H2" s="43">
        <v>39401</v>
      </c>
      <c r="I2" s="46" t="s">
        <v>11</v>
      </c>
      <c r="J2" s="46">
        <v>2</v>
      </c>
      <c r="K2" s="45" t="s">
        <v>14</v>
      </c>
      <c r="L2" s="45"/>
      <c r="M2" s="46"/>
      <c r="N2" s="34"/>
      <c r="O2" s="45"/>
      <c r="P2" s="48" t="s">
        <v>165</v>
      </c>
      <c r="Q2" s="48">
        <v>0</v>
      </c>
      <c r="R2" s="48">
        <v>0</v>
      </c>
      <c r="S2" s="48">
        <v>0</v>
      </c>
      <c r="T2" s="48">
        <v>0</v>
      </c>
      <c r="U2" s="45"/>
      <c r="V2" s="59">
        <f t="shared" ref="V2:Y2" si="1">Q2/1000</f>
        <v>0</v>
      </c>
      <c r="W2" s="59">
        <f t="shared" si="1"/>
        <v>0</v>
      </c>
      <c r="X2" s="59">
        <f t="shared" si="1"/>
        <v>0</v>
      </c>
      <c r="Y2" s="59">
        <f t="shared" si="1"/>
        <v>0</v>
      </c>
      <c r="Z2" s="27"/>
      <c r="AA2" s="27"/>
      <c r="AB2" s="27"/>
      <c r="AC2" s="27"/>
      <c r="AD2" s="27"/>
      <c r="AE2" s="27"/>
      <c r="AF2" s="27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</row>
    <row r="3" spans="1:125" s="7" customFormat="1" ht="15" x14ac:dyDescent="0.25">
      <c r="A3" s="38">
        <v>1</v>
      </c>
      <c r="B3" s="42" t="s">
        <v>40</v>
      </c>
      <c r="C3" s="42" t="s">
        <v>21</v>
      </c>
      <c r="D3" s="43">
        <v>9488</v>
      </c>
      <c r="E3" s="44">
        <f t="shared" ref="E3:E34" ca="1" si="2">INT((TODAY()-D3)/365.25)</f>
        <v>88</v>
      </c>
      <c r="F3" s="45">
        <v>20</v>
      </c>
      <c r="G3" s="45"/>
      <c r="H3" s="43">
        <v>39800</v>
      </c>
      <c r="I3" s="46" t="s">
        <v>11</v>
      </c>
      <c r="J3" s="46">
        <v>1</v>
      </c>
      <c r="K3" s="45" t="s">
        <v>13</v>
      </c>
      <c r="L3" s="45"/>
      <c r="M3" s="46"/>
      <c r="N3" s="34"/>
      <c r="O3" s="45"/>
      <c r="P3" s="48" t="s">
        <v>164</v>
      </c>
      <c r="Q3" s="48">
        <v>33060.65</v>
      </c>
      <c r="R3" s="48">
        <v>30142.78</v>
      </c>
      <c r="S3" s="48">
        <v>28234.78</v>
      </c>
      <c r="T3" s="48">
        <v>23561.74</v>
      </c>
      <c r="U3" s="45"/>
      <c r="V3" s="59">
        <f t="shared" ref="V3:V34" si="3">Q3/1000</f>
        <v>33.060650000000003</v>
      </c>
      <c r="W3" s="59">
        <f t="shared" ref="W3:W34" si="4">R3/1000</f>
        <v>30.142779999999998</v>
      </c>
      <c r="X3" s="59">
        <f t="shared" ref="X3:X34" si="5">S3/1000</f>
        <v>28.234779999999997</v>
      </c>
      <c r="Y3" s="59">
        <f t="shared" ref="Y3:Y34" si="6">T3/1000</f>
        <v>23.56174</v>
      </c>
      <c r="Z3" s="58"/>
      <c r="AA3" s="58"/>
      <c r="AB3" s="58"/>
      <c r="AC3" s="58"/>
      <c r="AD3" s="58"/>
      <c r="AE3" s="58"/>
      <c r="AF3" s="58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</row>
    <row r="4" spans="1:125" s="7" customFormat="1" ht="15" x14ac:dyDescent="0.25">
      <c r="A4" s="38">
        <v>1</v>
      </c>
      <c r="B4" s="42" t="s">
        <v>40</v>
      </c>
      <c r="C4" s="42" t="s">
        <v>22</v>
      </c>
      <c r="D4" s="43">
        <v>9488</v>
      </c>
      <c r="E4" s="44">
        <f t="shared" ca="1" si="2"/>
        <v>88</v>
      </c>
      <c r="F4" s="45">
        <v>50</v>
      </c>
      <c r="G4" s="45"/>
      <c r="H4" s="43">
        <v>39800</v>
      </c>
      <c r="I4" s="46" t="s">
        <v>7</v>
      </c>
      <c r="J4" s="46">
        <v>1</v>
      </c>
      <c r="K4" s="45" t="s">
        <v>13</v>
      </c>
      <c r="L4" s="45"/>
      <c r="M4" s="46"/>
      <c r="N4" s="34"/>
      <c r="O4" s="45"/>
      <c r="P4" s="48" t="s">
        <v>166</v>
      </c>
      <c r="Q4" s="48">
        <v>74998.19</v>
      </c>
      <c r="R4" s="48">
        <v>46630.53</v>
      </c>
      <c r="S4" s="48">
        <v>42785.5</v>
      </c>
      <c r="T4" s="48">
        <v>26841.84</v>
      </c>
      <c r="U4" s="45"/>
      <c r="V4" s="59">
        <f t="shared" si="3"/>
        <v>74.998190000000008</v>
      </c>
      <c r="W4" s="59">
        <f t="shared" si="4"/>
        <v>46.63053</v>
      </c>
      <c r="X4" s="59">
        <f t="shared" si="5"/>
        <v>42.785499999999999</v>
      </c>
      <c r="Y4" s="59">
        <f t="shared" si="6"/>
        <v>26.841840000000001</v>
      </c>
      <c r="Z4" s="58"/>
      <c r="AA4" s="58"/>
      <c r="AB4" s="58"/>
      <c r="AC4" s="58"/>
      <c r="AD4" s="58"/>
      <c r="AE4" s="58"/>
      <c r="AF4" s="58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</row>
    <row r="5" spans="1:125" s="6" customFormat="1" ht="15" x14ac:dyDescent="0.25">
      <c r="A5" s="49">
        <v>2</v>
      </c>
      <c r="B5" s="50" t="s">
        <v>41</v>
      </c>
      <c r="C5" s="50" t="s">
        <v>9</v>
      </c>
      <c r="D5" s="51">
        <v>11664</v>
      </c>
      <c r="E5" s="52">
        <f t="shared" ca="1" si="2"/>
        <v>82</v>
      </c>
      <c r="F5" s="17">
        <v>60</v>
      </c>
      <c r="G5" s="17"/>
      <c r="H5" s="51">
        <v>38686</v>
      </c>
      <c r="I5" s="53" t="s">
        <v>11</v>
      </c>
      <c r="J5" s="53">
        <v>1</v>
      </c>
      <c r="K5" s="17" t="s">
        <v>14</v>
      </c>
      <c r="L5" s="17"/>
      <c r="M5" s="53"/>
      <c r="N5" s="54"/>
      <c r="O5" s="17"/>
      <c r="P5" s="55" t="s">
        <v>149</v>
      </c>
      <c r="Q5" s="55">
        <v>0</v>
      </c>
      <c r="R5" s="55">
        <v>0</v>
      </c>
      <c r="S5" s="55">
        <v>0</v>
      </c>
      <c r="T5" s="55">
        <v>0</v>
      </c>
      <c r="U5" s="17"/>
      <c r="V5" s="59">
        <f t="shared" si="3"/>
        <v>0</v>
      </c>
      <c r="W5" s="59">
        <f t="shared" si="4"/>
        <v>0</v>
      </c>
      <c r="X5" s="59">
        <f t="shared" si="5"/>
        <v>0</v>
      </c>
      <c r="Y5" s="59">
        <f t="shared" si="6"/>
        <v>0</v>
      </c>
      <c r="Z5" s="58"/>
      <c r="AA5" s="58"/>
      <c r="AB5" s="58"/>
      <c r="AC5" s="58"/>
      <c r="AD5" s="58"/>
      <c r="AE5" s="58"/>
      <c r="AF5" s="58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</row>
    <row r="6" spans="1:125" s="6" customFormat="1" ht="15" x14ac:dyDescent="0.25">
      <c r="A6" s="49">
        <v>2</v>
      </c>
      <c r="B6" s="50" t="s">
        <v>41</v>
      </c>
      <c r="C6" s="50" t="s">
        <v>6</v>
      </c>
      <c r="D6" s="51">
        <v>11664</v>
      </c>
      <c r="E6" s="52">
        <f t="shared" ca="1" si="2"/>
        <v>82</v>
      </c>
      <c r="F6" s="17">
        <v>70</v>
      </c>
      <c r="G6" s="17"/>
      <c r="H6" s="51">
        <v>39469</v>
      </c>
      <c r="I6" s="53" t="s">
        <v>11</v>
      </c>
      <c r="J6" s="53">
        <v>1</v>
      </c>
      <c r="K6" s="17" t="s">
        <v>14</v>
      </c>
      <c r="L6" s="17"/>
      <c r="M6" s="53"/>
      <c r="N6" s="54"/>
      <c r="O6" s="17"/>
      <c r="P6" s="55" t="s">
        <v>148</v>
      </c>
      <c r="Q6" s="55">
        <v>29007.42</v>
      </c>
      <c r="R6" s="55">
        <v>27969.85</v>
      </c>
      <c r="S6" s="55">
        <v>23776.3</v>
      </c>
      <c r="T6" s="55">
        <v>10312.26</v>
      </c>
      <c r="U6" s="17"/>
      <c r="V6" s="59">
        <f t="shared" si="3"/>
        <v>29.00742</v>
      </c>
      <c r="W6" s="59">
        <f t="shared" si="4"/>
        <v>27.969849999999997</v>
      </c>
      <c r="X6" s="59">
        <f t="shared" si="5"/>
        <v>23.776299999999999</v>
      </c>
      <c r="Y6" s="59">
        <f t="shared" si="6"/>
        <v>10.31226</v>
      </c>
      <c r="Z6" s="27"/>
      <c r="AA6" s="27"/>
      <c r="AB6" s="27"/>
      <c r="AC6" s="27"/>
      <c r="AD6" s="27"/>
      <c r="AE6" s="27"/>
      <c r="AF6" s="27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</row>
    <row r="7" spans="1:125" s="6" customFormat="1" ht="15" x14ac:dyDescent="0.25">
      <c r="A7" s="38">
        <v>3</v>
      </c>
      <c r="B7" s="42" t="s">
        <v>43</v>
      </c>
      <c r="C7" s="42" t="s">
        <v>23</v>
      </c>
      <c r="D7" s="43">
        <v>10941</v>
      </c>
      <c r="E7" s="44">
        <f t="shared" ca="1" si="2"/>
        <v>84</v>
      </c>
      <c r="F7" s="45">
        <v>32</v>
      </c>
      <c r="G7" s="45"/>
      <c r="H7" s="43">
        <v>39311</v>
      </c>
      <c r="I7" s="46" t="s">
        <v>11</v>
      </c>
      <c r="J7" s="46">
        <v>1</v>
      </c>
      <c r="K7" s="45" t="s">
        <v>14</v>
      </c>
      <c r="L7" s="45"/>
      <c r="M7" s="46"/>
      <c r="N7" s="34"/>
      <c r="O7" s="45"/>
      <c r="P7" s="48" t="s">
        <v>92</v>
      </c>
      <c r="Q7" s="48">
        <v>0</v>
      </c>
      <c r="R7" s="48">
        <v>0</v>
      </c>
      <c r="S7" s="48">
        <v>0</v>
      </c>
      <c r="T7" s="48">
        <v>0</v>
      </c>
      <c r="U7" s="45"/>
      <c r="V7" s="59">
        <f t="shared" si="3"/>
        <v>0</v>
      </c>
      <c r="W7" s="59">
        <f t="shared" si="4"/>
        <v>0</v>
      </c>
      <c r="X7" s="59">
        <f t="shared" si="5"/>
        <v>0</v>
      </c>
      <c r="Y7" s="59">
        <f t="shared" si="6"/>
        <v>0</v>
      </c>
      <c r="Z7" s="58"/>
      <c r="AA7" s="58"/>
      <c r="AB7" s="58"/>
      <c r="AC7" s="58"/>
      <c r="AD7" s="58"/>
      <c r="AE7" s="58"/>
      <c r="AF7" s="58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</row>
    <row r="8" spans="1:125" s="6" customFormat="1" ht="15" x14ac:dyDescent="0.25">
      <c r="A8" s="38">
        <v>3</v>
      </c>
      <c r="B8" s="42" t="s">
        <v>43</v>
      </c>
      <c r="C8" s="42" t="s">
        <v>19</v>
      </c>
      <c r="D8" s="43">
        <v>10941</v>
      </c>
      <c r="E8" s="44">
        <f t="shared" ca="1" si="2"/>
        <v>84</v>
      </c>
      <c r="F8" s="45">
        <v>25</v>
      </c>
      <c r="G8" s="45"/>
      <c r="H8" s="43">
        <v>40084</v>
      </c>
      <c r="I8" s="46" t="s">
        <v>11</v>
      </c>
      <c r="J8" s="46">
        <v>1</v>
      </c>
      <c r="K8" s="45" t="s">
        <v>13</v>
      </c>
      <c r="L8" s="45"/>
      <c r="M8" s="46"/>
      <c r="N8" s="34"/>
      <c r="O8" s="45"/>
      <c r="P8" s="48" t="s">
        <v>91</v>
      </c>
      <c r="Q8" s="48">
        <v>63539.47</v>
      </c>
      <c r="R8" s="48">
        <v>42845.22</v>
      </c>
      <c r="S8" s="48">
        <v>33162.78</v>
      </c>
      <c r="T8" s="48">
        <v>23612.46</v>
      </c>
      <c r="U8" s="45"/>
      <c r="V8" s="59">
        <f t="shared" si="3"/>
        <v>63.539470000000001</v>
      </c>
      <c r="W8" s="59">
        <f t="shared" si="4"/>
        <v>42.845219999999998</v>
      </c>
      <c r="X8" s="59">
        <f t="shared" si="5"/>
        <v>33.162779999999998</v>
      </c>
      <c r="Y8" s="59">
        <f t="shared" si="6"/>
        <v>23.612459999999999</v>
      </c>
      <c r="Z8" s="58"/>
      <c r="AA8" s="58"/>
      <c r="AB8" s="58"/>
      <c r="AC8" s="58"/>
      <c r="AD8" s="58"/>
      <c r="AE8" s="58"/>
      <c r="AF8" s="58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</row>
    <row r="9" spans="1:125" s="56" customFormat="1" ht="15" x14ac:dyDescent="0.25">
      <c r="A9" s="38">
        <v>3</v>
      </c>
      <c r="B9" s="42" t="s">
        <v>43</v>
      </c>
      <c r="C9" s="42" t="s">
        <v>17</v>
      </c>
      <c r="D9" s="43">
        <v>10941</v>
      </c>
      <c r="E9" s="44">
        <f t="shared" ca="1" si="2"/>
        <v>84</v>
      </c>
      <c r="F9" s="45">
        <v>20</v>
      </c>
      <c r="G9" s="45"/>
      <c r="H9" s="43">
        <v>40445</v>
      </c>
      <c r="I9" s="46" t="s">
        <v>11</v>
      </c>
      <c r="J9" s="46">
        <v>1</v>
      </c>
      <c r="K9" s="45" t="s">
        <v>13</v>
      </c>
      <c r="L9" s="45"/>
      <c r="M9" s="46"/>
      <c r="N9" s="34"/>
      <c r="O9" s="45"/>
      <c r="P9" s="48" t="s">
        <v>90</v>
      </c>
      <c r="Q9" s="48">
        <v>51247.76</v>
      </c>
      <c r="R9" s="48">
        <v>35359.660000000003</v>
      </c>
      <c r="S9" s="48">
        <v>26776.58</v>
      </c>
      <c r="T9" s="48">
        <v>10975.25</v>
      </c>
      <c r="U9" s="45"/>
      <c r="V9" s="59">
        <f t="shared" si="3"/>
        <v>51.24776</v>
      </c>
      <c r="W9" s="59">
        <f t="shared" si="4"/>
        <v>35.359660000000005</v>
      </c>
      <c r="X9" s="59">
        <f t="shared" si="5"/>
        <v>26.776580000000003</v>
      </c>
      <c r="Y9" s="59">
        <f t="shared" si="6"/>
        <v>10.975250000000001</v>
      </c>
      <c r="Z9" s="58"/>
      <c r="AA9" s="58"/>
      <c r="AB9" s="58"/>
      <c r="AC9" s="58"/>
      <c r="AD9" s="58"/>
      <c r="AE9" s="58"/>
      <c r="AF9" s="58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</row>
    <row r="10" spans="1:125" s="56" customFormat="1" ht="15" x14ac:dyDescent="0.25">
      <c r="A10" s="38">
        <v>3</v>
      </c>
      <c r="B10" s="42" t="s">
        <v>43</v>
      </c>
      <c r="C10" s="42" t="s">
        <v>6</v>
      </c>
      <c r="D10" s="43">
        <v>10941</v>
      </c>
      <c r="E10" s="44">
        <f t="shared" ca="1" si="2"/>
        <v>84</v>
      </c>
      <c r="F10" s="45">
        <v>25</v>
      </c>
      <c r="G10" s="45"/>
      <c r="H10" s="43">
        <v>41106</v>
      </c>
      <c r="I10" s="46" t="s">
        <v>11</v>
      </c>
      <c r="J10" s="46">
        <v>1</v>
      </c>
      <c r="K10" s="45" t="s">
        <v>13</v>
      </c>
      <c r="L10" s="45"/>
      <c r="M10" s="46"/>
      <c r="N10" s="35"/>
      <c r="O10" s="45"/>
      <c r="P10" s="48" t="s">
        <v>89</v>
      </c>
      <c r="Q10" s="48">
        <v>78442.25</v>
      </c>
      <c r="R10" s="48">
        <v>61173.18</v>
      </c>
      <c r="S10" s="48">
        <v>45990.81</v>
      </c>
      <c r="T10" s="48">
        <v>30981.14</v>
      </c>
      <c r="U10" s="45"/>
      <c r="V10" s="59">
        <f t="shared" si="3"/>
        <v>78.442250000000001</v>
      </c>
      <c r="W10" s="59">
        <f t="shared" si="4"/>
        <v>61.173180000000002</v>
      </c>
      <c r="X10" s="59">
        <f t="shared" si="5"/>
        <v>45.990809999999996</v>
      </c>
      <c r="Y10" s="59">
        <f t="shared" si="6"/>
        <v>30.98114</v>
      </c>
      <c r="Z10" s="58"/>
      <c r="AA10" s="58"/>
      <c r="AB10" s="58"/>
      <c r="AC10" s="58"/>
      <c r="AD10" s="58"/>
      <c r="AE10" s="58"/>
      <c r="AF10" s="58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</row>
    <row r="11" spans="1:125" s="56" customFormat="1" ht="15" x14ac:dyDescent="0.25">
      <c r="A11" s="38">
        <v>3</v>
      </c>
      <c r="B11" s="42" t="s">
        <v>43</v>
      </c>
      <c r="C11" s="42" t="s">
        <v>24</v>
      </c>
      <c r="D11" s="43">
        <v>10941</v>
      </c>
      <c r="E11" s="44">
        <f t="shared" ca="1" si="2"/>
        <v>84</v>
      </c>
      <c r="F11" s="45">
        <v>32</v>
      </c>
      <c r="G11" s="45"/>
      <c r="H11" s="43">
        <v>39311</v>
      </c>
      <c r="I11" s="46" t="s">
        <v>7</v>
      </c>
      <c r="J11" s="46">
        <v>1</v>
      </c>
      <c r="K11" s="45" t="s">
        <v>14</v>
      </c>
      <c r="L11" s="45"/>
      <c r="M11" s="46"/>
      <c r="N11" s="35"/>
      <c r="O11" s="45"/>
      <c r="P11" s="48" t="s">
        <v>97</v>
      </c>
      <c r="Q11" s="48">
        <v>0</v>
      </c>
      <c r="R11" s="48">
        <v>0</v>
      </c>
      <c r="S11" s="48">
        <v>0</v>
      </c>
      <c r="T11" s="48">
        <v>0</v>
      </c>
      <c r="U11" s="45"/>
      <c r="V11" s="59">
        <f t="shared" si="3"/>
        <v>0</v>
      </c>
      <c r="W11" s="59">
        <f t="shared" si="4"/>
        <v>0</v>
      </c>
      <c r="X11" s="59">
        <f t="shared" si="5"/>
        <v>0</v>
      </c>
      <c r="Y11" s="59">
        <f t="shared" si="6"/>
        <v>0</v>
      </c>
      <c r="Z11" s="58"/>
      <c r="AA11" s="58"/>
      <c r="AB11" s="58"/>
      <c r="AC11" s="58"/>
      <c r="AD11" s="58"/>
      <c r="AE11" s="58"/>
      <c r="AF11" s="5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</row>
    <row r="12" spans="1:125" s="56" customFormat="1" ht="15" x14ac:dyDescent="0.25">
      <c r="A12" s="38">
        <v>3</v>
      </c>
      <c r="B12" s="42" t="s">
        <v>43</v>
      </c>
      <c r="C12" s="42" t="s">
        <v>20</v>
      </c>
      <c r="D12" s="43">
        <v>10941</v>
      </c>
      <c r="E12" s="44">
        <f t="shared" ca="1" si="2"/>
        <v>84</v>
      </c>
      <c r="F12" s="45">
        <v>25</v>
      </c>
      <c r="G12" s="45"/>
      <c r="H12" s="43">
        <v>40084</v>
      </c>
      <c r="I12" s="46" t="s">
        <v>7</v>
      </c>
      <c r="J12" s="46">
        <v>1</v>
      </c>
      <c r="K12" s="45" t="s">
        <v>13</v>
      </c>
      <c r="L12" s="45"/>
      <c r="M12" s="46"/>
      <c r="N12" s="35"/>
      <c r="O12" s="45"/>
      <c r="P12" s="48" t="s">
        <v>96</v>
      </c>
      <c r="Q12" s="48">
        <v>89853.26</v>
      </c>
      <c r="R12" s="48">
        <v>31805.68</v>
      </c>
      <c r="S12" s="48">
        <v>18457.16</v>
      </c>
      <c r="T12" s="48">
        <v>2954.364</v>
      </c>
      <c r="U12" s="45"/>
      <c r="V12" s="59">
        <f t="shared" si="3"/>
        <v>89.853259999999992</v>
      </c>
      <c r="W12" s="59">
        <f t="shared" si="4"/>
        <v>31.805679999999999</v>
      </c>
      <c r="X12" s="59">
        <f t="shared" si="5"/>
        <v>18.457159999999998</v>
      </c>
      <c r="Y12" s="59">
        <f t="shared" si="6"/>
        <v>2.954364</v>
      </c>
      <c r="Z12" s="58"/>
      <c r="AA12" s="58"/>
      <c r="AB12" s="58"/>
      <c r="AC12" s="58"/>
      <c r="AD12" s="58"/>
      <c r="AE12" s="58"/>
      <c r="AF12" s="5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</row>
    <row r="13" spans="1:125" s="56" customFormat="1" ht="15" x14ac:dyDescent="0.25">
      <c r="A13" s="38">
        <v>3</v>
      </c>
      <c r="B13" s="42" t="s">
        <v>43</v>
      </c>
      <c r="C13" s="42" t="s">
        <v>18</v>
      </c>
      <c r="D13" s="43">
        <v>10941</v>
      </c>
      <c r="E13" s="44">
        <f t="shared" ca="1" si="2"/>
        <v>84</v>
      </c>
      <c r="F13" s="45">
        <v>25</v>
      </c>
      <c r="G13" s="45"/>
      <c r="H13" s="43">
        <v>40445</v>
      </c>
      <c r="I13" s="46" t="s">
        <v>7</v>
      </c>
      <c r="J13" s="46">
        <v>1</v>
      </c>
      <c r="K13" s="45" t="s">
        <v>13</v>
      </c>
      <c r="L13" s="45"/>
      <c r="M13" s="46"/>
      <c r="N13" s="35"/>
      <c r="O13" s="45"/>
      <c r="P13" s="48" t="s">
        <v>95</v>
      </c>
      <c r="Q13" s="48">
        <v>121021</v>
      </c>
      <c r="R13" s="48">
        <v>39211.19</v>
      </c>
      <c r="S13" s="48">
        <v>25988.59</v>
      </c>
      <c r="T13" s="48">
        <v>1780.7270000000001</v>
      </c>
      <c r="U13" s="45"/>
      <c r="V13" s="59">
        <f t="shared" si="3"/>
        <v>121.021</v>
      </c>
      <c r="W13" s="59">
        <f t="shared" si="4"/>
        <v>39.211190000000002</v>
      </c>
      <c r="X13" s="59">
        <f t="shared" si="5"/>
        <v>25.988589999999999</v>
      </c>
      <c r="Y13" s="59">
        <f t="shared" si="6"/>
        <v>1.7807270000000002</v>
      </c>
      <c r="Z13" s="58"/>
      <c r="AA13" s="58"/>
      <c r="AB13" s="58"/>
      <c r="AC13" s="58"/>
      <c r="AD13" s="58"/>
      <c r="AE13" s="58"/>
      <c r="AF13" s="58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</row>
    <row r="14" spans="1:125" s="56" customFormat="1" ht="15" x14ac:dyDescent="0.25">
      <c r="A14" s="38">
        <v>3</v>
      </c>
      <c r="B14" s="42" t="s">
        <v>43</v>
      </c>
      <c r="C14" s="42" t="s">
        <v>16</v>
      </c>
      <c r="D14" s="43">
        <v>10941</v>
      </c>
      <c r="E14" s="44">
        <f t="shared" ca="1" si="2"/>
        <v>84</v>
      </c>
      <c r="F14" s="45">
        <v>25</v>
      </c>
      <c r="G14" s="45"/>
      <c r="H14" s="43">
        <v>40812</v>
      </c>
      <c r="I14" s="46" t="s">
        <v>7</v>
      </c>
      <c r="J14" s="46">
        <v>1</v>
      </c>
      <c r="K14" s="45" t="s">
        <v>13</v>
      </c>
      <c r="L14" s="45"/>
      <c r="M14" s="46"/>
      <c r="N14" s="35"/>
      <c r="O14" s="45"/>
      <c r="P14" s="48" t="s">
        <v>94</v>
      </c>
      <c r="Q14" s="48">
        <v>135193.70000000001</v>
      </c>
      <c r="R14" s="48">
        <v>43048.45</v>
      </c>
      <c r="S14" s="48">
        <v>26881.5</v>
      </c>
      <c r="T14" s="48">
        <v>2422.1579999999999</v>
      </c>
      <c r="U14" s="45"/>
      <c r="V14" s="59">
        <f t="shared" si="3"/>
        <v>135.19370000000001</v>
      </c>
      <c r="W14" s="59">
        <f t="shared" si="4"/>
        <v>43.048449999999995</v>
      </c>
      <c r="X14" s="59">
        <f t="shared" si="5"/>
        <v>26.881499999999999</v>
      </c>
      <c r="Y14" s="59">
        <f t="shared" si="6"/>
        <v>2.422158</v>
      </c>
      <c r="Z14" s="58"/>
      <c r="AA14" s="58"/>
      <c r="AB14" s="58"/>
      <c r="AC14" s="58"/>
      <c r="AD14" s="58"/>
      <c r="AE14" s="58"/>
      <c r="AF14" s="5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</row>
    <row r="15" spans="1:125" s="56" customFormat="1" ht="15" x14ac:dyDescent="0.25">
      <c r="A15" s="38">
        <v>3</v>
      </c>
      <c r="B15" s="42" t="s">
        <v>43</v>
      </c>
      <c r="C15" s="42" t="s">
        <v>9</v>
      </c>
      <c r="D15" s="43">
        <v>10941</v>
      </c>
      <c r="E15" s="44">
        <f t="shared" ca="1" si="2"/>
        <v>84</v>
      </c>
      <c r="F15" s="45">
        <v>25</v>
      </c>
      <c r="G15" s="45"/>
      <c r="H15" s="43">
        <v>41106</v>
      </c>
      <c r="I15" s="46" t="s">
        <v>7</v>
      </c>
      <c r="J15" s="46">
        <v>1</v>
      </c>
      <c r="K15" s="45" t="s">
        <v>13</v>
      </c>
      <c r="L15" s="45"/>
      <c r="M15" s="46"/>
      <c r="N15" s="35"/>
      <c r="O15" s="45"/>
      <c r="P15" s="48" t="s">
        <v>93</v>
      </c>
      <c r="Q15" s="48">
        <v>137138.70000000001</v>
      </c>
      <c r="R15" s="48">
        <v>83287.009999999995</v>
      </c>
      <c r="S15" s="48">
        <v>67813.11</v>
      </c>
      <c r="T15" s="48">
        <v>17752.11</v>
      </c>
      <c r="U15" s="45"/>
      <c r="V15" s="59">
        <f t="shared" si="3"/>
        <v>137.1387</v>
      </c>
      <c r="W15" s="59">
        <f t="shared" si="4"/>
        <v>83.287009999999995</v>
      </c>
      <c r="X15" s="59">
        <f t="shared" si="5"/>
        <v>67.813109999999995</v>
      </c>
      <c r="Y15" s="59">
        <f t="shared" si="6"/>
        <v>17.752110000000002</v>
      </c>
      <c r="Z15" s="58"/>
      <c r="AA15" s="58"/>
      <c r="AB15" s="58"/>
      <c r="AC15" s="58"/>
      <c r="AD15" s="58"/>
      <c r="AE15" s="58"/>
      <c r="AF15" s="58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</row>
    <row r="16" spans="1:125" s="56" customFormat="1" ht="15" x14ac:dyDescent="0.25">
      <c r="A16" s="49">
        <v>4</v>
      </c>
      <c r="B16" s="50" t="s">
        <v>42</v>
      </c>
      <c r="C16" s="50" t="s">
        <v>17</v>
      </c>
      <c r="D16" s="51">
        <v>19605</v>
      </c>
      <c r="E16" s="52">
        <f t="shared" ca="1" si="2"/>
        <v>60</v>
      </c>
      <c r="F16" s="17">
        <v>40</v>
      </c>
      <c r="G16" s="17"/>
      <c r="H16" s="51">
        <v>39562</v>
      </c>
      <c r="I16" s="53" t="s">
        <v>7</v>
      </c>
      <c r="J16" s="53">
        <v>1</v>
      </c>
      <c r="K16" s="17" t="s">
        <v>14</v>
      </c>
      <c r="L16" s="17"/>
      <c r="M16" s="53"/>
      <c r="N16" s="57"/>
      <c r="O16" s="17"/>
      <c r="P16" s="55" t="s">
        <v>121</v>
      </c>
      <c r="Q16" s="55">
        <v>0</v>
      </c>
      <c r="R16" s="55">
        <v>0</v>
      </c>
      <c r="S16" s="55">
        <v>0</v>
      </c>
      <c r="T16" s="55">
        <v>0</v>
      </c>
      <c r="U16" s="17"/>
      <c r="V16" s="59">
        <f t="shared" si="3"/>
        <v>0</v>
      </c>
      <c r="W16" s="59">
        <f t="shared" si="4"/>
        <v>0</v>
      </c>
      <c r="X16" s="59">
        <f t="shared" si="5"/>
        <v>0</v>
      </c>
      <c r="Y16" s="59">
        <f t="shared" si="6"/>
        <v>0</v>
      </c>
      <c r="Z16" s="27"/>
      <c r="AA16" s="27"/>
      <c r="AB16" s="27"/>
      <c r="AC16" s="27"/>
      <c r="AD16" s="27"/>
      <c r="AE16" s="27"/>
      <c r="AF16" s="27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</row>
    <row r="17" spans="1:125" s="56" customFormat="1" ht="15" x14ac:dyDescent="0.25">
      <c r="A17" s="49">
        <v>4</v>
      </c>
      <c r="B17" s="50" t="s">
        <v>42</v>
      </c>
      <c r="C17" s="50" t="s">
        <v>16</v>
      </c>
      <c r="D17" s="51">
        <v>19605</v>
      </c>
      <c r="E17" s="52">
        <f t="shared" ca="1" si="2"/>
        <v>60</v>
      </c>
      <c r="F17" s="17">
        <v>20</v>
      </c>
      <c r="G17" s="17"/>
      <c r="H17" s="51">
        <v>39994</v>
      </c>
      <c r="I17" s="53" t="s">
        <v>7</v>
      </c>
      <c r="J17" s="53">
        <v>1</v>
      </c>
      <c r="K17" s="17" t="s">
        <v>13</v>
      </c>
      <c r="L17" s="17"/>
      <c r="M17" s="53"/>
      <c r="N17" s="57"/>
      <c r="O17" s="17"/>
      <c r="P17" s="55" t="s">
        <v>120</v>
      </c>
      <c r="Q17" s="55">
        <v>36027.79</v>
      </c>
      <c r="R17" s="55">
        <v>21585.16</v>
      </c>
      <c r="S17" s="55">
        <v>18020.61</v>
      </c>
      <c r="T17" s="55">
        <v>15667.16</v>
      </c>
      <c r="U17" s="17"/>
      <c r="V17" s="59">
        <f t="shared" si="3"/>
        <v>36.027790000000003</v>
      </c>
      <c r="W17" s="59">
        <f t="shared" si="4"/>
        <v>21.585159999999998</v>
      </c>
      <c r="X17" s="59">
        <f t="shared" si="5"/>
        <v>18.020610000000001</v>
      </c>
      <c r="Y17" s="59">
        <f t="shared" si="6"/>
        <v>15.667159999999999</v>
      </c>
      <c r="Z17" s="27"/>
      <c r="AA17" s="27"/>
      <c r="AB17" s="27"/>
      <c r="AC17" s="27"/>
      <c r="AD17" s="27"/>
      <c r="AE17" s="27"/>
      <c r="AF17" s="27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</row>
    <row r="18" spans="1:125" s="56" customFormat="1" ht="15" x14ac:dyDescent="0.25">
      <c r="A18" s="49">
        <v>4</v>
      </c>
      <c r="B18" s="50" t="s">
        <v>42</v>
      </c>
      <c r="C18" s="50" t="s">
        <v>15</v>
      </c>
      <c r="D18" s="51">
        <v>19605</v>
      </c>
      <c r="E18" s="52">
        <f t="shared" ca="1" si="2"/>
        <v>60</v>
      </c>
      <c r="F18" s="17">
        <v>20</v>
      </c>
      <c r="G18" s="17"/>
      <c r="H18" s="51">
        <v>40330</v>
      </c>
      <c r="I18" s="53" t="s">
        <v>7</v>
      </c>
      <c r="J18" s="53">
        <v>1</v>
      </c>
      <c r="K18" s="17" t="s">
        <v>13</v>
      </c>
      <c r="L18" s="17"/>
      <c r="M18" s="53"/>
      <c r="N18" s="57"/>
      <c r="O18" s="17"/>
      <c r="P18" s="55" t="s">
        <v>119</v>
      </c>
      <c r="Q18" s="55">
        <v>20450.79</v>
      </c>
      <c r="R18" s="55">
        <v>12859.74</v>
      </c>
      <c r="S18" s="55">
        <v>10903.56</v>
      </c>
      <c r="T18" s="55">
        <v>4841.884</v>
      </c>
      <c r="U18" s="17"/>
      <c r="V18" s="59">
        <f t="shared" si="3"/>
        <v>20.450790000000001</v>
      </c>
      <c r="W18" s="59">
        <f t="shared" si="4"/>
        <v>12.85974</v>
      </c>
      <c r="X18" s="59">
        <f t="shared" si="5"/>
        <v>10.903559999999999</v>
      </c>
      <c r="Y18" s="59">
        <f t="shared" si="6"/>
        <v>4.8418840000000003</v>
      </c>
      <c r="Z18" s="27"/>
      <c r="AA18" s="27"/>
      <c r="AB18" s="27"/>
      <c r="AC18" s="27"/>
      <c r="AD18" s="27"/>
      <c r="AE18" s="27"/>
      <c r="AF18" s="27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</row>
    <row r="19" spans="1:125" s="56" customFormat="1" ht="15" x14ac:dyDescent="0.25">
      <c r="A19" s="49">
        <v>4</v>
      </c>
      <c r="B19" s="50" t="s">
        <v>42</v>
      </c>
      <c r="C19" s="50" t="s">
        <v>9</v>
      </c>
      <c r="D19" s="51">
        <v>19605</v>
      </c>
      <c r="E19" s="52">
        <f t="shared" ca="1" si="2"/>
        <v>60</v>
      </c>
      <c r="F19" s="17">
        <v>16</v>
      </c>
      <c r="G19" s="17"/>
      <c r="H19" s="51">
        <v>40696</v>
      </c>
      <c r="I19" s="53" t="s">
        <v>7</v>
      </c>
      <c r="J19" s="53">
        <v>1</v>
      </c>
      <c r="K19" s="17" t="s">
        <v>13</v>
      </c>
      <c r="L19" s="17"/>
      <c r="M19" s="53"/>
      <c r="N19" s="57"/>
      <c r="O19" s="17"/>
      <c r="P19" s="55" t="s">
        <v>118</v>
      </c>
      <c r="Q19" s="55">
        <v>24997.200000000001</v>
      </c>
      <c r="R19" s="55">
        <v>22714.46</v>
      </c>
      <c r="S19" s="55">
        <v>22265.75</v>
      </c>
      <c r="T19" s="55">
        <v>11519.76</v>
      </c>
      <c r="U19" s="17"/>
      <c r="V19" s="59">
        <f t="shared" si="3"/>
        <v>24.997199999999999</v>
      </c>
      <c r="W19" s="59">
        <f t="shared" si="4"/>
        <v>22.714459999999999</v>
      </c>
      <c r="X19" s="59">
        <f t="shared" si="5"/>
        <v>22.265750000000001</v>
      </c>
      <c r="Y19" s="59">
        <f t="shared" si="6"/>
        <v>11.51976</v>
      </c>
      <c r="Z19" s="27"/>
      <c r="AA19" s="27"/>
      <c r="AB19" s="27"/>
      <c r="AC19" s="27"/>
      <c r="AD19" s="27"/>
      <c r="AE19" s="27"/>
      <c r="AF19" s="27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</row>
    <row r="20" spans="1:125" s="56" customFormat="1" ht="15" x14ac:dyDescent="0.25">
      <c r="A20" s="49">
        <v>4</v>
      </c>
      <c r="B20" s="50" t="s">
        <v>42</v>
      </c>
      <c r="C20" s="50" t="s">
        <v>6</v>
      </c>
      <c r="D20" s="51">
        <v>19605</v>
      </c>
      <c r="E20" s="52">
        <f t="shared" ca="1" si="2"/>
        <v>60</v>
      </c>
      <c r="F20" s="17">
        <v>16</v>
      </c>
      <c r="G20" s="17"/>
      <c r="H20" s="51">
        <v>41058</v>
      </c>
      <c r="I20" s="53" t="s">
        <v>7</v>
      </c>
      <c r="J20" s="53">
        <v>1</v>
      </c>
      <c r="K20" s="17" t="s">
        <v>13</v>
      </c>
      <c r="L20" s="17"/>
      <c r="M20" s="53"/>
      <c r="N20" s="57"/>
      <c r="O20" s="17"/>
      <c r="P20" s="55" t="s">
        <v>117</v>
      </c>
      <c r="Q20" s="55">
        <v>30083.23</v>
      </c>
      <c r="R20" s="55">
        <v>27342.63</v>
      </c>
      <c r="S20" s="55">
        <v>26075.26</v>
      </c>
      <c r="T20" s="55">
        <v>20346.310000000001</v>
      </c>
      <c r="U20" s="17"/>
      <c r="V20" s="59">
        <f t="shared" si="3"/>
        <v>30.08323</v>
      </c>
      <c r="W20" s="59">
        <f t="shared" si="4"/>
        <v>27.34263</v>
      </c>
      <c r="X20" s="59">
        <f t="shared" si="5"/>
        <v>26.07526</v>
      </c>
      <c r="Y20" s="59">
        <f t="shared" si="6"/>
        <v>20.346310000000003</v>
      </c>
      <c r="Z20" s="27"/>
      <c r="AA20" s="27"/>
      <c r="AB20" s="27"/>
      <c r="AC20" s="27"/>
      <c r="AD20" s="27"/>
      <c r="AE20" s="27"/>
      <c r="AF20" s="27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</row>
    <row r="21" spans="1:125" s="22" customFormat="1" ht="15" x14ac:dyDescent="0.25">
      <c r="A21" s="38">
        <v>5</v>
      </c>
      <c r="B21" s="42" t="s">
        <v>39</v>
      </c>
      <c r="C21" s="42" t="s">
        <v>17</v>
      </c>
      <c r="D21" s="43">
        <v>19897</v>
      </c>
      <c r="E21" s="44">
        <f t="shared" ca="1" si="2"/>
        <v>59</v>
      </c>
      <c r="F21" s="45">
        <v>20</v>
      </c>
      <c r="G21" s="45"/>
      <c r="H21" s="43">
        <v>38993</v>
      </c>
      <c r="I21" s="46" t="s">
        <v>11</v>
      </c>
      <c r="J21" s="46">
        <v>1</v>
      </c>
      <c r="K21" s="45" t="s">
        <v>14</v>
      </c>
      <c r="L21" s="45"/>
      <c r="M21" s="46"/>
      <c r="N21" s="35"/>
      <c r="O21" s="45"/>
      <c r="P21" s="48" t="s">
        <v>82</v>
      </c>
      <c r="Q21" s="48">
        <v>0</v>
      </c>
      <c r="R21" s="48">
        <v>0</v>
      </c>
      <c r="S21" s="48">
        <v>0</v>
      </c>
      <c r="T21" s="48">
        <v>0</v>
      </c>
      <c r="U21" s="45"/>
      <c r="V21" s="59">
        <f t="shared" si="3"/>
        <v>0</v>
      </c>
      <c r="W21" s="59">
        <f t="shared" si="4"/>
        <v>0</v>
      </c>
      <c r="X21" s="59">
        <f t="shared" si="5"/>
        <v>0</v>
      </c>
      <c r="Y21" s="59">
        <f t="shared" si="6"/>
        <v>0</v>
      </c>
      <c r="Z21" s="27"/>
      <c r="AA21" s="27"/>
      <c r="AB21" s="27"/>
      <c r="AC21" s="27"/>
      <c r="AD21" s="27"/>
      <c r="AE21" s="27"/>
      <c r="AF21" s="27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</row>
    <row r="22" spans="1:125" s="28" customFormat="1" ht="15" x14ac:dyDescent="0.25">
      <c r="A22" s="38">
        <v>5</v>
      </c>
      <c r="B22" s="42" t="s">
        <v>39</v>
      </c>
      <c r="C22" s="42" t="s">
        <v>6</v>
      </c>
      <c r="D22" s="43">
        <v>19897</v>
      </c>
      <c r="E22" s="44">
        <f t="shared" ca="1" si="2"/>
        <v>59</v>
      </c>
      <c r="F22" s="45">
        <v>20</v>
      </c>
      <c r="G22" s="45"/>
      <c r="H22" s="43">
        <v>40820</v>
      </c>
      <c r="I22" s="46" t="s">
        <v>11</v>
      </c>
      <c r="J22" s="46">
        <v>1</v>
      </c>
      <c r="K22" s="45" t="s">
        <v>13</v>
      </c>
      <c r="L22" s="45"/>
      <c r="M22" s="46"/>
      <c r="N22" s="34"/>
      <c r="O22" s="45"/>
      <c r="P22" s="48" t="s">
        <v>81</v>
      </c>
      <c r="Q22" s="48">
        <v>86276.7</v>
      </c>
      <c r="R22" s="48">
        <v>74256.22</v>
      </c>
      <c r="S22" s="48">
        <v>70822.080000000002</v>
      </c>
      <c r="T22" s="48">
        <v>51117.37</v>
      </c>
      <c r="U22" s="45"/>
      <c r="V22" s="59">
        <f t="shared" si="3"/>
        <v>86.276699999999991</v>
      </c>
      <c r="W22" s="59">
        <f t="shared" si="4"/>
        <v>74.256219999999999</v>
      </c>
      <c r="X22" s="59">
        <f t="shared" si="5"/>
        <v>70.82208</v>
      </c>
      <c r="Y22" s="59">
        <f t="shared" si="6"/>
        <v>51.117370000000001</v>
      </c>
      <c r="Z22" s="27"/>
      <c r="AA22" s="27"/>
      <c r="AB22" s="27"/>
      <c r="AC22" s="27"/>
      <c r="AD22" s="27"/>
      <c r="AE22" s="27"/>
      <c r="AF22" s="27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</row>
    <row r="23" spans="1:125" s="37" customFormat="1" ht="15" x14ac:dyDescent="0.25">
      <c r="A23" s="49">
        <v>6</v>
      </c>
      <c r="B23" s="50" t="s">
        <v>38</v>
      </c>
      <c r="C23" s="50" t="s">
        <v>24</v>
      </c>
      <c r="D23" s="51">
        <v>14269</v>
      </c>
      <c r="E23" s="52">
        <f t="shared" ca="1" si="2"/>
        <v>75</v>
      </c>
      <c r="F23" s="17">
        <v>30</v>
      </c>
      <c r="G23" s="17"/>
      <c r="H23" s="51">
        <v>39365</v>
      </c>
      <c r="I23" s="53" t="s">
        <v>11</v>
      </c>
      <c r="J23" s="53">
        <v>2</v>
      </c>
      <c r="K23" s="17" t="s">
        <v>14</v>
      </c>
      <c r="L23" s="17"/>
      <c r="M23" s="53"/>
      <c r="N23" s="54"/>
      <c r="O23" s="17"/>
      <c r="P23" s="55" t="s">
        <v>70</v>
      </c>
      <c r="Q23" s="55">
        <v>0</v>
      </c>
      <c r="R23" s="55">
        <v>0</v>
      </c>
      <c r="S23" s="55">
        <v>0</v>
      </c>
      <c r="T23" s="55">
        <v>0</v>
      </c>
      <c r="U23" s="17"/>
      <c r="V23" s="59">
        <f t="shared" si="3"/>
        <v>0</v>
      </c>
      <c r="W23" s="59">
        <f t="shared" si="4"/>
        <v>0</v>
      </c>
      <c r="X23" s="59">
        <f t="shared" si="5"/>
        <v>0</v>
      </c>
      <c r="Y23" s="59">
        <f t="shared" si="6"/>
        <v>0</v>
      </c>
      <c r="Z23" s="58"/>
      <c r="AA23" s="58"/>
      <c r="AB23" s="58"/>
      <c r="AC23" s="58"/>
      <c r="AD23" s="58"/>
      <c r="AE23" s="58"/>
      <c r="AF23" s="58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</row>
    <row r="24" spans="1:125" s="28" customFormat="1" ht="15" x14ac:dyDescent="0.25">
      <c r="A24" s="49">
        <v>6</v>
      </c>
      <c r="B24" s="50" t="s">
        <v>38</v>
      </c>
      <c r="C24" s="50" t="s">
        <v>21</v>
      </c>
      <c r="D24" s="51">
        <v>14269</v>
      </c>
      <c r="E24" s="52">
        <f t="shared" ca="1" si="2"/>
        <v>75</v>
      </c>
      <c r="F24" s="17">
        <v>32</v>
      </c>
      <c r="G24" s="17"/>
      <c r="H24" s="51">
        <v>39777</v>
      </c>
      <c r="I24" s="53" t="s">
        <v>11</v>
      </c>
      <c r="J24" s="53">
        <v>1</v>
      </c>
      <c r="K24" s="17" t="s">
        <v>13</v>
      </c>
      <c r="L24" s="17"/>
      <c r="M24" s="53"/>
      <c r="N24" s="54"/>
      <c r="O24" s="17"/>
      <c r="P24" s="55" t="s">
        <v>69</v>
      </c>
      <c r="Q24" s="55">
        <v>325733.40000000002</v>
      </c>
      <c r="R24" s="55">
        <v>296316.79999999999</v>
      </c>
      <c r="S24" s="55">
        <v>293506.09999999998</v>
      </c>
      <c r="T24" s="55">
        <v>177331.7</v>
      </c>
      <c r="U24" s="17"/>
      <c r="V24" s="59">
        <f t="shared" si="3"/>
        <v>325.73340000000002</v>
      </c>
      <c r="W24" s="59">
        <f t="shared" si="4"/>
        <v>296.3168</v>
      </c>
      <c r="X24" s="59">
        <f t="shared" si="5"/>
        <v>293.5061</v>
      </c>
      <c r="Y24" s="59">
        <f t="shared" si="6"/>
        <v>177.33170000000001</v>
      </c>
      <c r="Z24" s="58"/>
      <c r="AA24" s="58"/>
      <c r="AB24" s="58"/>
      <c r="AC24" s="58"/>
      <c r="AD24" s="58"/>
      <c r="AE24" s="58"/>
      <c r="AF24" s="58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</row>
    <row r="25" spans="1:125" s="28" customFormat="1" ht="15" x14ac:dyDescent="0.25">
      <c r="A25" s="49">
        <v>6</v>
      </c>
      <c r="B25" s="50" t="s">
        <v>38</v>
      </c>
      <c r="C25" s="50" t="s">
        <v>19</v>
      </c>
      <c r="D25" s="51">
        <v>14269</v>
      </c>
      <c r="E25" s="52">
        <f t="shared" ca="1" si="2"/>
        <v>75</v>
      </c>
      <c r="F25" s="17">
        <v>32</v>
      </c>
      <c r="G25" s="17"/>
      <c r="H25" s="51">
        <v>40197</v>
      </c>
      <c r="I25" s="53" t="s">
        <v>11</v>
      </c>
      <c r="J25" s="53">
        <v>1</v>
      </c>
      <c r="K25" s="17" t="s">
        <v>13</v>
      </c>
      <c r="L25" s="17"/>
      <c r="M25" s="53"/>
      <c r="N25" s="54"/>
      <c r="O25" s="17"/>
      <c r="P25" s="55" t="s">
        <v>68</v>
      </c>
      <c r="Q25" s="55">
        <v>300587.7</v>
      </c>
      <c r="R25" s="55">
        <v>274841.09999999998</v>
      </c>
      <c r="S25" s="55">
        <v>271803.09999999998</v>
      </c>
      <c r="T25" s="55">
        <v>166039.79999999999</v>
      </c>
      <c r="U25" s="17"/>
      <c r="V25" s="59">
        <f t="shared" si="3"/>
        <v>300.58769999999998</v>
      </c>
      <c r="W25" s="59">
        <f t="shared" si="4"/>
        <v>274.84109999999998</v>
      </c>
      <c r="X25" s="59">
        <f t="shared" si="5"/>
        <v>271.80309999999997</v>
      </c>
      <c r="Y25" s="59">
        <f t="shared" si="6"/>
        <v>166.03979999999999</v>
      </c>
      <c r="Z25" s="58"/>
      <c r="AA25" s="58"/>
      <c r="AB25" s="58"/>
      <c r="AC25" s="58"/>
      <c r="AD25" s="58"/>
      <c r="AE25" s="58"/>
      <c r="AF25" s="58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</row>
    <row r="26" spans="1:125" s="8" customFormat="1" ht="15" x14ac:dyDescent="0.25">
      <c r="A26" s="49">
        <v>6</v>
      </c>
      <c r="B26" s="50" t="s">
        <v>38</v>
      </c>
      <c r="C26" s="50" t="s">
        <v>17</v>
      </c>
      <c r="D26" s="51">
        <v>14269</v>
      </c>
      <c r="E26" s="52">
        <f t="shared" ca="1" si="2"/>
        <v>75</v>
      </c>
      <c r="F26" s="17">
        <v>25</v>
      </c>
      <c r="G26" s="17"/>
      <c r="H26" s="51">
        <v>40505</v>
      </c>
      <c r="I26" s="53" t="s">
        <v>11</v>
      </c>
      <c r="J26" s="53">
        <v>1</v>
      </c>
      <c r="K26" s="17" t="s">
        <v>13</v>
      </c>
      <c r="L26" s="17"/>
      <c r="M26" s="53"/>
      <c r="N26" s="54"/>
      <c r="O26" s="17"/>
      <c r="P26" s="55" t="s">
        <v>67</v>
      </c>
      <c r="Q26" s="55">
        <v>306672.09999999998</v>
      </c>
      <c r="R26" s="55">
        <v>279691.7</v>
      </c>
      <c r="S26" s="55">
        <v>276097.8</v>
      </c>
      <c r="T26" s="55">
        <v>162951.70000000001</v>
      </c>
      <c r="U26" s="17"/>
      <c r="V26" s="59">
        <f t="shared" si="3"/>
        <v>306.6721</v>
      </c>
      <c r="W26" s="59">
        <f t="shared" si="4"/>
        <v>279.69170000000003</v>
      </c>
      <c r="X26" s="59">
        <f t="shared" si="5"/>
        <v>276.09780000000001</v>
      </c>
      <c r="Y26" s="59">
        <f t="shared" si="6"/>
        <v>162.95170000000002</v>
      </c>
      <c r="Z26" s="58"/>
      <c r="AA26" s="58"/>
      <c r="AB26" s="58"/>
      <c r="AC26" s="58"/>
      <c r="AD26" s="58"/>
      <c r="AE26" s="58"/>
      <c r="AF26" s="58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56"/>
    </row>
    <row r="27" spans="1:125" s="8" customFormat="1" ht="15" x14ac:dyDescent="0.25">
      <c r="A27" s="49">
        <v>6</v>
      </c>
      <c r="B27" s="50" t="s">
        <v>38</v>
      </c>
      <c r="C27" s="50" t="s">
        <v>15</v>
      </c>
      <c r="D27" s="51">
        <v>14269</v>
      </c>
      <c r="E27" s="52">
        <f t="shared" ca="1" si="2"/>
        <v>75</v>
      </c>
      <c r="F27" s="17">
        <v>32</v>
      </c>
      <c r="G27" s="17"/>
      <c r="H27" s="51">
        <v>40816</v>
      </c>
      <c r="I27" s="53" t="s">
        <v>11</v>
      </c>
      <c r="J27" s="53">
        <v>1</v>
      </c>
      <c r="K27" s="17" t="s">
        <v>13</v>
      </c>
      <c r="L27" s="17"/>
      <c r="M27" s="53"/>
      <c r="N27" s="54"/>
      <c r="O27" s="17"/>
      <c r="P27" s="55" t="s">
        <v>66</v>
      </c>
      <c r="Q27" s="55">
        <v>213837.6</v>
      </c>
      <c r="R27" s="55">
        <v>196431.6</v>
      </c>
      <c r="S27" s="55">
        <v>194371.4</v>
      </c>
      <c r="T27" s="55">
        <v>119184.4</v>
      </c>
      <c r="U27" s="17"/>
      <c r="V27" s="59">
        <f t="shared" si="3"/>
        <v>213.83760000000001</v>
      </c>
      <c r="W27" s="59">
        <f t="shared" si="4"/>
        <v>196.4316</v>
      </c>
      <c r="X27" s="59">
        <f t="shared" si="5"/>
        <v>194.37139999999999</v>
      </c>
      <c r="Y27" s="59">
        <f t="shared" si="6"/>
        <v>119.1844</v>
      </c>
      <c r="Z27" s="58"/>
      <c r="AA27" s="58"/>
      <c r="AB27" s="58"/>
      <c r="AC27" s="58"/>
      <c r="AD27" s="58"/>
      <c r="AE27" s="58"/>
      <c r="AF27" s="58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</row>
    <row r="28" spans="1:125" s="22" customFormat="1" ht="15" x14ac:dyDescent="0.25">
      <c r="A28" s="49">
        <v>6</v>
      </c>
      <c r="B28" s="50" t="s">
        <v>38</v>
      </c>
      <c r="C28" s="50" t="s">
        <v>37</v>
      </c>
      <c r="D28" s="51">
        <v>14269</v>
      </c>
      <c r="E28" s="52">
        <f t="shared" ca="1" si="2"/>
        <v>75</v>
      </c>
      <c r="F28" s="17">
        <v>40</v>
      </c>
      <c r="G28" s="17"/>
      <c r="H28" s="51">
        <v>39365</v>
      </c>
      <c r="I28" s="53" t="s">
        <v>7</v>
      </c>
      <c r="J28" s="53">
        <v>1</v>
      </c>
      <c r="K28" s="17" t="s">
        <v>14</v>
      </c>
      <c r="L28" s="17"/>
      <c r="M28" s="53"/>
      <c r="N28" s="54"/>
      <c r="O28" s="17"/>
      <c r="P28" s="55" t="s">
        <v>80</v>
      </c>
      <c r="Q28" s="55">
        <v>0</v>
      </c>
      <c r="R28" s="55">
        <v>0</v>
      </c>
      <c r="S28" s="55">
        <v>0</v>
      </c>
      <c r="T28" s="55">
        <v>0</v>
      </c>
      <c r="U28" s="17"/>
      <c r="V28" s="59">
        <f t="shared" si="3"/>
        <v>0</v>
      </c>
      <c r="W28" s="59">
        <f t="shared" si="4"/>
        <v>0</v>
      </c>
      <c r="X28" s="59">
        <f t="shared" si="5"/>
        <v>0</v>
      </c>
      <c r="Y28" s="59">
        <f t="shared" si="6"/>
        <v>0</v>
      </c>
      <c r="Z28" s="27"/>
      <c r="AA28" s="27"/>
      <c r="AB28" s="27"/>
      <c r="AC28" s="27"/>
      <c r="AD28" s="27"/>
      <c r="AE28" s="27"/>
      <c r="AF28" s="27"/>
    </row>
    <row r="29" spans="1:125" s="22" customFormat="1" ht="15" x14ac:dyDescent="0.25">
      <c r="A29" s="49">
        <v>6</v>
      </c>
      <c r="B29" s="50" t="s">
        <v>38</v>
      </c>
      <c r="C29" s="50" t="s">
        <v>22</v>
      </c>
      <c r="D29" s="51">
        <v>14269</v>
      </c>
      <c r="E29" s="52">
        <f t="shared" ca="1" si="2"/>
        <v>75</v>
      </c>
      <c r="F29" s="17">
        <v>32</v>
      </c>
      <c r="G29" s="17"/>
      <c r="H29" s="51">
        <v>39777</v>
      </c>
      <c r="I29" s="53" t="s">
        <v>7</v>
      </c>
      <c r="J29" s="53">
        <v>1</v>
      </c>
      <c r="K29" s="17" t="s">
        <v>13</v>
      </c>
      <c r="L29" s="17"/>
      <c r="M29" s="53"/>
      <c r="N29" s="54"/>
      <c r="O29" s="17"/>
      <c r="P29" s="55" t="s">
        <v>79</v>
      </c>
      <c r="Q29" s="55">
        <v>235143.1</v>
      </c>
      <c r="R29" s="55">
        <v>208154.8</v>
      </c>
      <c r="S29" s="55">
        <v>197648.1</v>
      </c>
      <c r="T29" s="55">
        <v>135925.1</v>
      </c>
      <c r="U29" s="17"/>
      <c r="V29" s="59">
        <f t="shared" si="3"/>
        <v>235.1431</v>
      </c>
      <c r="W29" s="59">
        <f t="shared" si="4"/>
        <v>208.15479999999999</v>
      </c>
      <c r="X29" s="59">
        <f t="shared" si="5"/>
        <v>197.6481</v>
      </c>
      <c r="Y29" s="59">
        <f t="shared" si="6"/>
        <v>135.92510000000001</v>
      </c>
      <c r="Z29" s="58"/>
      <c r="AA29" s="58"/>
      <c r="AB29" s="58"/>
      <c r="AC29" s="58"/>
      <c r="AD29" s="58"/>
      <c r="AE29" s="58"/>
      <c r="AF29" s="58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</row>
    <row r="30" spans="1:125" s="36" customFormat="1" ht="15" x14ac:dyDescent="0.25">
      <c r="A30" s="49">
        <v>6</v>
      </c>
      <c r="B30" s="50" t="s">
        <v>38</v>
      </c>
      <c r="C30" s="50" t="s">
        <v>20</v>
      </c>
      <c r="D30" s="51">
        <v>14269</v>
      </c>
      <c r="E30" s="52">
        <f t="shared" ca="1" si="2"/>
        <v>75</v>
      </c>
      <c r="F30" s="17">
        <v>32</v>
      </c>
      <c r="G30" s="17"/>
      <c r="H30" s="51">
        <v>40197</v>
      </c>
      <c r="I30" s="53" t="s">
        <v>7</v>
      </c>
      <c r="J30" s="53">
        <v>1</v>
      </c>
      <c r="K30" s="17" t="s">
        <v>13</v>
      </c>
      <c r="L30" s="17"/>
      <c r="M30" s="53"/>
      <c r="N30" s="54"/>
      <c r="O30" s="17"/>
      <c r="P30" s="55" t="s">
        <v>78</v>
      </c>
      <c r="Q30" s="55">
        <v>386517.4</v>
      </c>
      <c r="R30" s="55">
        <v>345594.3</v>
      </c>
      <c r="S30" s="55">
        <v>325775.5</v>
      </c>
      <c r="T30" s="55">
        <v>212968.9</v>
      </c>
      <c r="U30" s="17"/>
      <c r="V30" s="59">
        <f t="shared" si="3"/>
        <v>386.51740000000001</v>
      </c>
      <c r="W30" s="59">
        <f t="shared" si="4"/>
        <v>345.59429999999998</v>
      </c>
      <c r="X30" s="59">
        <f t="shared" si="5"/>
        <v>325.77550000000002</v>
      </c>
      <c r="Y30" s="59">
        <f t="shared" si="6"/>
        <v>212.96889999999999</v>
      </c>
      <c r="Z30" s="58"/>
      <c r="AA30" s="58"/>
      <c r="AB30" s="58"/>
      <c r="AC30" s="58"/>
      <c r="AD30" s="58"/>
      <c r="AE30" s="58"/>
      <c r="AF30" s="58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</row>
    <row r="31" spans="1:125" s="36" customFormat="1" ht="15" x14ac:dyDescent="0.25">
      <c r="A31" s="49">
        <v>6</v>
      </c>
      <c r="B31" s="50" t="s">
        <v>38</v>
      </c>
      <c r="C31" s="50" t="s">
        <v>18</v>
      </c>
      <c r="D31" s="51">
        <v>14269</v>
      </c>
      <c r="E31" s="52">
        <f t="shared" ca="1" si="2"/>
        <v>75</v>
      </c>
      <c r="F31" s="17">
        <v>32</v>
      </c>
      <c r="G31" s="17"/>
      <c r="H31" s="51">
        <v>40505</v>
      </c>
      <c r="I31" s="53" t="s">
        <v>7</v>
      </c>
      <c r="J31" s="53">
        <v>1</v>
      </c>
      <c r="K31" s="17" t="s">
        <v>13</v>
      </c>
      <c r="L31" s="17"/>
      <c r="M31" s="53"/>
      <c r="N31" s="54"/>
      <c r="O31" s="17"/>
      <c r="P31" s="55" t="s">
        <v>77</v>
      </c>
      <c r="Q31" s="55">
        <v>364718.6</v>
      </c>
      <c r="R31" s="55">
        <v>326650.8</v>
      </c>
      <c r="S31" s="55">
        <v>312473.3</v>
      </c>
      <c r="T31" s="55">
        <v>199078.2</v>
      </c>
      <c r="U31" s="17"/>
      <c r="V31" s="59">
        <f t="shared" si="3"/>
        <v>364.71859999999998</v>
      </c>
      <c r="W31" s="59">
        <f t="shared" si="4"/>
        <v>326.6508</v>
      </c>
      <c r="X31" s="59">
        <f t="shared" si="5"/>
        <v>312.47329999999999</v>
      </c>
      <c r="Y31" s="59">
        <f t="shared" si="6"/>
        <v>199.07820000000001</v>
      </c>
      <c r="Z31" s="58"/>
      <c r="AA31" s="58"/>
      <c r="AB31" s="58"/>
      <c r="AC31" s="58"/>
      <c r="AD31" s="58"/>
      <c r="AE31" s="58"/>
      <c r="AF31" s="58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</row>
    <row r="32" spans="1:125" s="36" customFormat="1" ht="15" x14ac:dyDescent="0.25">
      <c r="A32" s="49">
        <v>6</v>
      </c>
      <c r="B32" s="50" t="s">
        <v>38</v>
      </c>
      <c r="C32" s="50" t="s">
        <v>16</v>
      </c>
      <c r="D32" s="51">
        <v>14269</v>
      </c>
      <c r="E32" s="52">
        <f t="shared" ca="1" si="2"/>
        <v>75</v>
      </c>
      <c r="F32" s="17">
        <v>25</v>
      </c>
      <c r="G32" s="17"/>
      <c r="H32" s="51">
        <v>40816</v>
      </c>
      <c r="I32" s="53" t="s">
        <v>7</v>
      </c>
      <c r="J32" s="53">
        <v>1</v>
      </c>
      <c r="K32" s="17" t="s">
        <v>13</v>
      </c>
      <c r="L32" s="17"/>
      <c r="M32" s="53"/>
      <c r="N32" s="54"/>
      <c r="O32" s="17"/>
      <c r="P32" s="55" t="s">
        <v>76</v>
      </c>
      <c r="Q32" s="55">
        <v>78856.570000000007</v>
      </c>
      <c r="R32" s="55">
        <v>68480.92</v>
      </c>
      <c r="S32" s="55">
        <v>64157.93</v>
      </c>
      <c r="T32" s="55">
        <v>45530.81</v>
      </c>
      <c r="U32" s="17"/>
      <c r="V32" s="59">
        <f t="shared" si="3"/>
        <v>78.856570000000005</v>
      </c>
      <c r="W32" s="59">
        <f t="shared" si="4"/>
        <v>68.480919999999998</v>
      </c>
      <c r="X32" s="59">
        <f t="shared" si="5"/>
        <v>64.157929999999993</v>
      </c>
      <c r="Y32" s="59">
        <f t="shared" si="6"/>
        <v>45.530809999999995</v>
      </c>
      <c r="Z32" s="58"/>
      <c r="AA32" s="58"/>
      <c r="AB32" s="58"/>
      <c r="AC32" s="58"/>
      <c r="AD32" s="58"/>
      <c r="AE32" s="58"/>
      <c r="AF32" s="58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</row>
    <row r="33" spans="1:125" s="36" customFormat="1" ht="15" x14ac:dyDescent="0.25">
      <c r="A33" s="49">
        <v>6</v>
      </c>
      <c r="B33" s="50" t="s">
        <v>38</v>
      </c>
      <c r="C33" s="50" t="s">
        <v>9</v>
      </c>
      <c r="D33" s="51">
        <v>14269</v>
      </c>
      <c r="E33" s="52">
        <f t="shared" ca="1" si="2"/>
        <v>75</v>
      </c>
      <c r="F33" s="17">
        <v>25</v>
      </c>
      <c r="G33" s="17"/>
      <c r="H33" s="51">
        <v>41129</v>
      </c>
      <c r="I33" s="53" t="s">
        <v>7</v>
      </c>
      <c r="J33" s="53">
        <v>1</v>
      </c>
      <c r="K33" s="17" t="s">
        <v>13</v>
      </c>
      <c r="L33" s="17"/>
      <c r="M33" s="53"/>
      <c r="N33" s="54"/>
      <c r="O33" s="17"/>
      <c r="P33" s="55" t="s">
        <v>75</v>
      </c>
      <c r="Q33" s="55">
        <v>267458.7</v>
      </c>
      <c r="R33" s="55">
        <v>231832.4</v>
      </c>
      <c r="S33" s="55">
        <v>225419.4</v>
      </c>
      <c r="T33" s="55">
        <v>150609.1</v>
      </c>
      <c r="U33" s="17"/>
      <c r="V33" s="59">
        <f t="shared" si="3"/>
        <v>267.45870000000002</v>
      </c>
      <c r="W33" s="59">
        <f t="shared" si="4"/>
        <v>231.83240000000001</v>
      </c>
      <c r="X33" s="59">
        <f t="shared" si="5"/>
        <v>225.4194</v>
      </c>
      <c r="Y33" s="59">
        <f t="shared" si="6"/>
        <v>150.60910000000001</v>
      </c>
      <c r="Z33" s="58"/>
      <c r="AA33" s="58"/>
      <c r="AB33" s="58"/>
      <c r="AC33" s="58"/>
      <c r="AD33" s="58"/>
      <c r="AE33" s="58"/>
      <c r="AF33" s="58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6"/>
      <c r="DS33" s="56"/>
      <c r="DT33" s="56"/>
      <c r="DU33" s="56"/>
    </row>
    <row r="34" spans="1:125" s="28" customFormat="1" ht="15" x14ac:dyDescent="0.25">
      <c r="A34" s="38">
        <v>7</v>
      </c>
      <c r="B34" s="42" t="s">
        <v>44</v>
      </c>
      <c r="C34" s="42" t="s">
        <v>18</v>
      </c>
      <c r="D34" s="43">
        <v>13103</v>
      </c>
      <c r="E34" s="44">
        <f t="shared" ca="1" si="2"/>
        <v>78</v>
      </c>
      <c r="F34" s="45">
        <v>40</v>
      </c>
      <c r="G34" s="45"/>
      <c r="H34" s="43">
        <v>39388</v>
      </c>
      <c r="I34" s="46" t="s">
        <v>11</v>
      </c>
      <c r="J34" s="46">
        <v>1</v>
      </c>
      <c r="K34" s="45" t="s">
        <v>14</v>
      </c>
      <c r="L34" s="45"/>
      <c r="M34" s="46"/>
      <c r="N34" s="34"/>
      <c r="O34" s="45"/>
      <c r="P34" s="48" t="s">
        <v>65</v>
      </c>
      <c r="Q34" s="48">
        <v>0</v>
      </c>
      <c r="R34" s="48">
        <v>0</v>
      </c>
      <c r="S34" s="48">
        <v>0</v>
      </c>
      <c r="T34" s="48">
        <v>0</v>
      </c>
      <c r="U34" s="45"/>
      <c r="V34" s="59">
        <f t="shared" si="3"/>
        <v>0</v>
      </c>
      <c r="W34" s="59">
        <f t="shared" si="4"/>
        <v>0</v>
      </c>
      <c r="X34" s="59">
        <f t="shared" si="5"/>
        <v>0</v>
      </c>
      <c r="Y34" s="59">
        <f t="shared" si="6"/>
        <v>0</v>
      </c>
      <c r="Z34" s="58"/>
      <c r="AA34" s="58"/>
      <c r="AB34" s="58"/>
      <c r="AC34" s="58"/>
      <c r="AD34" s="58"/>
      <c r="AE34" s="58"/>
      <c r="AF34" s="5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</row>
    <row r="35" spans="1:125" s="7" customFormat="1" ht="15" x14ac:dyDescent="0.25">
      <c r="A35" s="38">
        <v>7</v>
      </c>
      <c r="B35" s="42" t="s">
        <v>44</v>
      </c>
      <c r="C35" s="42" t="s">
        <v>17</v>
      </c>
      <c r="D35" s="43">
        <v>13103</v>
      </c>
      <c r="E35" s="44">
        <f t="shared" ref="E35:E67" ca="1" si="7">INT((TODAY()-D35)/365.25)</f>
        <v>78</v>
      </c>
      <c r="F35" s="45">
        <v>50</v>
      </c>
      <c r="G35" s="45"/>
      <c r="H35" s="43">
        <v>39822</v>
      </c>
      <c r="I35" s="46" t="s">
        <v>11</v>
      </c>
      <c r="J35" s="46">
        <v>1</v>
      </c>
      <c r="K35" s="45" t="s">
        <v>13</v>
      </c>
      <c r="L35" s="45"/>
      <c r="M35" s="46"/>
      <c r="N35" s="34"/>
      <c r="O35" s="45"/>
      <c r="P35" s="48" t="s">
        <v>64</v>
      </c>
      <c r="Q35" s="48">
        <v>53569.9</v>
      </c>
      <c r="R35" s="48">
        <v>45055.43</v>
      </c>
      <c r="S35" s="48">
        <v>40258.83</v>
      </c>
      <c r="T35" s="48">
        <v>3702.808</v>
      </c>
      <c r="U35" s="45"/>
      <c r="V35" s="59">
        <f t="shared" ref="V35:V67" si="8">Q35/1000</f>
        <v>53.569900000000004</v>
      </c>
      <c r="W35" s="59">
        <f t="shared" ref="W35:W67" si="9">R35/1000</f>
        <v>45.055430000000001</v>
      </c>
      <c r="X35" s="59">
        <f t="shared" ref="X35:X67" si="10">S35/1000</f>
        <v>40.258830000000003</v>
      </c>
      <c r="Y35" s="59">
        <f t="shared" ref="Y35:Y67" si="11">T35/1000</f>
        <v>3.7028080000000001</v>
      </c>
      <c r="Z35" s="58"/>
      <c r="AA35" s="58"/>
      <c r="AB35" s="58"/>
      <c r="AC35" s="58"/>
      <c r="AD35" s="58"/>
      <c r="AE35" s="58"/>
      <c r="AF35" s="58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</row>
    <row r="36" spans="1:125" s="7" customFormat="1" ht="15" x14ac:dyDescent="0.25">
      <c r="A36" s="38">
        <v>7</v>
      </c>
      <c r="B36" s="42" t="s">
        <v>44</v>
      </c>
      <c r="C36" s="42" t="s">
        <v>9</v>
      </c>
      <c r="D36" s="43">
        <v>13103</v>
      </c>
      <c r="E36" s="44">
        <f t="shared" ca="1" si="7"/>
        <v>78</v>
      </c>
      <c r="F36" s="45">
        <v>40</v>
      </c>
      <c r="G36" s="45"/>
      <c r="H36" s="43">
        <v>40892</v>
      </c>
      <c r="I36" s="46" t="s">
        <v>11</v>
      </c>
      <c r="J36" s="46">
        <v>1</v>
      </c>
      <c r="K36" s="45" t="s">
        <v>14</v>
      </c>
      <c r="L36" s="45"/>
      <c r="M36" s="46"/>
      <c r="N36" s="34"/>
      <c r="O36" s="45"/>
      <c r="P36" s="48" t="s">
        <v>63</v>
      </c>
      <c r="Q36" s="48">
        <v>189305.8</v>
      </c>
      <c r="R36" s="48">
        <v>182104.4</v>
      </c>
      <c r="S36" s="48">
        <v>146986.4</v>
      </c>
      <c r="T36" s="48">
        <v>91702</v>
      </c>
      <c r="U36" s="45"/>
      <c r="V36" s="59">
        <f t="shared" si="8"/>
        <v>189.30579999999998</v>
      </c>
      <c r="W36" s="59">
        <f t="shared" si="9"/>
        <v>182.1044</v>
      </c>
      <c r="X36" s="59">
        <f t="shared" si="10"/>
        <v>146.9864</v>
      </c>
      <c r="Y36" s="59">
        <f t="shared" si="11"/>
        <v>91.701999999999998</v>
      </c>
      <c r="Z36" s="58"/>
      <c r="AA36" s="58"/>
      <c r="AB36" s="58"/>
      <c r="AC36" s="58"/>
      <c r="AD36" s="58"/>
      <c r="AE36" s="58"/>
      <c r="AF36" s="58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</row>
    <row r="37" spans="1:125" s="7" customFormat="1" ht="15" x14ac:dyDescent="0.25">
      <c r="A37" s="38">
        <v>7</v>
      </c>
      <c r="B37" s="42" t="s">
        <v>44</v>
      </c>
      <c r="C37" s="42" t="s">
        <v>6</v>
      </c>
      <c r="D37" s="43">
        <v>13103</v>
      </c>
      <c r="E37" s="44">
        <f t="shared" ca="1" si="7"/>
        <v>78</v>
      </c>
      <c r="F37" s="45">
        <v>63</v>
      </c>
      <c r="G37" s="45"/>
      <c r="H37" s="43">
        <v>41124</v>
      </c>
      <c r="I37" s="46" t="s">
        <v>11</v>
      </c>
      <c r="J37" s="46">
        <v>1</v>
      </c>
      <c r="K37" s="45" t="s">
        <v>13</v>
      </c>
      <c r="L37" s="45"/>
      <c r="M37" s="46"/>
      <c r="N37" s="34"/>
      <c r="O37" s="45"/>
      <c r="P37" s="48" t="s">
        <v>62</v>
      </c>
      <c r="Q37" s="48">
        <v>355126.6</v>
      </c>
      <c r="R37" s="48">
        <v>260173.2</v>
      </c>
      <c r="S37" s="48">
        <v>163423.6</v>
      </c>
      <c r="T37" s="48">
        <v>24621.24</v>
      </c>
      <c r="U37" s="45"/>
      <c r="V37" s="59">
        <f t="shared" si="8"/>
        <v>355.1266</v>
      </c>
      <c r="W37" s="59">
        <f t="shared" si="9"/>
        <v>260.17320000000001</v>
      </c>
      <c r="X37" s="59">
        <f t="shared" si="10"/>
        <v>163.42359999999999</v>
      </c>
      <c r="Y37" s="59">
        <f t="shared" si="11"/>
        <v>24.62124</v>
      </c>
      <c r="Z37" s="58"/>
      <c r="AA37" s="58"/>
      <c r="AB37" s="58"/>
      <c r="AC37" s="58"/>
      <c r="AD37" s="58"/>
      <c r="AE37" s="58"/>
      <c r="AF37" s="58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</row>
    <row r="38" spans="1:125" s="7" customFormat="1" ht="15" x14ac:dyDescent="0.25">
      <c r="A38" s="38">
        <v>9</v>
      </c>
      <c r="B38" s="42" t="s">
        <v>35</v>
      </c>
      <c r="C38" s="42" t="s">
        <v>23</v>
      </c>
      <c r="D38" s="43">
        <v>16503</v>
      </c>
      <c r="E38" s="44">
        <f t="shared" ca="1" si="7"/>
        <v>69</v>
      </c>
      <c r="F38" s="47">
        <v>16</v>
      </c>
      <c r="G38" s="45"/>
      <c r="H38" s="43">
        <v>39391</v>
      </c>
      <c r="I38" s="46" t="s">
        <v>11</v>
      </c>
      <c r="J38" s="46">
        <v>1</v>
      </c>
      <c r="K38" s="45" t="s">
        <v>14</v>
      </c>
      <c r="L38" s="45"/>
      <c r="M38" s="46"/>
      <c r="N38" s="34"/>
      <c r="O38" s="45"/>
      <c r="P38" s="48" t="s">
        <v>124</v>
      </c>
      <c r="Q38" s="48">
        <v>0</v>
      </c>
      <c r="R38" s="48">
        <v>0</v>
      </c>
      <c r="S38" s="48">
        <v>0</v>
      </c>
      <c r="T38" s="48">
        <v>0</v>
      </c>
      <c r="U38" s="45"/>
      <c r="V38" s="59">
        <f t="shared" si="8"/>
        <v>0</v>
      </c>
      <c r="W38" s="59">
        <f t="shared" si="9"/>
        <v>0</v>
      </c>
      <c r="X38" s="59">
        <f t="shared" si="10"/>
        <v>0</v>
      </c>
      <c r="Y38" s="59">
        <f t="shared" si="11"/>
        <v>0</v>
      </c>
      <c r="Z38" s="58"/>
      <c r="AA38" s="58"/>
      <c r="AB38" s="58"/>
      <c r="AC38" s="58"/>
      <c r="AD38" s="58"/>
      <c r="AE38" s="58"/>
      <c r="AF38" s="58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</row>
    <row r="39" spans="1:125" s="37" customFormat="1" ht="15" x14ac:dyDescent="0.25">
      <c r="A39" s="38">
        <v>9</v>
      </c>
      <c r="B39" s="42" t="s">
        <v>35</v>
      </c>
      <c r="C39" s="42" t="s">
        <v>21</v>
      </c>
      <c r="D39" s="43">
        <v>16503</v>
      </c>
      <c r="E39" s="44">
        <f t="shared" ca="1" si="7"/>
        <v>69</v>
      </c>
      <c r="F39" s="47">
        <v>16</v>
      </c>
      <c r="G39" s="45"/>
      <c r="H39" s="43">
        <v>39797</v>
      </c>
      <c r="I39" s="46" t="s">
        <v>11</v>
      </c>
      <c r="J39" s="46">
        <v>1</v>
      </c>
      <c r="K39" s="45" t="s">
        <v>13</v>
      </c>
      <c r="L39" s="45"/>
      <c r="M39" s="46"/>
      <c r="N39" s="34"/>
      <c r="O39" s="45"/>
      <c r="P39" s="48" t="s">
        <v>123</v>
      </c>
      <c r="Q39" s="48">
        <v>60482.99</v>
      </c>
      <c r="R39" s="48">
        <v>50516.32</v>
      </c>
      <c r="S39" s="48">
        <v>29580.71</v>
      </c>
      <c r="T39" s="48">
        <v>2976.4349999999999</v>
      </c>
      <c r="U39" s="45"/>
      <c r="V39" s="59">
        <f t="shared" si="8"/>
        <v>60.482990000000001</v>
      </c>
      <c r="W39" s="59">
        <f t="shared" si="9"/>
        <v>50.51632</v>
      </c>
      <c r="X39" s="59">
        <f t="shared" si="10"/>
        <v>29.58071</v>
      </c>
      <c r="Y39" s="59">
        <f t="shared" si="11"/>
        <v>2.9764349999999999</v>
      </c>
      <c r="Z39" s="58"/>
      <c r="AA39" s="58"/>
      <c r="AB39" s="58"/>
      <c r="AC39" s="58"/>
      <c r="AD39" s="58"/>
      <c r="AE39" s="58"/>
      <c r="AF39" s="58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</row>
    <row r="40" spans="1:125" s="37" customFormat="1" ht="15" x14ac:dyDescent="0.25">
      <c r="A40" s="38">
        <v>9</v>
      </c>
      <c r="B40" s="42" t="s">
        <v>35</v>
      </c>
      <c r="C40" s="42" t="s">
        <v>19</v>
      </c>
      <c r="D40" s="43">
        <v>16503</v>
      </c>
      <c r="E40" s="44">
        <f t="shared" ca="1" si="7"/>
        <v>69</v>
      </c>
      <c r="F40" s="47">
        <v>40</v>
      </c>
      <c r="G40" s="45"/>
      <c r="H40" s="43">
        <v>40196</v>
      </c>
      <c r="I40" s="46" t="s">
        <v>11</v>
      </c>
      <c r="J40" s="46">
        <v>1</v>
      </c>
      <c r="K40" s="45" t="s">
        <v>13</v>
      </c>
      <c r="L40" s="45"/>
      <c r="M40" s="46"/>
      <c r="N40" s="34"/>
      <c r="O40" s="45"/>
      <c r="P40" s="48" t="s">
        <v>122</v>
      </c>
      <c r="Q40" s="48">
        <v>89020.479999999996</v>
      </c>
      <c r="R40" s="48">
        <v>76966.91</v>
      </c>
      <c r="S40" s="48">
        <v>60778.07</v>
      </c>
      <c r="T40" s="48">
        <v>25208.46</v>
      </c>
      <c r="U40" s="45"/>
      <c r="V40" s="59">
        <f t="shared" si="8"/>
        <v>89.020479999999992</v>
      </c>
      <c r="W40" s="59">
        <f t="shared" si="9"/>
        <v>76.966909999999999</v>
      </c>
      <c r="X40" s="59">
        <f t="shared" si="10"/>
        <v>60.77807</v>
      </c>
      <c r="Y40" s="59">
        <f t="shared" si="11"/>
        <v>25.208459999999999</v>
      </c>
      <c r="Z40" s="58"/>
      <c r="AA40" s="58"/>
      <c r="AB40" s="58"/>
      <c r="AC40" s="58"/>
      <c r="AD40" s="58"/>
      <c r="AE40" s="58"/>
      <c r="AF40" s="58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</row>
    <row r="41" spans="1:125" s="56" customFormat="1" ht="15" x14ac:dyDescent="0.25">
      <c r="A41" s="38">
        <v>9</v>
      </c>
      <c r="B41" s="42" t="s">
        <v>35</v>
      </c>
      <c r="C41" s="42" t="s">
        <v>24</v>
      </c>
      <c r="D41" s="43">
        <v>16503</v>
      </c>
      <c r="E41" s="44">
        <f t="shared" ca="1" si="7"/>
        <v>69</v>
      </c>
      <c r="F41" s="47">
        <v>32</v>
      </c>
      <c r="G41" s="45"/>
      <c r="H41" s="43">
        <v>39391</v>
      </c>
      <c r="I41" s="46" t="s">
        <v>7</v>
      </c>
      <c r="J41" s="46">
        <v>1</v>
      </c>
      <c r="K41" s="45" t="s">
        <v>14</v>
      </c>
      <c r="L41" s="45"/>
      <c r="M41" s="46"/>
      <c r="N41" s="34"/>
      <c r="O41" s="45"/>
      <c r="P41" s="48" t="s">
        <v>128</v>
      </c>
      <c r="Q41" s="48">
        <v>0</v>
      </c>
      <c r="R41" s="48">
        <v>0</v>
      </c>
      <c r="S41" s="48">
        <v>0</v>
      </c>
      <c r="T41" s="48">
        <v>0</v>
      </c>
      <c r="U41" s="45"/>
      <c r="V41" s="59">
        <f t="shared" si="8"/>
        <v>0</v>
      </c>
      <c r="W41" s="59">
        <f t="shared" si="9"/>
        <v>0</v>
      </c>
      <c r="X41" s="59">
        <f t="shared" si="10"/>
        <v>0</v>
      </c>
      <c r="Y41" s="59">
        <f t="shared" si="11"/>
        <v>0</v>
      </c>
      <c r="Z41" s="58"/>
      <c r="AA41" s="58"/>
      <c r="AB41" s="58"/>
      <c r="AC41" s="58"/>
      <c r="AD41" s="58"/>
      <c r="AE41" s="58"/>
      <c r="AF41" s="58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</row>
    <row r="42" spans="1:125" s="56" customFormat="1" ht="15" x14ac:dyDescent="0.25">
      <c r="A42" s="38">
        <v>9</v>
      </c>
      <c r="B42" s="42" t="s">
        <v>35</v>
      </c>
      <c r="C42" s="42" t="s">
        <v>22</v>
      </c>
      <c r="D42" s="43">
        <v>16503</v>
      </c>
      <c r="E42" s="44">
        <f t="shared" ca="1" si="7"/>
        <v>69</v>
      </c>
      <c r="F42" s="47">
        <v>25</v>
      </c>
      <c r="G42" s="45"/>
      <c r="H42" s="43">
        <v>39797</v>
      </c>
      <c r="I42" s="46" t="s">
        <v>7</v>
      </c>
      <c r="J42" s="46">
        <v>1</v>
      </c>
      <c r="K42" s="45" t="s">
        <v>13</v>
      </c>
      <c r="L42" s="45"/>
      <c r="M42" s="46"/>
      <c r="N42" s="34"/>
      <c r="O42" s="45"/>
      <c r="P42" s="48" t="s">
        <v>127</v>
      </c>
      <c r="Q42" s="48">
        <v>49193.07</v>
      </c>
      <c r="R42" s="48">
        <v>47657.84</v>
      </c>
      <c r="S42" s="48">
        <v>41997.43</v>
      </c>
      <c r="T42" s="48">
        <v>19682.12</v>
      </c>
      <c r="U42" s="45"/>
      <c r="V42" s="59">
        <f t="shared" si="8"/>
        <v>49.193069999999999</v>
      </c>
      <c r="W42" s="59">
        <f t="shared" si="9"/>
        <v>47.657839999999993</v>
      </c>
      <c r="X42" s="59">
        <f t="shared" si="10"/>
        <v>41.997430000000001</v>
      </c>
      <c r="Y42" s="59">
        <f t="shared" si="11"/>
        <v>19.682119999999998</v>
      </c>
      <c r="Z42" s="58"/>
      <c r="AA42" s="58"/>
      <c r="AB42" s="58"/>
      <c r="AC42" s="58"/>
      <c r="AD42" s="58"/>
      <c r="AE42" s="58"/>
      <c r="AF42" s="58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</row>
    <row r="43" spans="1:125" s="56" customFormat="1" ht="15" x14ac:dyDescent="0.25">
      <c r="A43" s="38">
        <v>9</v>
      </c>
      <c r="B43" s="42" t="s">
        <v>35</v>
      </c>
      <c r="C43" s="42" t="s">
        <v>20</v>
      </c>
      <c r="D43" s="43">
        <v>16503</v>
      </c>
      <c r="E43" s="44">
        <f t="shared" ca="1" si="7"/>
        <v>69</v>
      </c>
      <c r="F43" s="47">
        <v>50</v>
      </c>
      <c r="G43" s="45"/>
      <c r="H43" s="43">
        <v>40196</v>
      </c>
      <c r="I43" s="46" t="s">
        <v>7</v>
      </c>
      <c r="J43" s="46">
        <v>1</v>
      </c>
      <c r="K43" s="45" t="s">
        <v>13</v>
      </c>
      <c r="L43" s="45"/>
      <c r="M43" s="46"/>
      <c r="N43" s="35"/>
      <c r="O43" s="45"/>
      <c r="P43" s="48" t="s">
        <v>126</v>
      </c>
      <c r="Q43" s="48">
        <v>57598.55</v>
      </c>
      <c r="R43" s="48">
        <v>55226.1</v>
      </c>
      <c r="S43" s="48">
        <v>50253.13</v>
      </c>
      <c r="T43" s="48">
        <v>23317.15</v>
      </c>
      <c r="U43" s="45"/>
      <c r="V43" s="59">
        <f t="shared" si="8"/>
        <v>57.598550000000003</v>
      </c>
      <c r="W43" s="59">
        <f t="shared" si="9"/>
        <v>55.226099999999995</v>
      </c>
      <c r="X43" s="59">
        <f t="shared" si="10"/>
        <v>50.253129999999999</v>
      </c>
      <c r="Y43" s="59">
        <f t="shared" si="11"/>
        <v>23.317150000000002</v>
      </c>
      <c r="Z43" s="58"/>
      <c r="AA43" s="58"/>
      <c r="AB43" s="58"/>
      <c r="AC43" s="58"/>
      <c r="AD43" s="58"/>
      <c r="AE43" s="58"/>
      <c r="AF43" s="58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</row>
    <row r="44" spans="1:125" s="56" customFormat="1" ht="15" x14ac:dyDescent="0.25">
      <c r="A44" s="38">
        <v>9</v>
      </c>
      <c r="B44" s="42" t="s">
        <v>35</v>
      </c>
      <c r="C44" s="42" t="s">
        <v>18</v>
      </c>
      <c r="D44" s="43">
        <v>16503</v>
      </c>
      <c r="E44" s="44">
        <f t="shared" ca="1" si="7"/>
        <v>69</v>
      </c>
      <c r="F44" s="47">
        <v>200</v>
      </c>
      <c r="G44" s="45"/>
      <c r="H44" s="43">
        <v>40529</v>
      </c>
      <c r="I44" s="46" t="s">
        <v>7</v>
      </c>
      <c r="J44" s="46">
        <v>1</v>
      </c>
      <c r="K44" s="45" t="s">
        <v>13</v>
      </c>
      <c r="L44" s="45"/>
      <c r="M44" s="46"/>
      <c r="N44" s="35"/>
      <c r="O44" s="45"/>
      <c r="P44" s="48" t="s">
        <v>125</v>
      </c>
      <c r="Q44" s="48">
        <v>39191.83</v>
      </c>
      <c r="R44" s="48">
        <v>35528.339999999997</v>
      </c>
      <c r="S44" s="48">
        <v>18804.47</v>
      </c>
      <c r="T44" s="48">
        <v>3776.114</v>
      </c>
      <c r="U44" s="45"/>
      <c r="V44" s="59">
        <f t="shared" si="8"/>
        <v>39.191830000000003</v>
      </c>
      <c r="W44" s="59">
        <f t="shared" si="9"/>
        <v>35.52834</v>
      </c>
      <c r="X44" s="59">
        <f t="shared" si="10"/>
        <v>18.804470000000002</v>
      </c>
      <c r="Y44" s="59">
        <f t="shared" si="11"/>
        <v>3.7761140000000002</v>
      </c>
      <c r="Z44" s="58"/>
      <c r="AA44" s="58"/>
      <c r="AB44" s="58"/>
      <c r="AC44" s="58"/>
      <c r="AD44" s="58"/>
      <c r="AE44" s="58"/>
      <c r="AF44" s="58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</row>
    <row r="45" spans="1:125" s="56" customFormat="1" ht="15" x14ac:dyDescent="0.25">
      <c r="A45" s="49">
        <v>10</v>
      </c>
      <c r="B45" s="50" t="s">
        <v>34</v>
      </c>
      <c r="C45" s="50" t="s">
        <v>22</v>
      </c>
      <c r="D45" s="51">
        <v>12918</v>
      </c>
      <c r="E45" s="52">
        <f t="shared" ca="1" si="7"/>
        <v>79</v>
      </c>
      <c r="F45" s="17">
        <v>25</v>
      </c>
      <c r="G45" s="17"/>
      <c r="H45" s="51">
        <v>39456</v>
      </c>
      <c r="I45" s="53" t="s">
        <v>11</v>
      </c>
      <c r="J45" s="53">
        <v>1</v>
      </c>
      <c r="K45" s="17" t="s">
        <v>14</v>
      </c>
      <c r="L45" s="17"/>
      <c r="M45" s="53"/>
      <c r="N45" s="57"/>
      <c r="O45" s="17"/>
      <c r="P45" s="55" t="s">
        <v>147</v>
      </c>
      <c r="Q45" s="55">
        <v>0</v>
      </c>
      <c r="R45" s="55">
        <v>0</v>
      </c>
      <c r="S45" s="55">
        <v>0</v>
      </c>
      <c r="T45" s="55">
        <v>0</v>
      </c>
      <c r="U45" s="17"/>
      <c r="V45" s="59">
        <f t="shared" si="8"/>
        <v>0</v>
      </c>
      <c r="W45" s="59">
        <f t="shared" si="9"/>
        <v>0</v>
      </c>
      <c r="X45" s="59">
        <f t="shared" si="10"/>
        <v>0</v>
      </c>
      <c r="Y45" s="59">
        <f t="shared" si="11"/>
        <v>0</v>
      </c>
      <c r="Z45" s="58"/>
      <c r="AA45" s="58"/>
      <c r="AB45" s="58"/>
      <c r="AC45" s="58"/>
      <c r="AD45" s="58"/>
      <c r="AE45" s="58"/>
      <c r="AF45" s="58"/>
    </row>
    <row r="46" spans="1:125" s="37" customFormat="1" ht="15" x14ac:dyDescent="0.25">
      <c r="A46" s="49">
        <v>10</v>
      </c>
      <c r="B46" s="50" t="s">
        <v>34</v>
      </c>
      <c r="C46" s="50" t="s">
        <v>18</v>
      </c>
      <c r="D46" s="51">
        <v>12918</v>
      </c>
      <c r="E46" s="52">
        <f t="shared" ca="1" si="7"/>
        <v>79</v>
      </c>
      <c r="F46" s="17">
        <v>40</v>
      </c>
      <c r="G46" s="17"/>
      <c r="H46" s="51">
        <v>40562</v>
      </c>
      <c r="I46" s="53" t="s">
        <v>11</v>
      </c>
      <c r="J46" s="53">
        <v>1</v>
      </c>
      <c r="K46" s="17" t="s">
        <v>13</v>
      </c>
      <c r="L46" s="17"/>
      <c r="M46" s="53"/>
      <c r="N46" s="57"/>
      <c r="O46" s="17"/>
      <c r="P46" s="55" t="s">
        <v>146</v>
      </c>
      <c r="Q46" s="55">
        <v>24675.13</v>
      </c>
      <c r="R46" s="55">
        <v>16813.740000000002</v>
      </c>
      <c r="S46" s="55">
        <v>13658.21</v>
      </c>
      <c r="T46" s="55">
        <v>7345.32</v>
      </c>
      <c r="U46" s="17"/>
      <c r="V46" s="59">
        <f t="shared" si="8"/>
        <v>24.675129999999999</v>
      </c>
      <c r="W46" s="59">
        <f t="shared" si="9"/>
        <v>16.813740000000003</v>
      </c>
      <c r="X46" s="59">
        <f t="shared" si="10"/>
        <v>13.658209999999999</v>
      </c>
      <c r="Y46" s="59">
        <f t="shared" si="11"/>
        <v>7.3453200000000001</v>
      </c>
      <c r="Z46" s="58"/>
      <c r="AA46" s="58"/>
      <c r="AB46" s="58"/>
      <c r="AC46" s="58"/>
      <c r="AD46" s="58"/>
      <c r="AE46" s="58"/>
      <c r="AF46" s="58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</row>
    <row r="47" spans="1:125" s="37" customFormat="1" ht="15" x14ac:dyDescent="0.25">
      <c r="A47" s="49">
        <v>10</v>
      </c>
      <c r="B47" s="50" t="s">
        <v>34</v>
      </c>
      <c r="C47" s="50" t="s">
        <v>15</v>
      </c>
      <c r="D47" s="51">
        <v>12918</v>
      </c>
      <c r="E47" s="52">
        <f t="shared" ca="1" si="7"/>
        <v>79</v>
      </c>
      <c r="F47" s="17">
        <v>50</v>
      </c>
      <c r="G47" s="17"/>
      <c r="H47" s="51">
        <v>40925</v>
      </c>
      <c r="I47" s="53" t="s">
        <v>11</v>
      </c>
      <c r="J47" s="53">
        <v>1</v>
      </c>
      <c r="K47" s="17" t="s">
        <v>14</v>
      </c>
      <c r="L47" s="17"/>
      <c r="M47" s="53"/>
      <c r="N47" s="57"/>
      <c r="O47" s="17"/>
      <c r="P47" s="55" t="s">
        <v>145</v>
      </c>
      <c r="Q47" s="55">
        <v>58687.69</v>
      </c>
      <c r="R47" s="55">
        <v>54243.360000000001</v>
      </c>
      <c r="S47" s="55">
        <v>49756.33</v>
      </c>
      <c r="T47" s="55">
        <v>35819.51</v>
      </c>
      <c r="U47" s="17"/>
      <c r="V47" s="59">
        <f t="shared" si="8"/>
        <v>58.687690000000003</v>
      </c>
      <c r="W47" s="59">
        <f t="shared" si="9"/>
        <v>54.243360000000003</v>
      </c>
      <c r="X47" s="59">
        <f t="shared" si="10"/>
        <v>49.756329999999998</v>
      </c>
      <c r="Y47" s="59">
        <f t="shared" si="11"/>
        <v>35.819510000000001</v>
      </c>
      <c r="Z47" s="58"/>
      <c r="AA47" s="58"/>
      <c r="AB47" s="58"/>
      <c r="AC47" s="58"/>
      <c r="AD47" s="58"/>
      <c r="AE47" s="58"/>
      <c r="AF47" s="58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</row>
    <row r="48" spans="1:125" s="37" customFormat="1" ht="15" x14ac:dyDescent="0.25">
      <c r="A48" s="49">
        <v>10</v>
      </c>
      <c r="B48" s="50" t="s">
        <v>34</v>
      </c>
      <c r="C48" s="50" t="s">
        <v>6</v>
      </c>
      <c r="D48" s="51">
        <v>12918</v>
      </c>
      <c r="E48" s="52">
        <f t="shared" ca="1" si="7"/>
        <v>79</v>
      </c>
      <c r="F48" s="17">
        <v>32</v>
      </c>
      <c r="G48" s="17"/>
      <c r="H48" s="51">
        <v>41199</v>
      </c>
      <c r="I48" s="53" t="s">
        <v>11</v>
      </c>
      <c r="J48" s="53">
        <v>1</v>
      </c>
      <c r="K48" s="17" t="s">
        <v>13</v>
      </c>
      <c r="L48" s="17"/>
      <c r="M48" s="53"/>
      <c r="N48" s="57"/>
      <c r="O48" s="17"/>
      <c r="P48" s="55" t="s">
        <v>144</v>
      </c>
      <c r="Q48" s="55">
        <v>55013.58</v>
      </c>
      <c r="R48" s="55">
        <v>43537.95</v>
      </c>
      <c r="S48" s="55">
        <v>39633.15</v>
      </c>
      <c r="T48" s="55">
        <v>28924.47</v>
      </c>
      <c r="U48" s="17"/>
      <c r="V48" s="59">
        <f t="shared" si="8"/>
        <v>55.013580000000005</v>
      </c>
      <c r="W48" s="59">
        <f t="shared" si="9"/>
        <v>43.537949999999995</v>
      </c>
      <c r="X48" s="59">
        <f t="shared" si="10"/>
        <v>39.633150000000001</v>
      </c>
      <c r="Y48" s="59">
        <f t="shared" si="11"/>
        <v>28.924469999999999</v>
      </c>
      <c r="Z48" s="58"/>
      <c r="AA48" s="58"/>
      <c r="AB48" s="58"/>
      <c r="AC48" s="58"/>
      <c r="AD48" s="58"/>
      <c r="AE48" s="58"/>
      <c r="AF48" s="58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</row>
    <row r="49" spans="1:125" s="22" customFormat="1" ht="15" x14ac:dyDescent="0.25">
      <c r="A49" s="49">
        <v>10</v>
      </c>
      <c r="B49" s="50" t="s">
        <v>34</v>
      </c>
      <c r="C49" s="50" t="s">
        <v>23</v>
      </c>
      <c r="D49" s="51">
        <v>12918</v>
      </c>
      <c r="E49" s="52">
        <f t="shared" ca="1" si="7"/>
        <v>79</v>
      </c>
      <c r="F49" s="17">
        <v>16</v>
      </c>
      <c r="G49" s="17"/>
      <c r="H49" s="51">
        <v>39456</v>
      </c>
      <c r="I49" s="53" t="s">
        <v>7</v>
      </c>
      <c r="J49" s="53">
        <v>2</v>
      </c>
      <c r="K49" s="17" t="s">
        <v>14</v>
      </c>
      <c r="L49" s="17"/>
      <c r="M49" s="53"/>
      <c r="N49" s="57"/>
      <c r="O49" s="17"/>
      <c r="P49" s="55" t="s">
        <v>174</v>
      </c>
      <c r="Q49" s="55">
        <v>0</v>
      </c>
      <c r="R49" s="55">
        <v>0</v>
      </c>
      <c r="S49" s="55">
        <v>0</v>
      </c>
      <c r="T49" s="55">
        <v>0</v>
      </c>
      <c r="U49" s="17"/>
      <c r="V49" s="59">
        <f t="shared" si="8"/>
        <v>0</v>
      </c>
      <c r="W49" s="59">
        <f t="shared" si="9"/>
        <v>0</v>
      </c>
      <c r="X49" s="59">
        <f t="shared" si="10"/>
        <v>0</v>
      </c>
      <c r="Y49" s="59">
        <f t="shared" si="11"/>
        <v>0</v>
      </c>
      <c r="Z49" s="27"/>
      <c r="AA49" s="27"/>
      <c r="AB49" s="27"/>
      <c r="AC49" s="27"/>
      <c r="AD49" s="27"/>
      <c r="AE49" s="27"/>
      <c r="AF49" s="27"/>
    </row>
    <row r="50" spans="1:125" s="37" customFormat="1" ht="15" x14ac:dyDescent="0.25">
      <c r="A50" s="49">
        <v>10</v>
      </c>
      <c r="B50" s="50" t="s">
        <v>34</v>
      </c>
      <c r="C50" s="50" t="s">
        <v>21</v>
      </c>
      <c r="D50" s="51">
        <v>12918</v>
      </c>
      <c r="E50" s="52">
        <f t="shared" ca="1" si="7"/>
        <v>79</v>
      </c>
      <c r="F50" s="17">
        <v>32</v>
      </c>
      <c r="G50" s="17"/>
      <c r="H50" s="51">
        <v>39881</v>
      </c>
      <c r="I50" s="53" t="s">
        <v>7</v>
      </c>
      <c r="J50" s="53">
        <v>1</v>
      </c>
      <c r="K50" s="17" t="s">
        <v>13</v>
      </c>
      <c r="L50" s="17"/>
      <c r="M50" s="53"/>
      <c r="N50" s="57"/>
      <c r="O50" s="17"/>
      <c r="P50" s="55" t="s">
        <v>173</v>
      </c>
      <c r="Q50" s="55">
        <v>113712.8</v>
      </c>
      <c r="R50" s="55">
        <v>106693.4</v>
      </c>
      <c r="S50" s="55">
        <v>82637.39</v>
      </c>
      <c r="T50" s="55">
        <v>26931.21</v>
      </c>
      <c r="U50" s="17"/>
      <c r="V50" s="59">
        <f t="shared" si="8"/>
        <v>113.7128</v>
      </c>
      <c r="W50" s="59">
        <f t="shared" si="9"/>
        <v>106.6934</v>
      </c>
      <c r="X50" s="59">
        <f t="shared" si="10"/>
        <v>82.637389999999996</v>
      </c>
      <c r="Y50" s="59">
        <f t="shared" si="11"/>
        <v>26.93121</v>
      </c>
      <c r="Z50" s="27"/>
      <c r="AA50" s="27"/>
      <c r="AB50" s="27"/>
      <c r="AC50" s="27"/>
      <c r="AD50" s="27"/>
      <c r="AE50" s="27"/>
      <c r="AF50" s="27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</row>
    <row r="51" spans="1:125" s="37" customFormat="1" ht="15" x14ac:dyDescent="0.25">
      <c r="A51" s="49">
        <v>10</v>
      </c>
      <c r="B51" s="50" t="s">
        <v>34</v>
      </c>
      <c r="C51" s="50" t="s">
        <v>19</v>
      </c>
      <c r="D51" s="51">
        <v>12918</v>
      </c>
      <c r="E51" s="52">
        <f t="shared" ca="1" si="7"/>
        <v>79</v>
      </c>
      <c r="F51" s="17">
        <v>16</v>
      </c>
      <c r="G51" s="17"/>
      <c r="H51" s="51">
        <v>40562</v>
      </c>
      <c r="I51" s="53" t="s">
        <v>7</v>
      </c>
      <c r="J51" s="53">
        <v>1</v>
      </c>
      <c r="K51" s="17" t="s">
        <v>13</v>
      </c>
      <c r="L51" s="17"/>
      <c r="M51" s="53"/>
      <c r="N51" s="54"/>
      <c r="O51" s="17"/>
      <c r="P51" s="55" t="s">
        <v>172</v>
      </c>
      <c r="Q51" s="55">
        <v>33405.86</v>
      </c>
      <c r="R51" s="55">
        <v>28761.17</v>
      </c>
      <c r="S51" s="55">
        <v>20797.93</v>
      </c>
      <c r="T51" s="55">
        <v>1592.171</v>
      </c>
      <c r="U51" s="17"/>
      <c r="V51" s="59">
        <f t="shared" si="8"/>
        <v>33.405860000000004</v>
      </c>
      <c r="W51" s="59">
        <f t="shared" si="9"/>
        <v>28.76117</v>
      </c>
      <c r="X51" s="59">
        <f t="shared" si="10"/>
        <v>20.797930000000001</v>
      </c>
      <c r="Y51" s="59">
        <f t="shared" si="11"/>
        <v>1.592171</v>
      </c>
      <c r="Z51" s="27"/>
      <c r="AA51" s="27"/>
      <c r="AB51" s="27"/>
      <c r="AC51" s="27"/>
      <c r="AD51" s="27"/>
      <c r="AE51" s="27"/>
      <c r="AF51" s="27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</row>
    <row r="52" spans="1:125" s="37" customFormat="1" ht="15" x14ac:dyDescent="0.25">
      <c r="A52" s="49">
        <v>10</v>
      </c>
      <c r="B52" s="50" t="s">
        <v>34</v>
      </c>
      <c r="C52" s="50" t="s">
        <v>17</v>
      </c>
      <c r="D52" s="51">
        <v>12918</v>
      </c>
      <c r="E52" s="52">
        <f t="shared" ca="1" si="7"/>
        <v>79</v>
      </c>
      <c r="F52" s="17">
        <v>20</v>
      </c>
      <c r="G52" s="17"/>
      <c r="H52" s="51">
        <v>40835</v>
      </c>
      <c r="I52" s="53" t="s">
        <v>7</v>
      </c>
      <c r="J52" s="53">
        <v>1</v>
      </c>
      <c r="K52" s="17" t="s">
        <v>13</v>
      </c>
      <c r="L52" s="17"/>
      <c r="M52" s="53"/>
      <c r="N52" s="54"/>
      <c r="O52" s="17"/>
      <c r="P52" s="55" t="s">
        <v>171</v>
      </c>
      <c r="Q52" s="55">
        <v>37311.74</v>
      </c>
      <c r="R52" s="55">
        <v>29290.51</v>
      </c>
      <c r="S52" s="55">
        <v>27293.11</v>
      </c>
      <c r="T52" s="55">
        <v>11289.38</v>
      </c>
      <c r="U52" s="17"/>
      <c r="V52" s="59">
        <f t="shared" si="8"/>
        <v>37.31174</v>
      </c>
      <c r="W52" s="59">
        <f t="shared" si="9"/>
        <v>29.290509999999998</v>
      </c>
      <c r="X52" s="59">
        <f t="shared" si="10"/>
        <v>27.293110000000002</v>
      </c>
      <c r="Y52" s="59">
        <f t="shared" si="11"/>
        <v>11.28938</v>
      </c>
      <c r="Z52" s="27"/>
      <c r="AA52" s="27"/>
      <c r="AB52" s="27"/>
      <c r="AC52" s="27"/>
      <c r="AD52" s="27"/>
      <c r="AE52" s="27"/>
      <c r="AF52" s="27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</row>
    <row r="53" spans="1:125" s="6" customFormat="1" ht="15" x14ac:dyDescent="0.25">
      <c r="A53" s="49">
        <v>10</v>
      </c>
      <c r="B53" s="50" t="s">
        <v>34</v>
      </c>
      <c r="C53" s="50" t="s">
        <v>16</v>
      </c>
      <c r="D53" s="51">
        <v>12918</v>
      </c>
      <c r="E53" s="52">
        <f t="shared" ca="1" si="7"/>
        <v>79</v>
      </c>
      <c r="F53" s="17">
        <v>14</v>
      </c>
      <c r="G53" s="17"/>
      <c r="H53" s="51">
        <v>40925</v>
      </c>
      <c r="I53" s="53" t="s">
        <v>7</v>
      </c>
      <c r="J53" s="53">
        <v>1</v>
      </c>
      <c r="K53" s="17" t="s">
        <v>14</v>
      </c>
      <c r="L53" s="17"/>
      <c r="M53" s="53"/>
      <c r="N53" s="54"/>
      <c r="O53" s="17"/>
      <c r="P53" s="55" t="s">
        <v>170</v>
      </c>
      <c r="Q53" s="55">
        <v>25584.12</v>
      </c>
      <c r="R53" s="55">
        <v>21220.78</v>
      </c>
      <c r="S53" s="55">
        <v>20191.59</v>
      </c>
      <c r="T53" s="55">
        <v>9742.0079999999998</v>
      </c>
      <c r="U53" s="17"/>
      <c r="V53" s="59">
        <f t="shared" si="8"/>
        <v>25.584119999999999</v>
      </c>
      <c r="W53" s="59">
        <f t="shared" si="9"/>
        <v>21.220779999999998</v>
      </c>
      <c r="X53" s="59">
        <f t="shared" si="10"/>
        <v>20.191590000000001</v>
      </c>
      <c r="Y53" s="59">
        <f t="shared" si="11"/>
        <v>9.7420080000000002</v>
      </c>
      <c r="Z53" s="58"/>
      <c r="AA53" s="58"/>
      <c r="AB53" s="58"/>
      <c r="AC53" s="58"/>
      <c r="AD53" s="58"/>
      <c r="AE53" s="58"/>
      <c r="AF53" s="58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56"/>
      <c r="DP53" s="56"/>
      <c r="DQ53" s="56"/>
      <c r="DR53" s="56"/>
      <c r="DS53" s="56"/>
      <c r="DT53" s="56"/>
      <c r="DU53" s="56"/>
    </row>
    <row r="54" spans="1:125" s="6" customFormat="1" ht="15" x14ac:dyDescent="0.25">
      <c r="A54" s="49">
        <v>10</v>
      </c>
      <c r="B54" s="50" t="s">
        <v>34</v>
      </c>
      <c r="C54" s="50" t="s">
        <v>9</v>
      </c>
      <c r="D54" s="51">
        <v>12918</v>
      </c>
      <c r="E54" s="52">
        <f t="shared" ca="1" si="7"/>
        <v>79</v>
      </c>
      <c r="F54" s="17">
        <v>16</v>
      </c>
      <c r="G54" s="17"/>
      <c r="H54" s="51">
        <v>41199</v>
      </c>
      <c r="I54" s="53" t="s">
        <v>7</v>
      </c>
      <c r="J54" s="53">
        <v>1</v>
      </c>
      <c r="K54" s="17" t="s">
        <v>13</v>
      </c>
      <c r="L54" s="17"/>
      <c r="M54" s="53"/>
      <c r="N54" s="54"/>
      <c r="O54" s="17"/>
      <c r="P54" s="55" t="s">
        <v>169</v>
      </c>
      <c r="Q54" s="55">
        <v>29536.89</v>
      </c>
      <c r="R54" s="55">
        <v>22596.52</v>
      </c>
      <c r="S54" s="55">
        <v>21594.55</v>
      </c>
      <c r="T54" s="55">
        <v>10059.08</v>
      </c>
      <c r="U54" s="17"/>
      <c r="V54" s="59">
        <f t="shared" si="8"/>
        <v>29.53689</v>
      </c>
      <c r="W54" s="59">
        <f t="shared" si="9"/>
        <v>22.596520000000002</v>
      </c>
      <c r="X54" s="59">
        <f t="shared" si="10"/>
        <v>21.594549999999998</v>
      </c>
      <c r="Y54" s="59">
        <f t="shared" si="11"/>
        <v>10.05908</v>
      </c>
      <c r="Z54" s="58"/>
      <c r="AA54" s="58"/>
      <c r="AB54" s="58"/>
      <c r="AC54" s="58"/>
      <c r="AD54" s="58"/>
      <c r="AE54" s="58"/>
      <c r="AF54" s="58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6"/>
      <c r="DQ54" s="56"/>
      <c r="DR54" s="56"/>
      <c r="DS54" s="56"/>
      <c r="DT54" s="56"/>
      <c r="DU54" s="56"/>
    </row>
    <row r="55" spans="1:125" s="6" customFormat="1" ht="15" x14ac:dyDescent="0.25">
      <c r="A55" s="38">
        <v>11</v>
      </c>
      <c r="B55" s="42" t="s">
        <v>33</v>
      </c>
      <c r="C55" s="42" t="s">
        <v>9</v>
      </c>
      <c r="D55" s="43">
        <v>22304</v>
      </c>
      <c r="E55" s="44">
        <f t="shared" ca="1" si="7"/>
        <v>53</v>
      </c>
      <c r="F55" s="45">
        <v>40</v>
      </c>
      <c r="G55" s="45"/>
      <c r="H55" s="43">
        <v>39926</v>
      </c>
      <c r="I55" s="46" t="s">
        <v>7</v>
      </c>
      <c r="J55" s="46">
        <v>1</v>
      </c>
      <c r="K55" s="45" t="s">
        <v>13</v>
      </c>
      <c r="L55" s="45"/>
      <c r="M55" s="46"/>
      <c r="N55" s="35"/>
      <c r="O55" s="45"/>
      <c r="P55" s="48" t="s">
        <v>86</v>
      </c>
      <c r="Q55" s="48">
        <v>0</v>
      </c>
      <c r="R55" s="48">
        <v>0</v>
      </c>
      <c r="S55" s="48">
        <v>0</v>
      </c>
      <c r="T55" s="48">
        <v>0</v>
      </c>
      <c r="U55" s="45"/>
      <c r="V55" s="59">
        <f t="shared" si="8"/>
        <v>0</v>
      </c>
      <c r="W55" s="59">
        <f t="shared" si="9"/>
        <v>0</v>
      </c>
      <c r="X55" s="59">
        <f t="shared" si="10"/>
        <v>0</v>
      </c>
      <c r="Y55" s="59">
        <f t="shared" si="11"/>
        <v>0</v>
      </c>
      <c r="Z55" s="58"/>
      <c r="AA55" s="58"/>
      <c r="AB55" s="58"/>
      <c r="AC55" s="58"/>
      <c r="AD55" s="58"/>
      <c r="AE55" s="58"/>
      <c r="AF55" s="58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</row>
    <row r="56" spans="1:125" s="6" customFormat="1" ht="15" x14ac:dyDescent="0.25">
      <c r="A56" s="38">
        <v>11</v>
      </c>
      <c r="B56" s="42" t="s">
        <v>33</v>
      </c>
      <c r="C56" s="42" t="s">
        <v>6</v>
      </c>
      <c r="D56" s="43">
        <v>22304</v>
      </c>
      <c r="E56" s="44">
        <f t="shared" ca="1" si="7"/>
        <v>53</v>
      </c>
      <c r="F56" s="45">
        <v>40</v>
      </c>
      <c r="G56" s="45"/>
      <c r="H56" s="43">
        <v>41128</v>
      </c>
      <c r="I56" s="46" t="s">
        <v>7</v>
      </c>
      <c r="J56" s="46">
        <v>1</v>
      </c>
      <c r="K56" s="45" t="s">
        <v>13</v>
      </c>
      <c r="L56" s="45"/>
      <c r="M56" s="46"/>
      <c r="N56" s="35"/>
      <c r="O56" s="45"/>
      <c r="P56" s="48" t="s">
        <v>85</v>
      </c>
      <c r="Q56" s="48">
        <v>18606.18</v>
      </c>
      <c r="R56" s="48">
        <v>16363.29</v>
      </c>
      <c r="S56" s="48">
        <v>13628.5</v>
      </c>
      <c r="T56" s="48">
        <v>5805.0770000000002</v>
      </c>
      <c r="U56" s="45"/>
      <c r="V56" s="59">
        <f t="shared" si="8"/>
        <v>18.606180000000002</v>
      </c>
      <c r="W56" s="59">
        <f t="shared" si="9"/>
        <v>16.363289999999999</v>
      </c>
      <c r="X56" s="59">
        <f t="shared" si="10"/>
        <v>13.628500000000001</v>
      </c>
      <c r="Y56" s="59">
        <f t="shared" si="11"/>
        <v>5.8050769999999998</v>
      </c>
      <c r="Z56" s="58"/>
      <c r="AA56" s="58"/>
      <c r="AB56" s="58"/>
      <c r="AC56" s="58"/>
      <c r="AD56" s="58"/>
      <c r="AE56" s="58"/>
      <c r="AF56" s="58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</row>
    <row r="57" spans="1:125" s="36" customFormat="1" ht="15" x14ac:dyDescent="0.25">
      <c r="A57" s="38">
        <v>13</v>
      </c>
      <c r="B57" s="42" t="s">
        <v>31</v>
      </c>
      <c r="C57" s="42" t="s">
        <v>18</v>
      </c>
      <c r="D57" s="43">
        <v>11463</v>
      </c>
      <c r="E57" s="44">
        <f t="shared" ca="1" si="7"/>
        <v>83</v>
      </c>
      <c r="F57" s="45">
        <v>25</v>
      </c>
      <c r="G57" s="45"/>
      <c r="H57" s="43">
        <v>39392</v>
      </c>
      <c r="I57" s="46" t="s">
        <v>7</v>
      </c>
      <c r="J57" s="46">
        <v>2</v>
      </c>
      <c r="K57" s="45" t="s">
        <v>14</v>
      </c>
      <c r="L57" s="45"/>
      <c r="M57" s="46"/>
      <c r="N57" s="35"/>
      <c r="O57" s="45"/>
      <c r="P57" s="48" t="s">
        <v>116</v>
      </c>
      <c r="Q57" s="48">
        <v>0</v>
      </c>
      <c r="R57" s="48">
        <v>0</v>
      </c>
      <c r="S57" s="48">
        <v>0</v>
      </c>
      <c r="T57" s="48">
        <v>0</v>
      </c>
      <c r="U57" s="45"/>
      <c r="V57" s="59">
        <f t="shared" si="8"/>
        <v>0</v>
      </c>
      <c r="W57" s="59">
        <f t="shared" si="9"/>
        <v>0</v>
      </c>
      <c r="X57" s="59">
        <f t="shared" si="10"/>
        <v>0</v>
      </c>
      <c r="Y57" s="59">
        <f t="shared" si="11"/>
        <v>0</v>
      </c>
      <c r="Z57" s="27"/>
      <c r="AA57" s="27"/>
      <c r="AB57" s="27"/>
      <c r="AC57" s="27"/>
      <c r="AD57" s="27"/>
      <c r="AE57" s="27"/>
      <c r="AF57" s="27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</row>
    <row r="58" spans="1:125" s="56" customFormat="1" ht="15" x14ac:dyDescent="0.25">
      <c r="A58" s="38">
        <v>13</v>
      </c>
      <c r="B58" s="42" t="s">
        <v>31</v>
      </c>
      <c r="C58" s="42" t="s">
        <v>17</v>
      </c>
      <c r="D58" s="43">
        <v>11463</v>
      </c>
      <c r="E58" s="44">
        <f t="shared" ca="1" si="7"/>
        <v>83</v>
      </c>
      <c r="F58" s="45">
        <v>25</v>
      </c>
      <c r="G58" s="45"/>
      <c r="H58" s="43">
        <v>39798</v>
      </c>
      <c r="I58" s="46" t="s">
        <v>7</v>
      </c>
      <c r="J58" s="46">
        <v>1</v>
      </c>
      <c r="K58" s="45" t="s">
        <v>13</v>
      </c>
      <c r="L58" s="45"/>
      <c r="M58" s="46"/>
      <c r="N58" s="35"/>
      <c r="O58" s="45"/>
      <c r="P58" s="48" t="s">
        <v>115</v>
      </c>
      <c r="Q58" s="48">
        <v>315506.09999999998</v>
      </c>
      <c r="R58" s="48">
        <v>274684.59999999998</v>
      </c>
      <c r="S58" s="48">
        <v>268310.8</v>
      </c>
      <c r="T58" s="48">
        <v>204326.8</v>
      </c>
      <c r="U58" s="45"/>
      <c r="V58" s="59">
        <f t="shared" si="8"/>
        <v>315.5061</v>
      </c>
      <c r="W58" s="59">
        <f t="shared" si="9"/>
        <v>274.68459999999999</v>
      </c>
      <c r="X58" s="59">
        <f t="shared" si="10"/>
        <v>268.31079999999997</v>
      </c>
      <c r="Y58" s="59">
        <f t="shared" si="11"/>
        <v>204.32679999999999</v>
      </c>
      <c r="Z58" s="27"/>
      <c r="AA58" s="27"/>
      <c r="AB58" s="27"/>
      <c r="AC58" s="27"/>
      <c r="AD58" s="27"/>
      <c r="AE58" s="27"/>
      <c r="AF58" s="27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</row>
    <row r="59" spans="1:125" s="56" customFormat="1" ht="15" x14ac:dyDescent="0.25">
      <c r="A59" s="38">
        <v>13</v>
      </c>
      <c r="B59" s="42" t="s">
        <v>31</v>
      </c>
      <c r="C59" s="42" t="s">
        <v>15</v>
      </c>
      <c r="D59" s="43">
        <v>11463</v>
      </c>
      <c r="E59" s="44">
        <f t="shared" ca="1" si="7"/>
        <v>83</v>
      </c>
      <c r="F59" s="45">
        <v>25</v>
      </c>
      <c r="G59" s="45"/>
      <c r="H59" s="43">
        <v>40477</v>
      </c>
      <c r="I59" s="46" t="s">
        <v>7</v>
      </c>
      <c r="J59" s="46">
        <v>1</v>
      </c>
      <c r="K59" s="45" t="s">
        <v>13</v>
      </c>
      <c r="L59" s="45"/>
      <c r="M59" s="46"/>
      <c r="N59" s="35"/>
      <c r="O59" s="45"/>
      <c r="P59" s="48" t="s">
        <v>114</v>
      </c>
      <c r="Q59" s="48">
        <v>222987.6</v>
      </c>
      <c r="R59" s="48">
        <v>193340.6</v>
      </c>
      <c r="S59" s="48">
        <v>189008.9</v>
      </c>
      <c r="T59" s="48">
        <v>148738.29999999999</v>
      </c>
      <c r="U59" s="45"/>
      <c r="V59" s="59">
        <f t="shared" si="8"/>
        <v>222.98760000000001</v>
      </c>
      <c r="W59" s="59">
        <f t="shared" si="9"/>
        <v>193.34059999999999</v>
      </c>
      <c r="X59" s="59">
        <f t="shared" si="10"/>
        <v>189.00889999999998</v>
      </c>
      <c r="Y59" s="59">
        <f t="shared" si="11"/>
        <v>148.73829999999998</v>
      </c>
      <c r="Z59" s="27"/>
      <c r="AA59" s="27"/>
      <c r="AB59" s="27"/>
      <c r="AC59" s="27"/>
      <c r="AD59" s="27"/>
      <c r="AE59" s="27"/>
      <c r="AF59" s="27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</row>
    <row r="60" spans="1:125" s="56" customFormat="1" ht="15" x14ac:dyDescent="0.25">
      <c r="A60" s="38">
        <v>13</v>
      </c>
      <c r="B60" s="42" t="s">
        <v>31</v>
      </c>
      <c r="C60" s="42" t="s">
        <v>9</v>
      </c>
      <c r="D60" s="43">
        <v>11463</v>
      </c>
      <c r="E60" s="44">
        <f t="shared" ca="1" si="7"/>
        <v>83</v>
      </c>
      <c r="F60" s="45">
        <v>20</v>
      </c>
      <c r="G60" s="45"/>
      <c r="H60" s="43">
        <v>40890</v>
      </c>
      <c r="I60" s="46" t="s">
        <v>7</v>
      </c>
      <c r="J60" s="46">
        <v>1</v>
      </c>
      <c r="K60" s="45" t="s">
        <v>14</v>
      </c>
      <c r="L60" s="45"/>
      <c r="M60" s="46"/>
      <c r="N60" s="35"/>
      <c r="O60" s="45"/>
      <c r="P60" s="48" t="s">
        <v>113</v>
      </c>
      <c r="Q60" s="48">
        <v>113158.1</v>
      </c>
      <c r="R60" s="48">
        <v>104502.8</v>
      </c>
      <c r="S60" s="48">
        <v>96987.22</v>
      </c>
      <c r="T60" s="48">
        <v>78208.149999999994</v>
      </c>
      <c r="U60" s="45"/>
      <c r="V60" s="59">
        <f t="shared" si="8"/>
        <v>113.1581</v>
      </c>
      <c r="W60" s="59">
        <f t="shared" si="9"/>
        <v>104.50280000000001</v>
      </c>
      <c r="X60" s="59">
        <f t="shared" si="10"/>
        <v>96.987220000000008</v>
      </c>
      <c r="Y60" s="59">
        <f t="shared" si="11"/>
        <v>78.208149999999989</v>
      </c>
      <c r="Z60" s="27"/>
      <c r="AA60" s="27"/>
      <c r="AB60" s="27"/>
      <c r="AC60" s="27"/>
      <c r="AD60" s="27"/>
      <c r="AE60" s="27"/>
      <c r="AF60" s="27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</row>
    <row r="61" spans="1:125" s="22" customFormat="1" ht="15" x14ac:dyDescent="0.25">
      <c r="A61" s="49">
        <v>14</v>
      </c>
      <c r="B61" s="50" t="s">
        <v>30</v>
      </c>
      <c r="C61" s="50" t="s">
        <v>9</v>
      </c>
      <c r="D61" s="51">
        <v>10021</v>
      </c>
      <c r="E61" s="52">
        <f t="shared" ca="1" si="7"/>
        <v>86</v>
      </c>
      <c r="F61" s="17">
        <v>50</v>
      </c>
      <c r="G61" s="17"/>
      <c r="H61" s="51">
        <v>39427</v>
      </c>
      <c r="I61" s="53" t="s">
        <v>7</v>
      </c>
      <c r="J61" s="53">
        <v>2</v>
      </c>
      <c r="K61" s="17" t="s">
        <v>14</v>
      </c>
      <c r="L61" s="17"/>
      <c r="M61" s="53"/>
      <c r="N61" s="57"/>
      <c r="O61" s="17"/>
      <c r="P61" s="55" t="s">
        <v>84</v>
      </c>
      <c r="Q61" s="55">
        <v>0</v>
      </c>
      <c r="R61" s="55">
        <v>0</v>
      </c>
      <c r="S61" s="55">
        <v>0</v>
      </c>
      <c r="T61" s="55">
        <v>0</v>
      </c>
      <c r="U61" s="17"/>
      <c r="V61" s="59">
        <f t="shared" si="8"/>
        <v>0</v>
      </c>
      <c r="W61" s="59">
        <f t="shared" si="9"/>
        <v>0</v>
      </c>
      <c r="X61" s="59">
        <f t="shared" si="10"/>
        <v>0</v>
      </c>
      <c r="Y61" s="59">
        <f t="shared" si="11"/>
        <v>0</v>
      </c>
      <c r="Z61" s="27"/>
      <c r="AA61" s="27"/>
      <c r="AB61" s="27"/>
      <c r="AC61" s="27"/>
      <c r="AD61" s="27"/>
      <c r="AE61" s="27"/>
      <c r="AF61" s="27"/>
    </row>
    <row r="62" spans="1:125" s="56" customFormat="1" ht="15" x14ac:dyDescent="0.25">
      <c r="A62" s="49">
        <v>14</v>
      </c>
      <c r="B62" s="50" t="s">
        <v>30</v>
      </c>
      <c r="C62" s="50" t="s">
        <v>6</v>
      </c>
      <c r="D62" s="51">
        <v>10021</v>
      </c>
      <c r="E62" s="52">
        <f t="shared" ca="1" si="7"/>
        <v>86</v>
      </c>
      <c r="F62" s="17">
        <v>100</v>
      </c>
      <c r="G62" s="17"/>
      <c r="H62" s="51">
        <v>39546</v>
      </c>
      <c r="I62" s="53" t="s">
        <v>7</v>
      </c>
      <c r="J62" s="53">
        <v>1</v>
      </c>
      <c r="K62" s="17" t="s">
        <v>14</v>
      </c>
      <c r="L62" s="17"/>
      <c r="M62" s="53"/>
      <c r="N62" s="54"/>
      <c r="O62" s="17"/>
      <c r="P62" s="55" t="s">
        <v>83</v>
      </c>
      <c r="Q62" s="55">
        <v>68021.19</v>
      </c>
      <c r="R62" s="55">
        <v>45044.98</v>
      </c>
      <c r="S62" s="55">
        <v>34328.28</v>
      </c>
      <c r="T62" s="55">
        <v>24307.13</v>
      </c>
      <c r="U62" s="17"/>
      <c r="V62" s="59">
        <f t="shared" si="8"/>
        <v>68.021190000000004</v>
      </c>
      <c r="W62" s="59">
        <f t="shared" si="9"/>
        <v>45.044980000000002</v>
      </c>
      <c r="X62" s="59">
        <f t="shared" si="10"/>
        <v>34.328279999999999</v>
      </c>
      <c r="Y62" s="59">
        <f t="shared" si="11"/>
        <v>24.307130000000001</v>
      </c>
      <c r="Z62" s="27"/>
      <c r="AA62" s="27"/>
      <c r="AB62" s="27"/>
      <c r="AC62" s="27"/>
      <c r="AD62" s="27"/>
      <c r="AE62" s="27"/>
      <c r="AF62" s="27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</row>
    <row r="63" spans="1:125" s="7" customFormat="1" ht="15" x14ac:dyDescent="0.25">
      <c r="A63" s="49">
        <v>16</v>
      </c>
      <c r="B63" s="50" t="s">
        <v>28</v>
      </c>
      <c r="C63" s="50" t="s">
        <v>17</v>
      </c>
      <c r="D63" s="51">
        <v>11780</v>
      </c>
      <c r="E63" s="52">
        <f t="shared" ca="1" si="7"/>
        <v>82</v>
      </c>
      <c r="F63" s="17">
        <v>32</v>
      </c>
      <c r="G63" s="17"/>
      <c r="H63" s="51">
        <v>39618</v>
      </c>
      <c r="I63" s="53" t="s">
        <v>11</v>
      </c>
      <c r="J63" s="53">
        <v>2</v>
      </c>
      <c r="K63" s="17" t="s">
        <v>14</v>
      </c>
      <c r="L63" s="17"/>
      <c r="M63" s="53"/>
      <c r="N63" s="54"/>
      <c r="O63" s="17"/>
      <c r="P63" s="55" t="s">
        <v>109</v>
      </c>
      <c r="Q63" s="55">
        <v>0</v>
      </c>
      <c r="R63" s="55">
        <v>0</v>
      </c>
      <c r="S63" s="55">
        <v>0</v>
      </c>
      <c r="T63" s="55">
        <v>0</v>
      </c>
      <c r="U63" s="17"/>
      <c r="V63" s="59">
        <f t="shared" si="8"/>
        <v>0</v>
      </c>
      <c r="W63" s="59">
        <f t="shared" si="9"/>
        <v>0</v>
      </c>
      <c r="X63" s="59">
        <f t="shared" si="10"/>
        <v>0</v>
      </c>
      <c r="Y63" s="59">
        <f t="shared" si="11"/>
        <v>0</v>
      </c>
      <c r="Z63" s="27"/>
      <c r="AA63" s="27"/>
      <c r="AB63" s="27"/>
      <c r="AC63" s="27"/>
      <c r="AD63" s="27"/>
      <c r="AE63" s="27"/>
      <c r="AF63" s="27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</row>
    <row r="64" spans="1:125" s="56" customFormat="1" ht="15" x14ac:dyDescent="0.25">
      <c r="A64" s="49">
        <v>16</v>
      </c>
      <c r="B64" s="50" t="s">
        <v>28</v>
      </c>
      <c r="C64" s="50" t="s">
        <v>16</v>
      </c>
      <c r="D64" s="51">
        <v>11780</v>
      </c>
      <c r="E64" s="52">
        <f t="shared" ca="1" si="7"/>
        <v>82</v>
      </c>
      <c r="F64" s="17">
        <v>25</v>
      </c>
      <c r="G64" s="17"/>
      <c r="H64" s="51">
        <v>39961</v>
      </c>
      <c r="I64" s="53" t="s">
        <v>11</v>
      </c>
      <c r="J64" s="53">
        <v>1</v>
      </c>
      <c r="K64" s="17" t="s">
        <v>13</v>
      </c>
      <c r="L64" s="17"/>
      <c r="M64" s="53"/>
      <c r="N64" s="54"/>
      <c r="O64" s="17"/>
      <c r="P64" s="55" t="s">
        <v>108</v>
      </c>
      <c r="Q64" s="55">
        <v>10772.32</v>
      </c>
      <c r="R64" s="55">
        <v>9445.7780000000002</v>
      </c>
      <c r="S64" s="55">
        <v>8008.9620000000004</v>
      </c>
      <c r="T64" s="55">
        <v>6863.6610000000001</v>
      </c>
      <c r="U64" s="17"/>
      <c r="V64" s="59">
        <f t="shared" si="8"/>
        <v>10.772320000000001</v>
      </c>
      <c r="W64" s="59">
        <f t="shared" si="9"/>
        <v>9.4457780000000007</v>
      </c>
      <c r="X64" s="59">
        <f t="shared" si="10"/>
        <v>8.0089620000000004</v>
      </c>
      <c r="Y64" s="59">
        <f t="shared" si="11"/>
        <v>6.8636610000000005</v>
      </c>
      <c r="Z64" s="27"/>
      <c r="AA64" s="27"/>
      <c r="AB64" s="27"/>
      <c r="AC64" s="27"/>
      <c r="AD64" s="27"/>
      <c r="AE64" s="27"/>
      <c r="AF64" s="27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</row>
    <row r="65" spans="1:125" s="56" customFormat="1" ht="15" x14ac:dyDescent="0.25">
      <c r="A65" s="49">
        <v>16</v>
      </c>
      <c r="B65" s="50" t="s">
        <v>28</v>
      </c>
      <c r="C65" s="50" t="s">
        <v>15</v>
      </c>
      <c r="D65" s="51">
        <v>11780</v>
      </c>
      <c r="E65" s="52">
        <f t="shared" ca="1" si="7"/>
        <v>82</v>
      </c>
      <c r="F65" s="17">
        <v>20</v>
      </c>
      <c r="G65" s="17"/>
      <c r="H65" s="51">
        <v>40353</v>
      </c>
      <c r="I65" s="53" t="s">
        <v>11</v>
      </c>
      <c r="J65" s="53">
        <v>1</v>
      </c>
      <c r="K65" s="17" t="s">
        <v>13</v>
      </c>
      <c r="L65" s="17"/>
      <c r="M65" s="53"/>
      <c r="N65" s="54"/>
      <c r="O65" s="17"/>
      <c r="P65" s="55" t="s">
        <v>107</v>
      </c>
      <c r="Q65" s="55">
        <v>34356.26</v>
      </c>
      <c r="R65" s="55">
        <v>30572.71</v>
      </c>
      <c r="S65" s="55">
        <v>29071.3</v>
      </c>
      <c r="T65" s="55">
        <v>22394.19</v>
      </c>
      <c r="U65" s="17"/>
      <c r="V65" s="59">
        <f t="shared" si="8"/>
        <v>34.356259999999999</v>
      </c>
      <c r="W65" s="59">
        <f t="shared" si="9"/>
        <v>30.572710000000001</v>
      </c>
      <c r="X65" s="59">
        <f t="shared" si="10"/>
        <v>29.071300000000001</v>
      </c>
      <c r="Y65" s="59">
        <f t="shared" si="11"/>
        <v>22.394189999999998</v>
      </c>
      <c r="Z65" s="27"/>
      <c r="AA65" s="27"/>
      <c r="AB65" s="27"/>
      <c r="AC65" s="27"/>
      <c r="AD65" s="27"/>
      <c r="AE65" s="27"/>
      <c r="AF65" s="27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</row>
    <row r="66" spans="1:125" s="56" customFormat="1" ht="15" x14ac:dyDescent="0.25">
      <c r="A66" s="49">
        <v>16</v>
      </c>
      <c r="B66" s="50" t="s">
        <v>28</v>
      </c>
      <c r="C66" s="50" t="s">
        <v>9</v>
      </c>
      <c r="D66" s="51">
        <v>11780</v>
      </c>
      <c r="E66" s="52">
        <f t="shared" ca="1" si="7"/>
        <v>82</v>
      </c>
      <c r="F66" s="17">
        <v>25</v>
      </c>
      <c r="G66" s="17"/>
      <c r="H66" s="51">
        <v>40724</v>
      </c>
      <c r="I66" s="53" t="s">
        <v>11</v>
      </c>
      <c r="J66" s="53">
        <v>1</v>
      </c>
      <c r="K66" s="17" t="s">
        <v>13</v>
      </c>
      <c r="L66" s="17"/>
      <c r="M66" s="53"/>
      <c r="N66" s="54"/>
      <c r="O66" s="17"/>
      <c r="P66" s="55" t="s">
        <v>106</v>
      </c>
      <c r="Q66" s="55">
        <v>14744</v>
      </c>
      <c r="R66" s="55">
        <v>13888.69</v>
      </c>
      <c r="S66" s="55">
        <v>13120.87</v>
      </c>
      <c r="T66" s="55">
        <v>10243.280000000001</v>
      </c>
      <c r="U66" s="17"/>
      <c r="V66" s="59">
        <f t="shared" si="8"/>
        <v>14.744</v>
      </c>
      <c r="W66" s="59">
        <f t="shared" si="9"/>
        <v>13.88869</v>
      </c>
      <c r="X66" s="59">
        <f t="shared" si="10"/>
        <v>13.12087</v>
      </c>
      <c r="Y66" s="59">
        <f t="shared" si="11"/>
        <v>10.24328</v>
      </c>
      <c r="Z66" s="27"/>
      <c r="AA66" s="27"/>
      <c r="AB66" s="27"/>
      <c r="AC66" s="27"/>
      <c r="AD66" s="27"/>
      <c r="AE66" s="27"/>
      <c r="AF66" s="27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</row>
    <row r="67" spans="1:125" s="56" customFormat="1" ht="15" x14ac:dyDescent="0.25">
      <c r="A67" s="49">
        <v>16</v>
      </c>
      <c r="B67" s="50" t="s">
        <v>28</v>
      </c>
      <c r="C67" s="50" t="s">
        <v>6</v>
      </c>
      <c r="D67" s="51">
        <v>11780</v>
      </c>
      <c r="E67" s="52">
        <f t="shared" ca="1" si="7"/>
        <v>82</v>
      </c>
      <c r="F67" s="17">
        <v>25</v>
      </c>
      <c r="G67" s="17"/>
      <c r="H67" s="51">
        <v>41102</v>
      </c>
      <c r="I67" s="53" t="s">
        <v>11</v>
      </c>
      <c r="J67" s="53">
        <v>1</v>
      </c>
      <c r="K67" s="17" t="s">
        <v>14</v>
      </c>
      <c r="L67" s="17"/>
      <c r="M67" s="53"/>
      <c r="N67" s="54"/>
      <c r="O67" s="17"/>
      <c r="P67" s="55" t="s">
        <v>105</v>
      </c>
      <c r="Q67" s="55">
        <v>3075.2269999999999</v>
      </c>
      <c r="R67" s="55">
        <v>2419.3310000000001</v>
      </c>
      <c r="S67" s="55">
        <v>1685.0350000000001</v>
      </c>
      <c r="T67" s="55">
        <v>625.72040000000004</v>
      </c>
      <c r="U67" s="17"/>
      <c r="V67" s="59">
        <f t="shared" si="8"/>
        <v>3.0752269999999999</v>
      </c>
      <c r="W67" s="59">
        <f t="shared" si="9"/>
        <v>2.4193310000000001</v>
      </c>
      <c r="X67" s="59">
        <f t="shared" si="10"/>
        <v>1.6850350000000001</v>
      </c>
      <c r="Y67" s="59">
        <f t="shared" si="11"/>
        <v>0.62572040000000007</v>
      </c>
      <c r="Z67" s="27"/>
      <c r="AA67" s="27"/>
      <c r="AB67" s="27"/>
      <c r="AC67" s="27"/>
      <c r="AD67" s="27"/>
      <c r="AE67" s="27"/>
      <c r="AF67" s="27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</row>
    <row r="68" spans="1:125" s="56" customFormat="1" ht="15" x14ac:dyDescent="0.25">
      <c r="A68" s="38">
        <v>17</v>
      </c>
      <c r="B68" s="42" t="s">
        <v>27</v>
      </c>
      <c r="C68" s="42" t="s">
        <v>16</v>
      </c>
      <c r="D68" s="43">
        <v>9555</v>
      </c>
      <c r="E68" s="44">
        <f t="shared" ref="E68:E100" ca="1" si="12">INT((TODAY()-D68)/365.25)</f>
        <v>88</v>
      </c>
      <c r="F68" s="45">
        <v>40</v>
      </c>
      <c r="G68" s="45"/>
      <c r="H68" s="43">
        <v>39507</v>
      </c>
      <c r="I68" s="46" t="s">
        <v>7</v>
      </c>
      <c r="J68" s="46">
        <v>1</v>
      </c>
      <c r="K68" s="45" t="s">
        <v>14</v>
      </c>
      <c r="L68" s="45"/>
      <c r="M68" s="46"/>
      <c r="N68" s="34"/>
      <c r="O68" s="45"/>
      <c r="P68" s="48" t="s">
        <v>159</v>
      </c>
      <c r="Q68" s="48">
        <v>0</v>
      </c>
      <c r="R68" s="48">
        <v>0</v>
      </c>
      <c r="S68" s="48">
        <v>0</v>
      </c>
      <c r="T68" s="48">
        <v>0</v>
      </c>
      <c r="U68" s="45"/>
      <c r="V68" s="59">
        <f t="shared" ref="V68:V100" si="13">Q68/1000</f>
        <v>0</v>
      </c>
      <c r="W68" s="59">
        <f t="shared" ref="W68:W100" si="14">R68/1000</f>
        <v>0</v>
      </c>
      <c r="X68" s="59">
        <f t="shared" ref="X68:X100" si="15">S68/1000</f>
        <v>0</v>
      </c>
      <c r="Y68" s="59">
        <f t="shared" ref="Y68:Y100" si="16">T68/1000</f>
        <v>0</v>
      </c>
      <c r="Z68" s="58"/>
      <c r="AA68" s="58"/>
      <c r="AB68" s="58"/>
      <c r="AC68" s="58"/>
      <c r="AD68" s="58"/>
      <c r="AE68" s="58"/>
      <c r="AF68" s="58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</row>
    <row r="69" spans="1:125" s="56" customFormat="1" ht="15" x14ac:dyDescent="0.25">
      <c r="A69" s="38">
        <v>17</v>
      </c>
      <c r="B69" s="42" t="s">
        <v>27</v>
      </c>
      <c r="C69" s="42" t="s">
        <v>15</v>
      </c>
      <c r="D69" s="43">
        <v>9555</v>
      </c>
      <c r="E69" s="44">
        <f t="shared" ca="1" si="12"/>
        <v>88</v>
      </c>
      <c r="F69" s="45">
        <v>40</v>
      </c>
      <c r="G69" s="45"/>
      <c r="H69" s="43">
        <v>39924</v>
      </c>
      <c r="I69" s="46" t="s">
        <v>7</v>
      </c>
      <c r="J69" s="46">
        <v>1</v>
      </c>
      <c r="K69" s="45" t="s">
        <v>13</v>
      </c>
      <c r="L69" s="45"/>
      <c r="M69" s="46"/>
      <c r="N69" s="34"/>
      <c r="O69" s="45"/>
      <c r="P69" s="48" t="s">
        <v>158</v>
      </c>
      <c r="Q69" s="48">
        <v>137768.70000000001</v>
      </c>
      <c r="R69" s="48">
        <v>122637.1</v>
      </c>
      <c r="S69" s="48">
        <v>119336.9</v>
      </c>
      <c r="T69" s="48">
        <v>79685.37</v>
      </c>
      <c r="U69" s="45"/>
      <c r="V69" s="59">
        <f t="shared" si="13"/>
        <v>137.76870000000002</v>
      </c>
      <c r="W69" s="59">
        <f t="shared" si="14"/>
        <v>122.6371</v>
      </c>
      <c r="X69" s="59">
        <f t="shared" si="15"/>
        <v>119.3369</v>
      </c>
      <c r="Y69" s="59">
        <f t="shared" si="16"/>
        <v>79.685369999999992</v>
      </c>
      <c r="Z69" s="58"/>
      <c r="AA69" s="58"/>
      <c r="AB69" s="58"/>
      <c r="AC69" s="58"/>
      <c r="AD69" s="58"/>
      <c r="AE69" s="58"/>
      <c r="AF69" s="58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</row>
    <row r="70" spans="1:125" s="56" customFormat="1" ht="15" x14ac:dyDescent="0.25">
      <c r="A70" s="38">
        <v>17</v>
      </c>
      <c r="B70" s="42" t="s">
        <v>27</v>
      </c>
      <c r="C70" s="42" t="s">
        <v>6</v>
      </c>
      <c r="D70" s="43">
        <v>9555</v>
      </c>
      <c r="E70" s="44">
        <f t="shared" ca="1" si="12"/>
        <v>88</v>
      </c>
      <c r="F70" s="45">
        <v>63</v>
      </c>
      <c r="G70" s="45"/>
      <c r="H70" s="43">
        <v>41039</v>
      </c>
      <c r="I70" s="46" t="s">
        <v>7</v>
      </c>
      <c r="J70" s="46">
        <v>1</v>
      </c>
      <c r="K70" s="45" t="s">
        <v>13</v>
      </c>
      <c r="L70" s="45"/>
      <c r="M70" s="46"/>
      <c r="N70" s="35"/>
      <c r="O70" s="45"/>
      <c r="P70" s="48" t="s">
        <v>157</v>
      </c>
      <c r="Q70" s="48">
        <v>90004.91</v>
      </c>
      <c r="R70" s="48">
        <v>78784.66</v>
      </c>
      <c r="S70" s="48">
        <v>75676.37</v>
      </c>
      <c r="T70" s="48">
        <v>42021.17</v>
      </c>
      <c r="U70" s="45"/>
      <c r="V70" s="59">
        <f t="shared" si="13"/>
        <v>90.00491000000001</v>
      </c>
      <c r="W70" s="59">
        <f t="shared" si="14"/>
        <v>78.784660000000002</v>
      </c>
      <c r="X70" s="59">
        <f t="shared" si="15"/>
        <v>75.676369999999991</v>
      </c>
      <c r="Y70" s="59">
        <f t="shared" si="16"/>
        <v>42.021169999999998</v>
      </c>
      <c r="Z70" s="58"/>
      <c r="AA70" s="58"/>
      <c r="AB70" s="58"/>
      <c r="AC70" s="58"/>
      <c r="AD70" s="58"/>
      <c r="AE70" s="58"/>
      <c r="AF70" s="58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</row>
    <row r="71" spans="1:125" s="22" customFormat="1" ht="15" x14ac:dyDescent="0.25">
      <c r="A71" s="49">
        <v>18</v>
      </c>
      <c r="B71" s="50" t="s">
        <v>26</v>
      </c>
      <c r="C71" s="50" t="s">
        <v>17</v>
      </c>
      <c r="D71" s="51">
        <v>9533</v>
      </c>
      <c r="E71" s="52">
        <f t="shared" ca="1" si="12"/>
        <v>88</v>
      </c>
      <c r="F71" s="17">
        <v>40</v>
      </c>
      <c r="G71" s="17"/>
      <c r="H71" s="51">
        <v>39518</v>
      </c>
      <c r="I71" s="53" t="s">
        <v>7</v>
      </c>
      <c r="J71" s="53">
        <v>1</v>
      </c>
      <c r="K71" s="17" t="s">
        <v>14</v>
      </c>
      <c r="L71" s="17"/>
      <c r="M71" s="53"/>
      <c r="N71" s="54"/>
      <c r="O71" s="17"/>
      <c r="P71" s="55" t="s">
        <v>88</v>
      </c>
      <c r="Q71" s="55">
        <v>0</v>
      </c>
      <c r="R71" s="55">
        <v>0</v>
      </c>
      <c r="S71" s="55">
        <v>0</v>
      </c>
      <c r="T71" s="55">
        <v>0</v>
      </c>
      <c r="U71" s="17"/>
      <c r="V71" s="59">
        <f t="shared" si="13"/>
        <v>0</v>
      </c>
      <c r="W71" s="59">
        <f t="shared" si="14"/>
        <v>0</v>
      </c>
      <c r="X71" s="59">
        <f t="shared" si="15"/>
        <v>0</v>
      </c>
      <c r="Y71" s="59">
        <f t="shared" si="16"/>
        <v>0</v>
      </c>
      <c r="Z71" s="58"/>
      <c r="AA71" s="58"/>
      <c r="AB71" s="58"/>
      <c r="AC71" s="58"/>
      <c r="AD71" s="58"/>
      <c r="AE71" s="58"/>
      <c r="AF71" s="58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  <c r="DH71" s="56"/>
      <c r="DI71" s="56"/>
      <c r="DJ71" s="56"/>
      <c r="DK71" s="56"/>
      <c r="DL71" s="56"/>
      <c r="DM71" s="56"/>
      <c r="DN71" s="56"/>
      <c r="DO71" s="56"/>
      <c r="DP71" s="56"/>
      <c r="DQ71" s="56"/>
      <c r="DR71" s="56"/>
      <c r="DS71" s="56"/>
      <c r="DT71" s="56"/>
      <c r="DU71" s="56"/>
    </row>
    <row r="72" spans="1:125" s="22" customFormat="1" ht="15" x14ac:dyDescent="0.25">
      <c r="A72" s="49">
        <v>18</v>
      </c>
      <c r="B72" s="50" t="s">
        <v>26</v>
      </c>
      <c r="C72" s="50" t="s">
        <v>9</v>
      </c>
      <c r="D72" s="51">
        <v>9533</v>
      </c>
      <c r="E72" s="52">
        <f t="shared" ca="1" si="12"/>
        <v>88</v>
      </c>
      <c r="F72" s="17">
        <v>32</v>
      </c>
      <c r="G72" s="17"/>
      <c r="H72" s="51">
        <v>40654</v>
      </c>
      <c r="I72" s="53" t="s">
        <v>7</v>
      </c>
      <c r="J72" s="53">
        <v>1</v>
      </c>
      <c r="K72" s="17" t="s">
        <v>13</v>
      </c>
      <c r="L72" s="17"/>
      <c r="M72" s="53"/>
      <c r="N72" s="54"/>
      <c r="O72" s="17"/>
      <c r="P72" s="55" t="s">
        <v>87</v>
      </c>
      <c r="Q72" s="55">
        <v>151304.1</v>
      </c>
      <c r="R72" s="55">
        <v>126335.8</v>
      </c>
      <c r="S72" s="55">
        <v>122220.8</v>
      </c>
      <c r="T72" s="55">
        <v>99548.28</v>
      </c>
      <c r="U72" s="17"/>
      <c r="V72" s="59">
        <f t="shared" si="13"/>
        <v>151.30410000000001</v>
      </c>
      <c r="W72" s="59">
        <f t="shared" si="14"/>
        <v>126.33580000000001</v>
      </c>
      <c r="X72" s="59">
        <f t="shared" si="15"/>
        <v>122.2208</v>
      </c>
      <c r="Y72" s="59">
        <f t="shared" si="16"/>
        <v>99.548280000000005</v>
      </c>
      <c r="Z72" s="58"/>
      <c r="AA72" s="58"/>
      <c r="AB72" s="58"/>
      <c r="AC72" s="58"/>
      <c r="AD72" s="58"/>
      <c r="AE72" s="58"/>
      <c r="AF72" s="58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R72" s="56"/>
      <c r="DS72" s="56"/>
      <c r="DT72" s="56"/>
      <c r="DU72" s="56"/>
    </row>
    <row r="73" spans="1:125" s="37" customFormat="1" ht="15" x14ac:dyDescent="0.25">
      <c r="A73" s="38">
        <v>19</v>
      </c>
      <c r="B73" s="42" t="s">
        <v>25</v>
      </c>
      <c r="C73" s="42" t="s">
        <v>18</v>
      </c>
      <c r="D73" s="43">
        <v>13650</v>
      </c>
      <c r="E73" s="44">
        <f t="shared" ca="1" si="12"/>
        <v>77</v>
      </c>
      <c r="F73" s="45">
        <v>20</v>
      </c>
      <c r="G73" s="45"/>
      <c r="H73" s="43">
        <v>39387</v>
      </c>
      <c r="I73" s="46" t="s">
        <v>11</v>
      </c>
      <c r="J73" s="46">
        <v>2</v>
      </c>
      <c r="K73" s="45" t="s">
        <v>14</v>
      </c>
      <c r="L73" s="45"/>
      <c r="M73" s="46"/>
      <c r="N73" s="34"/>
      <c r="O73" s="45"/>
      <c r="P73" s="48" t="s">
        <v>134</v>
      </c>
      <c r="Q73" s="48">
        <v>0</v>
      </c>
      <c r="R73" s="48">
        <v>0</v>
      </c>
      <c r="S73" s="48">
        <v>0</v>
      </c>
      <c r="T73" s="48">
        <v>0</v>
      </c>
      <c r="U73" s="45"/>
      <c r="V73" s="59">
        <f t="shared" si="13"/>
        <v>0</v>
      </c>
      <c r="W73" s="59">
        <f t="shared" si="14"/>
        <v>0</v>
      </c>
      <c r="X73" s="59">
        <f t="shared" si="15"/>
        <v>0</v>
      </c>
      <c r="Y73" s="59">
        <f t="shared" si="16"/>
        <v>0</v>
      </c>
      <c r="Z73" s="58"/>
      <c r="AA73" s="58"/>
      <c r="AB73" s="58"/>
      <c r="AC73" s="58"/>
      <c r="AD73" s="58"/>
      <c r="AE73" s="58"/>
      <c r="AF73" s="58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</row>
    <row r="74" spans="1:125" s="22" customFormat="1" ht="15" x14ac:dyDescent="0.25">
      <c r="A74" s="38">
        <v>19</v>
      </c>
      <c r="B74" s="42" t="s">
        <v>25</v>
      </c>
      <c r="C74" s="42" t="s">
        <v>17</v>
      </c>
      <c r="D74" s="43">
        <v>13650</v>
      </c>
      <c r="E74" s="44">
        <f t="shared" ca="1" si="12"/>
        <v>77</v>
      </c>
      <c r="F74" s="45">
        <v>20</v>
      </c>
      <c r="G74" s="45"/>
      <c r="H74" s="43">
        <v>39758</v>
      </c>
      <c r="I74" s="46" t="s">
        <v>11</v>
      </c>
      <c r="J74" s="46">
        <v>1</v>
      </c>
      <c r="K74" s="45" t="s">
        <v>13</v>
      </c>
      <c r="L74" s="45"/>
      <c r="M74" s="46"/>
      <c r="N74" s="34"/>
      <c r="O74" s="45"/>
      <c r="P74" s="48" t="s">
        <v>133</v>
      </c>
      <c r="Q74" s="48">
        <v>104489.5</v>
      </c>
      <c r="R74" s="48">
        <v>93020.55</v>
      </c>
      <c r="S74" s="48">
        <v>79211.5</v>
      </c>
      <c r="T74" s="48">
        <v>34485.440000000002</v>
      </c>
      <c r="U74" s="45"/>
      <c r="V74" s="59">
        <f t="shared" si="13"/>
        <v>104.48950000000001</v>
      </c>
      <c r="W74" s="59">
        <f t="shared" si="14"/>
        <v>93.02055</v>
      </c>
      <c r="X74" s="59">
        <f t="shared" si="15"/>
        <v>79.211500000000001</v>
      </c>
      <c r="Y74" s="59">
        <f t="shared" si="16"/>
        <v>34.485440000000004</v>
      </c>
      <c r="Z74" s="58"/>
      <c r="AA74" s="58"/>
      <c r="AB74" s="58"/>
      <c r="AC74" s="58"/>
      <c r="AD74" s="58"/>
      <c r="AE74" s="58"/>
      <c r="AF74" s="58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</row>
    <row r="75" spans="1:125" s="22" customFormat="1" ht="15" x14ac:dyDescent="0.25">
      <c r="A75" s="38">
        <v>19</v>
      </c>
      <c r="B75" s="42" t="s">
        <v>25</v>
      </c>
      <c r="C75" s="42" t="s">
        <v>16</v>
      </c>
      <c r="D75" s="43">
        <v>13650</v>
      </c>
      <c r="E75" s="44">
        <f t="shared" ca="1" si="12"/>
        <v>77</v>
      </c>
      <c r="F75" s="45">
        <v>20</v>
      </c>
      <c r="G75" s="45"/>
      <c r="H75" s="43">
        <v>40129</v>
      </c>
      <c r="I75" s="46" t="s">
        <v>11</v>
      </c>
      <c r="J75" s="46">
        <v>1</v>
      </c>
      <c r="K75" s="45" t="s">
        <v>13</v>
      </c>
      <c r="L75" s="45"/>
      <c r="M75" s="46"/>
      <c r="N75" s="34"/>
      <c r="O75" s="45"/>
      <c r="P75" s="48" t="s">
        <v>132</v>
      </c>
      <c r="Q75" s="48">
        <v>71749.14</v>
      </c>
      <c r="R75" s="48">
        <v>67070.47</v>
      </c>
      <c r="S75" s="48">
        <v>66115.820000000007</v>
      </c>
      <c r="T75" s="48">
        <v>44997.81</v>
      </c>
      <c r="U75" s="45"/>
      <c r="V75" s="59">
        <f t="shared" si="13"/>
        <v>71.749139999999997</v>
      </c>
      <c r="W75" s="59">
        <f t="shared" si="14"/>
        <v>67.07047</v>
      </c>
      <c r="X75" s="59">
        <f t="shared" si="15"/>
        <v>66.115820000000014</v>
      </c>
      <c r="Y75" s="59">
        <f t="shared" si="16"/>
        <v>44.997810000000001</v>
      </c>
      <c r="Z75" s="58"/>
      <c r="AA75" s="58"/>
      <c r="AB75" s="58"/>
      <c r="AC75" s="58"/>
      <c r="AD75" s="58"/>
      <c r="AE75" s="58"/>
      <c r="AF75" s="58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</row>
    <row r="76" spans="1:125" s="22" customFormat="1" ht="15" x14ac:dyDescent="0.25">
      <c r="A76" s="38">
        <v>19</v>
      </c>
      <c r="B76" s="42" t="s">
        <v>25</v>
      </c>
      <c r="C76" s="42" t="s">
        <v>15</v>
      </c>
      <c r="D76" s="43">
        <v>13650</v>
      </c>
      <c r="E76" s="44">
        <f t="shared" ca="1" si="12"/>
        <v>77</v>
      </c>
      <c r="F76" s="45">
        <v>16</v>
      </c>
      <c r="G76" s="45"/>
      <c r="H76" s="43">
        <v>40465</v>
      </c>
      <c r="I76" s="46" t="s">
        <v>11</v>
      </c>
      <c r="J76" s="46">
        <v>1</v>
      </c>
      <c r="K76" s="45" t="s">
        <v>13</v>
      </c>
      <c r="L76" s="45"/>
      <c r="M76" s="46"/>
      <c r="N76" s="34"/>
      <c r="O76" s="45"/>
      <c r="P76" s="48" t="s">
        <v>131</v>
      </c>
      <c r="Q76" s="48">
        <v>66825.460000000006</v>
      </c>
      <c r="R76" s="48">
        <v>60163.14</v>
      </c>
      <c r="S76" s="48">
        <v>57720.47</v>
      </c>
      <c r="T76" s="48">
        <v>37432.17</v>
      </c>
      <c r="U76" s="45"/>
      <c r="V76" s="59">
        <f t="shared" si="13"/>
        <v>66.825460000000007</v>
      </c>
      <c r="W76" s="59">
        <f t="shared" si="14"/>
        <v>60.163139999999999</v>
      </c>
      <c r="X76" s="59">
        <f t="shared" si="15"/>
        <v>57.720469999999999</v>
      </c>
      <c r="Y76" s="59">
        <f t="shared" si="16"/>
        <v>37.432169999999999</v>
      </c>
      <c r="Z76" s="58"/>
      <c r="AA76" s="58"/>
      <c r="AB76" s="58"/>
      <c r="AC76" s="58"/>
      <c r="AD76" s="58"/>
      <c r="AE76" s="58"/>
      <c r="AF76" s="58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</row>
    <row r="77" spans="1:125" s="22" customFormat="1" ht="15" x14ac:dyDescent="0.25">
      <c r="A77" s="38">
        <v>19</v>
      </c>
      <c r="B77" s="42" t="s">
        <v>25</v>
      </c>
      <c r="C77" s="42" t="s">
        <v>9</v>
      </c>
      <c r="D77" s="43">
        <v>13650</v>
      </c>
      <c r="E77" s="44">
        <f t="shared" ca="1" si="12"/>
        <v>77</v>
      </c>
      <c r="F77" s="45">
        <v>16</v>
      </c>
      <c r="G77" s="45"/>
      <c r="H77" s="43">
        <v>40892</v>
      </c>
      <c r="I77" s="46" t="s">
        <v>11</v>
      </c>
      <c r="J77" s="46">
        <v>1</v>
      </c>
      <c r="K77" s="45" t="s">
        <v>13</v>
      </c>
      <c r="L77" s="45"/>
      <c r="M77" s="46"/>
      <c r="N77" s="34"/>
      <c r="O77" s="45"/>
      <c r="P77" s="48" t="s">
        <v>130</v>
      </c>
      <c r="Q77" s="48">
        <v>28544.76</v>
      </c>
      <c r="R77" s="48">
        <v>26947.49</v>
      </c>
      <c r="S77" s="48">
        <v>25900.15</v>
      </c>
      <c r="T77" s="48">
        <v>16884.740000000002</v>
      </c>
      <c r="U77" s="45"/>
      <c r="V77" s="59">
        <f t="shared" si="13"/>
        <v>28.54476</v>
      </c>
      <c r="W77" s="59">
        <f t="shared" si="14"/>
        <v>26.947490000000002</v>
      </c>
      <c r="X77" s="59">
        <f t="shared" si="15"/>
        <v>25.90015</v>
      </c>
      <c r="Y77" s="59">
        <f t="shared" si="16"/>
        <v>16.884740000000001</v>
      </c>
      <c r="Z77" s="58"/>
      <c r="AA77" s="58"/>
      <c r="AB77" s="58"/>
      <c r="AC77" s="58"/>
      <c r="AD77" s="58"/>
      <c r="AE77" s="58"/>
      <c r="AF77" s="58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</row>
    <row r="78" spans="1:125" s="22" customFormat="1" ht="15" x14ac:dyDescent="0.25">
      <c r="A78" s="38">
        <v>19</v>
      </c>
      <c r="B78" s="42" t="s">
        <v>25</v>
      </c>
      <c r="C78" s="42" t="s">
        <v>6</v>
      </c>
      <c r="D78" s="43">
        <v>13650</v>
      </c>
      <c r="E78" s="44">
        <f t="shared" ca="1" si="12"/>
        <v>77</v>
      </c>
      <c r="F78" s="45">
        <v>20</v>
      </c>
      <c r="G78" s="45"/>
      <c r="H78" s="43">
        <v>41144</v>
      </c>
      <c r="I78" s="46" t="s">
        <v>11</v>
      </c>
      <c r="J78" s="46">
        <v>1</v>
      </c>
      <c r="K78" s="45" t="s">
        <v>13</v>
      </c>
      <c r="L78" s="45"/>
      <c r="M78" s="46"/>
      <c r="N78" s="34"/>
      <c r="O78" s="45"/>
      <c r="P78" s="48" t="s">
        <v>129</v>
      </c>
      <c r="Q78" s="48">
        <v>68889.33</v>
      </c>
      <c r="R78" s="48">
        <v>64453.52</v>
      </c>
      <c r="S78" s="48">
        <v>62983.64</v>
      </c>
      <c r="T78" s="48">
        <v>42831.76</v>
      </c>
      <c r="U78" s="45"/>
      <c r="V78" s="59">
        <f t="shared" si="13"/>
        <v>68.889330000000001</v>
      </c>
      <c r="W78" s="59">
        <f t="shared" si="14"/>
        <v>64.453519999999997</v>
      </c>
      <c r="X78" s="59">
        <f t="shared" si="15"/>
        <v>62.983640000000001</v>
      </c>
      <c r="Y78" s="59">
        <f t="shared" si="16"/>
        <v>42.831760000000003</v>
      </c>
      <c r="Z78" s="58"/>
      <c r="AA78" s="58"/>
      <c r="AB78" s="58"/>
      <c r="AC78" s="58"/>
      <c r="AD78" s="58"/>
      <c r="AE78" s="58"/>
      <c r="AF78" s="58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</row>
    <row r="79" spans="1:125" s="22" customFormat="1" ht="15" x14ac:dyDescent="0.25">
      <c r="A79" s="49">
        <v>20</v>
      </c>
      <c r="B79" s="50" t="s">
        <v>5</v>
      </c>
      <c r="C79" s="50" t="s">
        <v>6</v>
      </c>
      <c r="D79" s="51">
        <v>10933</v>
      </c>
      <c r="E79" s="52">
        <f ca="1">INT((TODAY()-D79)/365.25)</f>
        <v>84</v>
      </c>
      <c r="F79" s="17">
        <v>25</v>
      </c>
      <c r="G79" s="17"/>
      <c r="H79" s="51">
        <v>40094</v>
      </c>
      <c r="I79" s="53" t="s">
        <v>7</v>
      </c>
      <c r="J79" s="53">
        <v>1</v>
      </c>
      <c r="K79" s="17" t="s">
        <v>13</v>
      </c>
      <c r="L79" s="17"/>
      <c r="M79" s="53"/>
      <c r="N79" s="54"/>
      <c r="O79" s="17"/>
      <c r="P79" s="55" t="s">
        <v>168</v>
      </c>
      <c r="Q79" s="55">
        <v>0</v>
      </c>
      <c r="R79" s="55">
        <v>0</v>
      </c>
      <c r="S79" s="55">
        <v>0</v>
      </c>
      <c r="T79" s="55">
        <v>0</v>
      </c>
      <c r="U79" s="17"/>
      <c r="V79" s="59">
        <f>Q79/1000</f>
        <v>0</v>
      </c>
      <c r="W79" s="59">
        <f>R79/1000</f>
        <v>0</v>
      </c>
      <c r="X79" s="59">
        <f>S79/1000</f>
        <v>0</v>
      </c>
      <c r="Y79" s="59">
        <f>T79/1000</f>
        <v>0</v>
      </c>
      <c r="Z79" s="58"/>
      <c r="AA79" s="58"/>
      <c r="AB79" s="58"/>
      <c r="AC79" s="58"/>
      <c r="AD79" s="58"/>
      <c r="AE79" s="58"/>
      <c r="AF79" s="58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  <c r="DS79" s="56"/>
      <c r="DT79" s="56"/>
      <c r="DU79" s="56"/>
    </row>
    <row r="80" spans="1:125" s="22" customFormat="1" ht="15" x14ac:dyDescent="0.25">
      <c r="A80" s="49">
        <v>20</v>
      </c>
      <c r="B80" s="50" t="s">
        <v>5</v>
      </c>
      <c r="C80" s="50" t="s">
        <v>9</v>
      </c>
      <c r="D80" s="51">
        <v>10933</v>
      </c>
      <c r="E80" s="52">
        <f t="shared" ca="1" si="12"/>
        <v>84</v>
      </c>
      <c r="F80" s="17">
        <v>25</v>
      </c>
      <c r="G80" s="17"/>
      <c r="H80" s="51">
        <v>40199</v>
      </c>
      <c r="I80" s="53" t="s">
        <v>7</v>
      </c>
      <c r="J80" s="53">
        <v>1</v>
      </c>
      <c r="K80" s="17" t="s">
        <v>13</v>
      </c>
      <c r="L80" s="17"/>
      <c r="M80" s="53"/>
      <c r="N80" s="54"/>
      <c r="O80" s="17"/>
      <c r="P80" s="55" t="s">
        <v>167</v>
      </c>
      <c r="Q80" s="55">
        <v>94755.93</v>
      </c>
      <c r="R80" s="55">
        <v>84296.47</v>
      </c>
      <c r="S80" s="55">
        <v>71914.460000000006</v>
      </c>
      <c r="T80" s="55">
        <v>3937.28</v>
      </c>
      <c r="U80" s="17"/>
      <c r="V80" s="59">
        <f t="shared" si="13"/>
        <v>94.755929999999992</v>
      </c>
      <c r="W80" s="59">
        <f t="shared" si="14"/>
        <v>84.296469999999999</v>
      </c>
      <c r="X80" s="59">
        <f t="shared" si="15"/>
        <v>71.914460000000005</v>
      </c>
      <c r="Y80" s="59">
        <f t="shared" si="16"/>
        <v>3.9372800000000003</v>
      </c>
      <c r="Z80" s="58"/>
      <c r="AA80" s="58"/>
      <c r="AB80" s="58"/>
      <c r="AC80" s="58"/>
      <c r="AD80" s="58"/>
      <c r="AE80" s="58"/>
      <c r="AF80" s="58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</row>
    <row r="81" spans="1:125" s="22" customFormat="1" ht="15" x14ac:dyDescent="0.25">
      <c r="A81" s="38">
        <v>21</v>
      </c>
      <c r="B81" s="42" t="s">
        <v>10</v>
      </c>
      <c r="C81" s="42" t="s">
        <v>19</v>
      </c>
      <c r="D81" s="43">
        <v>11052</v>
      </c>
      <c r="E81" s="44">
        <f t="shared" ca="1" si="12"/>
        <v>84</v>
      </c>
      <c r="F81" s="45">
        <v>50</v>
      </c>
      <c r="G81" s="45"/>
      <c r="H81" s="43">
        <v>40234</v>
      </c>
      <c r="I81" s="46" t="s">
        <v>11</v>
      </c>
      <c r="J81" s="46">
        <v>1</v>
      </c>
      <c r="K81" s="45" t="s">
        <v>13</v>
      </c>
      <c r="L81" s="45"/>
      <c r="M81" s="46"/>
      <c r="N81" s="34"/>
      <c r="O81" s="45"/>
      <c r="P81" s="48" t="s">
        <v>163</v>
      </c>
      <c r="Q81" s="48">
        <v>0</v>
      </c>
      <c r="R81" s="48">
        <v>0</v>
      </c>
      <c r="S81" s="48">
        <v>0</v>
      </c>
      <c r="T81" s="48">
        <v>0</v>
      </c>
      <c r="U81" s="45"/>
      <c r="V81" s="59">
        <f t="shared" si="13"/>
        <v>0</v>
      </c>
      <c r="W81" s="59">
        <f t="shared" si="14"/>
        <v>0</v>
      </c>
      <c r="X81" s="59">
        <f t="shared" si="15"/>
        <v>0</v>
      </c>
      <c r="Y81" s="59">
        <f t="shared" si="16"/>
        <v>0</v>
      </c>
      <c r="Z81" s="58"/>
      <c r="AA81" s="58"/>
      <c r="AB81" s="58"/>
      <c r="AC81" s="58"/>
      <c r="AD81" s="58"/>
      <c r="AE81" s="58"/>
      <c r="AF81" s="58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</row>
    <row r="82" spans="1:125" s="36" customFormat="1" ht="15" x14ac:dyDescent="0.25">
      <c r="A82" s="38">
        <v>21</v>
      </c>
      <c r="B82" s="42" t="s">
        <v>10</v>
      </c>
      <c r="C82" s="42" t="s">
        <v>17</v>
      </c>
      <c r="D82" s="43">
        <v>11052</v>
      </c>
      <c r="E82" s="44">
        <f t="shared" ca="1" si="12"/>
        <v>84</v>
      </c>
      <c r="F82" s="45">
        <v>63</v>
      </c>
      <c r="G82" s="45"/>
      <c r="H82" s="43">
        <v>40598</v>
      </c>
      <c r="I82" s="46" t="s">
        <v>11</v>
      </c>
      <c r="J82" s="46">
        <v>1</v>
      </c>
      <c r="K82" s="45" t="s">
        <v>13</v>
      </c>
      <c r="L82" s="45"/>
      <c r="M82" s="46"/>
      <c r="N82" s="34"/>
      <c r="O82" s="45"/>
      <c r="P82" s="48" t="s">
        <v>162</v>
      </c>
      <c r="Q82" s="48">
        <v>54896.4</v>
      </c>
      <c r="R82" s="48">
        <v>50313.15</v>
      </c>
      <c r="S82" s="48">
        <v>19422.330000000002</v>
      </c>
      <c r="T82" s="48">
        <v>8368.0529999999999</v>
      </c>
      <c r="U82" s="45"/>
      <c r="V82" s="59">
        <f t="shared" si="13"/>
        <v>54.8964</v>
      </c>
      <c r="W82" s="59">
        <f t="shared" si="14"/>
        <v>50.31315</v>
      </c>
      <c r="X82" s="59">
        <f t="shared" si="15"/>
        <v>19.422330000000002</v>
      </c>
      <c r="Y82" s="59">
        <f t="shared" si="16"/>
        <v>8.3680529999999997</v>
      </c>
      <c r="Z82" s="58"/>
      <c r="AA82" s="58"/>
      <c r="AB82" s="58"/>
      <c r="AC82" s="58"/>
      <c r="AD82" s="58"/>
      <c r="AE82" s="58"/>
      <c r="AF82" s="58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</row>
    <row r="83" spans="1:125" s="36" customFormat="1" ht="15" x14ac:dyDescent="0.25">
      <c r="A83" s="38">
        <v>21</v>
      </c>
      <c r="B83" s="42" t="s">
        <v>10</v>
      </c>
      <c r="C83" s="42" t="s">
        <v>15</v>
      </c>
      <c r="D83" s="43">
        <v>11052</v>
      </c>
      <c r="E83" s="44">
        <f t="shared" ca="1" si="12"/>
        <v>84</v>
      </c>
      <c r="F83" s="45">
        <v>63</v>
      </c>
      <c r="G83" s="45"/>
      <c r="H83" s="43">
        <v>40935</v>
      </c>
      <c r="I83" s="46" t="s">
        <v>11</v>
      </c>
      <c r="J83" s="46">
        <v>1</v>
      </c>
      <c r="K83" s="45" t="s">
        <v>14</v>
      </c>
      <c r="L83" s="45"/>
      <c r="M83" s="46"/>
      <c r="N83" s="34"/>
      <c r="O83" s="45"/>
      <c r="P83" s="48" t="s">
        <v>161</v>
      </c>
      <c r="Q83" s="48">
        <v>162786.29999999999</v>
      </c>
      <c r="R83" s="48">
        <v>151987.1</v>
      </c>
      <c r="S83" s="48">
        <v>130939.7</v>
      </c>
      <c r="T83" s="48">
        <v>50203.41</v>
      </c>
      <c r="U83" s="45"/>
      <c r="V83" s="59">
        <f t="shared" si="13"/>
        <v>162.78629999999998</v>
      </c>
      <c r="W83" s="59">
        <f t="shared" si="14"/>
        <v>151.9871</v>
      </c>
      <c r="X83" s="59">
        <f t="shared" si="15"/>
        <v>130.93969999999999</v>
      </c>
      <c r="Y83" s="59">
        <f t="shared" si="16"/>
        <v>50.203410000000005</v>
      </c>
      <c r="Z83" s="58"/>
      <c r="AA83" s="58"/>
      <c r="AB83" s="58"/>
      <c r="AC83" s="58"/>
      <c r="AD83" s="58"/>
      <c r="AE83" s="58"/>
      <c r="AF83" s="58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</row>
    <row r="84" spans="1:125" s="37" customFormat="1" ht="15" x14ac:dyDescent="0.25">
      <c r="A84" s="38">
        <v>21</v>
      </c>
      <c r="B84" s="42" t="s">
        <v>10</v>
      </c>
      <c r="C84" s="42" t="s">
        <v>6</v>
      </c>
      <c r="D84" s="43">
        <v>11052</v>
      </c>
      <c r="E84" s="44">
        <f t="shared" ca="1" si="12"/>
        <v>84</v>
      </c>
      <c r="F84" s="45">
        <v>50</v>
      </c>
      <c r="G84" s="45"/>
      <c r="H84" s="43">
        <v>41180</v>
      </c>
      <c r="I84" s="46" t="s">
        <v>11</v>
      </c>
      <c r="J84" s="46">
        <v>1</v>
      </c>
      <c r="K84" s="45" t="s">
        <v>14</v>
      </c>
      <c r="L84" s="45"/>
      <c r="M84" s="46"/>
      <c r="N84" s="35"/>
      <c r="O84" s="45"/>
      <c r="P84" s="48" t="s">
        <v>160</v>
      </c>
      <c r="Q84" s="48">
        <v>127811.4</v>
      </c>
      <c r="R84" s="48">
        <v>123458.5</v>
      </c>
      <c r="S84" s="48">
        <v>103650.4</v>
      </c>
      <c r="T84" s="48">
        <v>31792.75</v>
      </c>
      <c r="U84" s="45"/>
      <c r="V84" s="59">
        <f t="shared" si="13"/>
        <v>127.81139999999999</v>
      </c>
      <c r="W84" s="59">
        <f t="shared" si="14"/>
        <v>123.4585</v>
      </c>
      <c r="X84" s="59">
        <f t="shared" si="15"/>
        <v>103.65039999999999</v>
      </c>
      <c r="Y84" s="59">
        <f t="shared" si="16"/>
        <v>31.792750000000002</v>
      </c>
      <c r="Z84" s="58"/>
      <c r="AA84" s="58"/>
      <c r="AB84" s="58"/>
      <c r="AC84" s="58"/>
      <c r="AD84" s="58"/>
      <c r="AE84" s="58"/>
      <c r="AF84" s="58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</row>
    <row r="85" spans="1:125" s="56" customFormat="1" ht="15" x14ac:dyDescent="0.25">
      <c r="A85" s="38">
        <v>21</v>
      </c>
      <c r="B85" s="42" t="s">
        <v>10</v>
      </c>
      <c r="C85" s="42" t="s">
        <v>20</v>
      </c>
      <c r="D85" s="43">
        <v>11052</v>
      </c>
      <c r="E85" s="44">
        <f t="shared" ca="1" si="12"/>
        <v>84</v>
      </c>
      <c r="F85" s="45">
        <v>80</v>
      </c>
      <c r="G85" s="45"/>
      <c r="H85" s="43">
        <v>40234</v>
      </c>
      <c r="I85" s="46" t="s">
        <v>7</v>
      </c>
      <c r="J85" s="46">
        <v>1</v>
      </c>
      <c r="K85" s="45" t="s">
        <v>13</v>
      </c>
      <c r="L85" s="45"/>
      <c r="M85" s="46"/>
      <c r="N85" s="35"/>
      <c r="O85" s="45"/>
      <c r="P85" s="48" t="s">
        <v>178</v>
      </c>
      <c r="Q85" s="48">
        <v>0</v>
      </c>
      <c r="R85" s="48">
        <v>0</v>
      </c>
      <c r="S85" s="48">
        <v>0</v>
      </c>
      <c r="T85" s="48">
        <v>0</v>
      </c>
      <c r="U85" s="45"/>
      <c r="V85" s="59">
        <f t="shared" si="13"/>
        <v>0</v>
      </c>
      <c r="W85" s="59">
        <f t="shared" si="14"/>
        <v>0</v>
      </c>
      <c r="X85" s="59">
        <f t="shared" si="15"/>
        <v>0</v>
      </c>
      <c r="Y85" s="59">
        <f t="shared" si="16"/>
        <v>0</v>
      </c>
      <c r="Z85" s="58"/>
      <c r="AA85" s="58"/>
      <c r="AB85" s="58"/>
      <c r="AC85" s="58"/>
      <c r="AD85" s="58"/>
      <c r="AE85" s="58"/>
      <c r="AF85" s="58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</row>
    <row r="86" spans="1:125" s="56" customFormat="1" ht="15" x14ac:dyDescent="0.25">
      <c r="A86" s="38">
        <v>21</v>
      </c>
      <c r="B86" s="42" t="s">
        <v>10</v>
      </c>
      <c r="C86" s="42" t="s">
        <v>18</v>
      </c>
      <c r="D86" s="43">
        <v>11052</v>
      </c>
      <c r="E86" s="44">
        <f t="shared" ca="1" si="12"/>
        <v>84</v>
      </c>
      <c r="F86" s="45">
        <v>50</v>
      </c>
      <c r="G86" s="45"/>
      <c r="H86" s="43">
        <v>40598</v>
      </c>
      <c r="I86" s="46" t="s">
        <v>7</v>
      </c>
      <c r="J86" s="46">
        <v>1</v>
      </c>
      <c r="K86" s="45" t="s">
        <v>13</v>
      </c>
      <c r="L86" s="45"/>
      <c r="M86" s="46"/>
      <c r="N86" s="35"/>
      <c r="O86" s="45"/>
      <c r="P86" s="48" t="s">
        <v>177</v>
      </c>
      <c r="Q86" s="48">
        <v>7890.259</v>
      </c>
      <c r="R86" s="48">
        <v>5271.2460000000001</v>
      </c>
      <c r="S86" s="48">
        <v>3273.761</v>
      </c>
      <c r="T86" s="48">
        <v>555.45920000000001</v>
      </c>
      <c r="U86" s="45"/>
      <c r="V86" s="59">
        <f t="shared" si="13"/>
        <v>7.8902590000000004</v>
      </c>
      <c r="W86" s="59">
        <f t="shared" si="14"/>
        <v>5.2712459999999997</v>
      </c>
      <c r="X86" s="59">
        <f t="shared" si="15"/>
        <v>3.2737609999999999</v>
      </c>
      <c r="Y86" s="59">
        <f t="shared" si="16"/>
        <v>0.55545920000000004</v>
      </c>
      <c r="Z86" s="58"/>
      <c r="AA86" s="58"/>
      <c r="AB86" s="58"/>
      <c r="AC86" s="58"/>
      <c r="AD86" s="58"/>
      <c r="AE86" s="58"/>
      <c r="AF86" s="58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</row>
    <row r="87" spans="1:125" s="56" customFormat="1" ht="15" x14ac:dyDescent="0.25">
      <c r="A87" s="38">
        <v>21</v>
      </c>
      <c r="B87" s="42" t="s">
        <v>10</v>
      </c>
      <c r="C87" s="42" t="s">
        <v>16</v>
      </c>
      <c r="D87" s="43">
        <v>11052</v>
      </c>
      <c r="E87" s="44">
        <f t="shared" ca="1" si="12"/>
        <v>84</v>
      </c>
      <c r="F87" s="45">
        <v>80</v>
      </c>
      <c r="G87" s="45"/>
      <c r="H87" s="43">
        <v>40935</v>
      </c>
      <c r="I87" s="46" t="s">
        <v>7</v>
      </c>
      <c r="J87" s="46">
        <v>1</v>
      </c>
      <c r="K87" s="45" t="s">
        <v>14</v>
      </c>
      <c r="L87" s="45"/>
      <c r="M87" s="46"/>
      <c r="N87" s="35"/>
      <c r="O87" s="45"/>
      <c r="P87" s="48" t="s">
        <v>176</v>
      </c>
      <c r="Q87" s="48">
        <v>160619.79999999999</v>
      </c>
      <c r="R87" s="48">
        <v>144365.29999999999</v>
      </c>
      <c r="S87" s="48">
        <v>135251.29999999999</v>
      </c>
      <c r="T87" s="48">
        <v>56086.32</v>
      </c>
      <c r="U87" s="45"/>
      <c r="V87" s="59">
        <f t="shared" si="13"/>
        <v>160.6198</v>
      </c>
      <c r="W87" s="59">
        <f t="shared" si="14"/>
        <v>144.36529999999999</v>
      </c>
      <c r="X87" s="59">
        <f t="shared" si="15"/>
        <v>135.25129999999999</v>
      </c>
      <c r="Y87" s="59">
        <f t="shared" si="16"/>
        <v>56.086320000000001</v>
      </c>
      <c r="Z87" s="58"/>
      <c r="AA87" s="58"/>
      <c r="AB87" s="58"/>
      <c r="AC87" s="58"/>
      <c r="AD87" s="58"/>
      <c r="AE87" s="58"/>
      <c r="AF87" s="58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</row>
    <row r="88" spans="1:125" s="22" customFormat="1" ht="15" x14ac:dyDescent="0.25">
      <c r="A88" s="38">
        <v>21</v>
      </c>
      <c r="B88" s="42" t="s">
        <v>10</v>
      </c>
      <c r="C88" s="42" t="s">
        <v>9</v>
      </c>
      <c r="D88" s="43">
        <v>11052</v>
      </c>
      <c r="E88" s="44">
        <f t="shared" ca="1" si="12"/>
        <v>84</v>
      </c>
      <c r="F88" s="45">
        <v>63</v>
      </c>
      <c r="G88" s="45"/>
      <c r="H88" s="43">
        <v>41180</v>
      </c>
      <c r="I88" s="46" t="s">
        <v>7</v>
      </c>
      <c r="J88" s="46">
        <v>1</v>
      </c>
      <c r="K88" s="45" t="s">
        <v>14</v>
      </c>
      <c r="L88" s="45"/>
      <c r="M88" s="46"/>
      <c r="N88" s="35"/>
      <c r="O88" s="45"/>
      <c r="P88" s="48" t="s">
        <v>175</v>
      </c>
      <c r="Q88" s="48">
        <v>124988</v>
      </c>
      <c r="R88" s="48">
        <v>116704.7</v>
      </c>
      <c r="S88" s="48">
        <v>114470.9</v>
      </c>
      <c r="T88" s="48">
        <v>44972.03</v>
      </c>
      <c r="U88" s="45"/>
      <c r="V88" s="59">
        <f t="shared" si="13"/>
        <v>124.988</v>
      </c>
      <c r="W88" s="59">
        <f t="shared" si="14"/>
        <v>116.7047</v>
      </c>
      <c r="X88" s="59">
        <f t="shared" si="15"/>
        <v>114.4709</v>
      </c>
      <c r="Y88" s="59">
        <f t="shared" si="16"/>
        <v>44.972029999999997</v>
      </c>
      <c r="Z88" s="58"/>
      <c r="AA88" s="58"/>
      <c r="AB88" s="58"/>
      <c r="AC88" s="58"/>
      <c r="AD88" s="58"/>
      <c r="AE88" s="58"/>
      <c r="AF88" s="58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</row>
    <row r="89" spans="1:125" s="8" customFormat="1" ht="15" x14ac:dyDescent="0.25">
      <c r="A89" s="49">
        <v>22</v>
      </c>
      <c r="B89" s="50" t="s">
        <v>45</v>
      </c>
      <c r="C89" s="50" t="s">
        <v>19</v>
      </c>
      <c r="D89" s="51">
        <v>12776</v>
      </c>
      <c r="E89" s="52">
        <f t="shared" ca="1" si="12"/>
        <v>79</v>
      </c>
      <c r="F89" s="17">
        <v>40</v>
      </c>
      <c r="G89" s="17"/>
      <c r="H89" s="51">
        <v>39940</v>
      </c>
      <c r="I89" s="53" t="s">
        <v>11</v>
      </c>
      <c r="J89" s="53">
        <v>1</v>
      </c>
      <c r="K89" s="17" t="s">
        <v>13</v>
      </c>
      <c r="L89" s="17"/>
      <c r="M89" s="53"/>
      <c r="N89" s="54"/>
      <c r="O89" s="17"/>
      <c r="P89" s="55" t="s">
        <v>153</v>
      </c>
      <c r="Q89" s="55">
        <v>0</v>
      </c>
      <c r="R89" s="55">
        <v>0</v>
      </c>
      <c r="S89" s="55">
        <v>0</v>
      </c>
      <c r="T89" s="55">
        <v>0</v>
      </c>
      <c r="U89" s="17"/>
      <c r="V89" s="59">
        <f t="shared" si="13"/>
        <v>0</v>
      </c>
      <c r="W89" s="59">
        <f t="shared" si="14"/>
        <v>0</v>
      </c>
      <c r="X89" s="59">
        <f t="shared" si="15"/>
        <v>0</v>
      </c>
      <c r="Y89" s="59">
        <f t="shared" si="16"/>
        <v>0</v>
      </c>
      <c r="Z89" s="58"/>
      <c r="AA89" s="58"/>
      <c r="AB89" s="58"/>
      <c r="AC89" s="58"/>
      <c r="AD89" s="58"/>
      <c r="AE89" s="58"/>
      <c r="AF89" s="58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</row>
    <row r="90" spans="1:125" s="36" customFormat="1" ht="15" x14ac:dyDescent="0.25">
      <c r="A90" s="49">
        <v>22</v>
      </c>
      <c r="B90" s="50" t="s">
        <v>45</v>
      </c>
      <c r="C90" s="50" t="s">
        <v>17</v>
      </c>
      <c r="D90" s="51">
        <v>12776</v>
      </c>
      <c r="E90" s="52">
        <f t="shared" ca="1" si="12"/>
        <v>79</v>
      </c>
      <c r="F90" s="17">
        <v>32</v>
      </c>
      <c r="G90" s="17"/>
      <c r="H90" s="51">
        <v>40311</v>
      </c>
      <c r="I90" s="53" t="s">
        <v>11</v>
      </c>
      <c r="J90" s="53">
        <v>1</v>
      </c>
      <c r="K90" s="17" t="s">
        <v>13</v>
      </c>
      <c r="L90" s="17"/>
      <c r="M90" s="53"/>
      <c r="N90" s="54"/>
      <c r="O90" s="17"/>
      <c r="P90" s="55" t="s">
        <v>152</v>
      </c>
      <c r="Q90" s="55">
        <v>196233.60000000001</v>
      </c>
      <c r="R90" s="55">
        <v>170039.6</v>
      </c>
      <c r="S90" s="55">
        <v>148236.70000000001</v>
      </c>
      <c r="T90" s="55">
        <v>71596.27</v>
      </c>
      <c r="U90" s="17"/>
      <c r="V90" s="59">
        <f t="shared" si="13"/>
        <v>196.2336</v>
      </c>
      <c r="W90" s="59">
        <f t="shared" si="14"/>
        <v>170.03960000000001</v>
      </c>
      <c r="X90" s="59">
        <f t="shared" si="15"/>
        <v>148.23670000000001</v>
      </c>
      <c r="Y90" s="59">
        <f t="shared" si="16"/>
        <v>71.596270000000004</v>
      </c>
      <c r="Z90" s="58"/>
      <c r="AA90" s="58"/>
      <c r="AB90" s="58"/>
      <c r="AC90" s="58"/>
      <c r="AD90" s="58"/>
      <c r="AE90" s="58"/>
      <c r="AF90" s="58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</row>
    <row r="91" spans="1:125" s="36" customFormat="1" ht="15" x14ac:dyDescent="0.25">
      <c r="A91" s="49">
        <v>22</v>
      </c>
      <c r="B91" s="50" t="s">
        <v>45</v>
      </c>
      <c r="C91" s="50" t="s">
        <v>15</v>
      </c>
      <c r="D91" s="51">
        <v>12776</v>
      </c>
      <c r="E91" s="52">
        <f t="shared" ca="1" si="12"/>
        <v>79</v>
      </c>
      <c r="F91" s="17">
        <v>32</v>
      </c>
      <c r="G91" s="17"/>
      <c r="H91" s="51">
        <v>40689</v>
      </c>
      <c r="I91" s="53" t="s">
        <v>11</v>
      </c>
      <c r="J91" s="53">
        <v>1</v>
      </c>
      <c r="K91" s="17" t="s">
        <v>13</v>
      </c>
      <c r="L91" s="17"/>
      <c r="M91" s="53"/>
      <c r="N91" s="54"/>
      <c r="O91" s="17"/>
      <c r="P91" s="55" t="s">
        <v>151</v>
      </c>
      <c r="Q91" s="55">
        <v>22727.67</v>
      </c>
      <c r="R91" s="55">
        <v>18766.82</v>
      </c>
      <c r="S91" s="55">
        <v>13925.54</v>
      </c>
      <c r="T91" s="55">
        <v>1537.1289999999999</v>
      </c>
      <c r="U91" s="17"/>
      <c r="V91" s="59">
        <f t="shared" si="13"/>
        <v>22.72767</v>
      </c>
      <c r="W91" s="59">
        <f t="shared" si="14"/>
        <v>18.766819999999999</v>
      </c>
      <c r="X91" s="59">
        <f t="shared" si="15"/>
        <v>13.925540000000002</v>
      </c>
      <c r="Y91" s="59">
        <f t="shared" si="16"/>
        <v>1.537129</v>
      </c>
      <c r="Z91" s="58"/>
      <c r="AA91" s="58"/>
      <c r="AB91" s="58"/>
      <c r="AC91" s="58"/>
      <c r="AD91" s="58"/>
      <c r="AE91" s="58"/>
      <c r="AF91" s="58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</row>
    <row r="92" spans="1:125" s="36" customFormat="1" ht="15" x14ac:dyDescent="0.25">
      <c r="A92" s="49">
        <v>22</v>
      </c>
      <c r="B92" s="50" t="s">
        <v>45</v>
      </c>
      <c r="C92" s="50" t="s">
        <v>6</v>
      </c>
      <c r="D92" s="51">
        <v>12776</v>
      </c>
      <c r="E92" s="52">
        <f t="shared" ca="1" si="12"/>
        <v>79</v>
      </c>
      <c r="F92" s="17">
        <v>32</v>
      </c>
      <c r="G92" s="17"/>
      <c r="H92" s="51">
        <v>41067</v>
      </c>
      <c r="I92" s="53" t="s">
        <v>11</v>
      </c>
      <c r="J92" s="53">
        <v>1</v>
      </c>
      <c r="K92" s="17" t="s">
        <v>13</v>
      </c>
      <c r="L92" s="17"/>
      <c r="M92" s="53"/>
      <c r="N92" s="54"/>
      <c r="O92" s="17"/>
      <c r="P92" s="55" t="s">
        <v>150</v>
      </c>
      <c r="Q92" s="55">
        <v>42262.85</v>
      </c>
      <c r="R92" s="55">
        <v>35538.5</v>
      </c>
      <c r="S92" s="55">
        <v>33861.68</v>
      </c>
      <c r="T92" s="55">
        <v>10613.15</v>
      </c>
      <c r="U92" s="17"/>
      <c r="V92" s="59">
        <f t="shared" si="13"/>
        <v>42.26285</v>
      </c>
      <c r="W92" s="59">
        <f t="shared" si="14"/>
        <v>35.538499999999999</v>
      </c>
      <c r="X92" s="59">
        <f t="shared" si="15"/>
        <v>33.86168</v>
      </c>
      <c r="Y92" s="59">
        <f t="shared" si="16"/>
        <v>10.613149999999999</v>
      </c>
      <c r="Z92" s="58"/>
      <c r="AA92" s="58"/>
      <c r="AB92" s="58"/>
      <c r="AC92" s="58"/>
      <c r="AD92" s="58"/>
      <c r="AE92" s="58"/>
      <c r="AF92" s="58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</row>
    <row r="93" spans="1:125" s="36" customFormat="1" ht="15" x14ac:dyDescent="0.25">
      <c r="A93" s="49">
        <v>22</v>
      </c>
      <c r="B93" s="50" t="s">
        <v>45</v>
      </c>
      <c r="C93" s="50" t="s">
        <v>20</v>
      </c>
      <c r="D93" s="51">
        <v>12776</v>
      </c>
      <c r="E93" s="52">
        <f t="shared" ca="1" si="12"/>
        <v>79</v>
      </c>
      <c r="F93" s="17">
        <v>40</v>
      </c>
      <c r="G93" s="17"/>
      <c r="H93" s="51">
        <v>39940</v>
      </c>
      <c r="I93" s="53" t="s">
        <v>7</v>
      </c>
      <c r="J93" s="53">
        <v>1</v>
      </c>
      <c r="K93" s="17" t="s">
        <v>13</v>
      </c>
      <c r="L93" s="17"/>
      <c r="M93" s="53"/>
      <c r="N93" s="54"/>
      <c r="O93" s="17"/>
      <c r="P93" s="55" t="s">
        <v>156</v>
      </c>
      <c r="Q93" s="55">
        <v>0</v>
      </c>
      <c r="R93" s="55">
        <v>0</v>
      </c>
      <c r="S93" s="55">
        <v>0</v>
      </c>
      <c r="T93" s="55">
        <v>0</v>
      </c>
      <c r="U93" s="17"/>
      <c r="V93" s="59">
        <f t="shared" si="13"/>
        <v>0</v>
      </c>
      <c r="W93" s="59">
        <f t="shared" si="14"/>
        <v>0</v>
      </c>
      <c r="X93" s="59">
        <f t="shared" si="15"/>
        <v>0</v>
      </c>
      <c r="Y93" s="59">
        <f t="shared" si="16"/>
        <v>0</v>
      </c>
      <c r="Z93" s="58"/>
      <c r="AA93" s="58"/>
      <c r="AB93" s="58"/>
      <c r="AC93" s="58"/>
      <c r="AD93" s="58"/>
      <c r="AE93" s="58"/>
      <c r="AF93" s="58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</row>
    <row r="94" spans="1:125" s="8" customFormat="1" ht="15" x14ac:dyDescent="0.25">
      <c r="A94" s="49">
        <v>22</v>
      </c>
      <c r="B94" s="50" t="s">
        <v>45</v>
      </c>
      <c r="C94" s="50" t="s">
        <v>16</v>
      </c>
      <c r="D94" s="51">
        <v>12776</v>
      </c>
      <c r="E94" s="52">
        <f t="shared" ca="1" si="12"/>
        <v>79</v>
      </c>
      <c r="F94" s="17">
        <v>25</v>
      </c>
      <c r="G94" s="17"/>
      <c r="H94" s="51">
        <v>40689</v>
      </c>
      <c r="I94" s="53" t="s">
        <v>7</v>
      </c>
      <c r="J94" s="53">
        <v>1</v>
      </c>
      <c r="K94" s="17" t="s">
        <v>13</v>
      </c>
      <c r="L94" s="17"/>
      <c r="M94" s="53"/>
      <c r="N94" s="54"/>
      <c r="O94" s="17"/>
      <c r="P94" s="55" t="s">
        <v>155</v>
      </c>
      <c r="Q94" s="55">
        <v>23570.720000000001</v>
      </c>
      <c r="R94" s="55">
        <v>20063.79</v>
      </c>
      <c r="S94" s="55">
        <v>13412.75</v>
      </c>
      <c r="T94" s="55">
        <v>948.33720000000005</v>
      </c>
      <c r="U94" s="17"/>
      <c r="V94" s="59">
        <f t="shared" si="13"/>
        <v>23.570720000000001</v>
      </c>
      <c r="W94" s="59">
        <f t="shared" si="14"/>
        <v>20.063790000000001</v>
      </c>
      <c r="X94" s="59">
        <f t="shared" si="15"/>
        <v>13.412750000000001</v>
      </c>
      <c r="Y94" s="59">
        <f t="shared" si="16"/>
        <v>0.9483372000000001</v>
      </c>
      <c r="Z94" s="58"/>
      <c r="AA94" s="58"/>
      <c r="AB94" s="58"/>
      <c r="AC94" s="58"/>
      <c r="AD94" s="58"/>
      <c r="AE94" s="58"/>
      <c r="AF94" s="58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</row>
    <row r="95" spans="1:125" s="22" customFormat="1" ht="15" x14ac:dyDescent="0.25">
      <c r="A95" s="49">
        <v>22</v>
      </c>
      <c r="B95" s="50" t="s">
        <v>45</v>
      </c>
      <c r="C95" s="50" t="s">
        <v>9</v>
      </c>
      <c r="D95" s="51">
        <v>12776</v>
      </c>
      <c r="E95" s="52">
        <f t="shared" ca="1" si="12"/>
        <v>79</v>
      </c>
      <c r="F95" s="17">
        <v>32</v>
      </c>
      <c r="G95" s="17"/>
      <c r="H95" s="51">
        <v>41067</v>
      </c>
      <c r="I95" s="53" t="s">
        <v>7</v>
      </c>
      <c r="J95" s="53">
        <v>1</v>
      </c>
      <c r="K95" s="17" t="s">
        <v>13</v>
      </c>
      <c r="L95" s="17"/>
      <c r="M95" s="53"/>
      <c r="N95" s="54"/>
      <c r="O95" s="17"/>
      <c r="P95" s="55" t="s">
        <v>154</v>
      </c>
      <c r="Q95" s="55">
        <v>55286.86</v>
      </c>
      <c r="R95" s="55">
        <v>53113.98</v>
      </c>
      <c r="S95" s="55">
        <v>29452.69</v>
      </c>
      <c r="T95" s="55">
        <v>2486.212</v>
      </c>
      <c r="U95" s="17"/>
      <c r="V95" s="59">
        <f t="shared" si="13"/>
        <v>55.286859999999997</v>
      </c>
      <c r="W95" s="59">
        <f t="shared" si="14"/>
        <v>53.113980000000005</v>
      </c>
      <c r="X95" s="59">
        <f t="shared" si="15"/>
        <v>29.452689999999997</v>
      </c>
      <c r="Y95" s="59">
        <f t="shared" si="16"/>
        <v>2.4862120000000001</v>
      </c>
      <c r="Z95" s="58"/>
      <c r="AA95" s="58"/>
      <c r="AB95" s="58"/>
      <c r="AC95" s="58"/>
      <c r="AD95" s="58"/>
      <c r="AE95" s="58"/>
      <c r="AF95" s="58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</row>
    <row r="96" spans="1:125" s="22" customFormat="1" ht="15" x14ac:dyDescent="0.25">
      <c r="A96" s="38">
        <v>23</v>
      </c>
      <c r="B96" s="42" t="s">
        <v>46</v>
      </c>
      <c r="C96" s="42" t="s">
        <v>23</v>
      </c>
      <c r="D96" s="43">
        <v>12079</v>
      </c>
      <c r="E96" s="44">
        <f t="shared" ca="1" si="12"/>
        <v>81</v>
      </c>
      <c r="F96" s="45">
        <v>20</v>
      </c>
      <c r="G96" s="45"/>
      <c r="H96" s="43">
        <v>39406</v>
      </c>
      <c r="I96" s="46" t="s">
        <v>11</v>
      </c>
      <c r="J96" s="46">
        <v>1</v>
      </c>
      <c r="K96" s="45" t="s">
        <v>14</v>
      </c>
      <c r="L96" s="45"/>
      <c r="M96" s="46"/>
      <c r="N96" s="34"/>
      <c r="O96" s="45"/>
      <c r="P96" s="48" t="s">
        <v>138</v>
      </c>
      <c r="Q96" s="48">
        <v>0</v>
      </c>
      <c r="R96" s="48">
        <v>0</v>
      </c>
      <c r="S96" s="48">
        <v>0</v>
      </c>
      <c r="T96" s="48">
        <v>0</v>
      </c>
      <c r="U96" s="45"/>
      <c r="V96" s="59">
        <f t="shared" si="13"/>
        <v>0</v>
      </c>
      <c r="W96" s="59">
        <f t="shared" si="14"/>
        <v>0</v>
      </c>
      <c r="X96" s="59">
        <f t="shared" si="15"/>
        <v>0</v>
      </c>
      <c r="Y96" s="59">
        <f t="shared" si="16"/>
        <v>0</v>
      </c>
      <c r="Z96" s="58"/>
      <c r="AA96" s="58"/>
      <c r="AB96" s="58"/>
      <c r="AC96" s="58"/>
      <c r="AD96" s="58"/>
      <c r="AE96" s="58"/>
      <c r="AF96" s="58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</row>
    <row r="97" spans="1:125" s="22" customFormat="1" ht="15" x14ac:dyDescent="0.25">
      <c r="A97" s="38">
        <v>23</v>
      </c>
      <c r="B97" s="42" t="s">
        <v>46</v>
      </c>
      <c r="C97" s="42" t="s">
        <v>17</v>
      </c>
      <c r="D97" s="43">
        <v>12079</v>
      </c>
      <c r="E97" s="44">
        <f t="shared" ca="1" si="12"/>
        <v>81</v>
      </c>
      <c r="F97" s="45">
        <v>20</v>
      </c>
      <c r="G97" s="45"/>
      <c r="H97" s="43">
        <v>40555</v>
      </c>
      <c r="I97" s="46" t="s">
        <v>11</v>
      </c>
      <c r="J97" s="46">
        <v>1</v>
      </c>
      <c r="K97" s="45" t="s">
        <v>13</v>
      </c>
      <c r="L97" s="45"/>
      <c r="M97" s="46"/>
      <c r="N97" s="34"/>
      <c r="O97" s="45"/>
      <c r="P97" s="48" t="s">
        <v>137</v>
      </c>
      <c r="Q97" s="48">
        <v>38806.730000000003</v>
      </c>
      <c r="R97" s="48">
        <v>28406.720000000001</v>
      </c>
      <c r="S97" s="48">
        <v>25895.62</v>
      </c>
      <c r="T97" s="48">
        <v>13473.74</v>
      </c>
      <c r="U97" s="45"/>
      <c r="V97" s="59">
        <f t="shared" si="13"/>
        <v>38.806730000000002</v>
      </c>
      <c r="W97" s="59">
        <f t="shared" si="14"/>
        <v>28.40672</v>
      </c>
      <c r="X97" s="59">
        <f t="shared" si="15"/>
        <v>25.895619999999997</v>
      </c>
      <c r="Y97" s="59">
        <f t="shared" si="16"/>
        <v>13.473739999999999</v>
      </c>
      <c r="Z97" s="27"/>
      <c r="AA97" s="27"/>
      <c r="AB97" s="27"/>
      <c r="AC97" s="27"/>
      <c r="AD97" s="27"/>
      <c r="AE97" s="27"/>
      <c r="AF97" s="27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</row>
    <row r="98" spans="1:125" s="22" customFormat="1" ht="15" x14ac:dyDescent="0.25">
      <c r="A98" s="38">
        <v>23</v>
      </c>
      <c r="B98" s="42" t="s">
        <v>46</v>
      </c>
      <c r="C98" s="42" t="s">
        <v>15</v>
      </c>
      <c r="D98" s="43">
        <v>12079</v>
      </c>
      <c r="E98" s="44">
        <f t="shared" ca="1" si="12"/>
        <v>81</v>
      </c>
      <c r="F98" s="45">
        <v>20</v>
      </c>
      <c r="G98" s="45"/>
      <c r="H98" s="43">
        <v>40890</v>
      </c>
      <c r="I98" s="46" t="s">
        <v>11</v>
      </c>
      <c r="J98" s="46">
        <v>1</v>
      </c>
      <c r="K98" s="45" t="s">
        <v>13</v>
      </c>
      <c r="L98" s="45"/>
      <c r="M98" s="46"/>
      <c r="N98" s="34"/>
      <c r="O98" s="45"/>
      <c r="P98" s="48" t="s">
        <v>136</v>
      </c>
      <c r="Q98" s="48">
        <v>25748.25</v>
      </c>
      <c r="R98" s="48">
        <v>14803.95</v>
      </c>
      <c r="S98" s="48">
        <v>13200.69</v>
      </c>
      <c r="T98" s="48">
        <v>1092.3869999999999</v>
      </c>
      <c r="U98" s="45"/>
      <c r="V98" s="59">
        <f t="shared" si="13"/>
        <v>25.748249999999999</v>
      </c>
      <c r="W98" s="59">
        <f t="shared" si="14"/>
        <v>14.80395</v>
      </c>
      <c r="X98" s="59">
        <f t="shared" si="15"/>
        <v>13.20069</v>
      </c>
      <c r="Y98" s="59">
        <f t="shared" si="16"/>
        <v>1.092387</v>
      </c>
      <c r="Z98" s="27"/>
      <c r="AA98" s="27"/>
      <c r="AB98" s="27"/>
      <c r="AC98" s="27"/>
      <c r="AD98" s="27"/>
      <c r="AE98" s="27"/>
      <c r="AF98" s="27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</row>
    <row r="99" spans="1:125" s="22" customFormat="1" ht="15" x14ac:dyDescent="0.25">
      <c r="A99" s="38">
        <v>23</v>
      </c>
      <c r="B99" s="42" t="s">
        <v>46</v>
      </c>
      <c r="C99" s="42" t="s">
        <v>6</v>
      </c>
      <c r="D99" s="43">
        <v>12079</v>
      </c>
      <c r="E99" s="44">
        <f t="shared" ca="1" si="12"/>
        <v>81</v>
      </c>
      <c r="F99" s="45">
        <v>25</v>
      </c>
      <c r="G99" s="45"/>
      <c r="H99" s="43">
        <v>41143</v>
      </c>
      <c r="I99" s="46" t="s">
        <v>11</v>
      </c>
      <c r="J99" s="46">
        <v>1</v>
      </c>
      <c r="K99" s="45" t="s">
        <v>13</v>
      </c>
      <c r="L99" s="45"/>
      <c r="M99" s="46"/>
      <c r="N99" s="34"/>
      <c r="O99" s="45"/>
      <c r="P99" s="48" t="s">
        <v>135</v>
      </c>
      <c r="Q99" s="48">
        <v>49197.58</v>
      </c>
      <c r="R99" s="48">
        <v>30518.74</v>
      </c>
      <c r="S99" s="48">
        <v>28620.16</v>
      </c>
      <c r="T99" s="48">
        <v>20980.9</v>
      </c>
      <c r="U99" s="45"/>
      <c r="V99" s="59">
        <f t="shared" si="13"/>
        <v>49.197580000000002</v>
      </c>
      <c r="W99" s="59">
        <f t="shared" si="14"/>
        <v>30.518740000000001</v>
      </c>
      <c r="X99" s="59">
        <f t="shared" si="15"/>
        <v>28.620159999999998</v>
      </c>
      <c r="Y99" s="59">
        <f t="shared" si="16"/>
        <v>20.980900000000002</v>
      </c>
      <c r="Z99" s="58"/>
      <c r="AA99" s="58"/>
      <c r="AB99" s="58"/>
      <c r="AC99" s="58"/>
      <c r="AD99" s="58"/>
      <c r="AE99" s="58"/>
      <c r="AF99" s="58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</row>
    <row r="100" spans="1:125" s="36" customFormat="1" ht="15" x14ac:dyDescent="0.25">
      <c r="A100" s="38">
        <v>23</v>
      </c>
      <c r="B100" s="42" t="s">
        <v>46</v>
      </c>
      <c r="C100" s="42" t="s">
        <v>24</v>
      </c>
      <c r="D100" s="43">
        <v>12079</v>
      </c>
      <c r="E100" s="44">
        <f t="shared" ca="1" si="12"/>
        <v>81</v>
      </c>
      <c r="F100" s="45">
        <v>60</v>
      </c>
      <c r="G100" s="45"/>
      <c r="H100" s="43">
        <v>39406</v>
      </c>
      <c r="I100" s="46" t="s">
        <v>7</v>
      </c>
      <c r="J100" s="46">
        <v>1</v>
      </c>
      <c r="K100" s="45" t="s">
        <v>14</v>
      </c>
      <c r="L100" s="45"/>
      <c r="M100" s="46"/>
      <c r="N100" s="34"/>
      <c r="O100" s="45"/>
      <c r="P100" s="48" t="s">
        <v>143</v>
      </c>
      <c r="Q100" s="48">
        <v>0</v>
      </c>
      <c r="R100" s="48">
        <v>0</v>
      </c>
      <c r="S100" s="48">
        <v>0</v>
      </c>
      <c r="T100" s="48">
        <v>0</v>
      </c>
      <c r="U100" s="45"/>
      <c r="V100" s="59">
        <f t="shared" si="13"/>
        <v>0</v>
      </c>
      <c r="W100" s="59">
        <f t="shared" si="14"/>
        <v>0</v>
      </c>
      <c r="X100" s="59">
        <f t="shared" si="15"/>
        <v>0</v>
      </c>
      <c r="Y100" s="59">
        <f t="shared" si="16"/>
        <v>0</v>
      </c>
      <c r="Z100" s="58"/>
      <c r="AA100" s="58"/>
      <c r="AB100" s="58"/>
      <c r="AC100" s="58"/>
      <c r="AD100" s="58"/>
      <c r="AE100" s="58"/>
      <c r="AF100" s="58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</row>
    <row r="101" spans="1:125" s="37" customFormat="1" ht="15" x14ac:dyDescent="0.25">
      <c r="A101" s="38">
        <v>23</v>
      </c>
      <c r="B101" s="42" t="s">
        <v>46</v>
      </c>
      <c r="C101" s="42" t="s">
        <v>20</v>
      </c>
      <c r="D101" s="43">
        <v>12079</v>
      </c>
      <c r="E101" s="44">
        <f t="shared" ref="E101:E114" ca="1" si="17">INT((TODAY()-D101)/365.25)</f>
        <v>81</v>
      </c>
      <c r="F101" s="45">
        <v>16</v>
      </c>
      <c r="G101" s="45"/>
      <c r="H101" s="43">
        <v>40197</v>
      </c>
      <c r="I101" s="46" t="s">
        <v>7</v>
      </c>
      <c r="J101" s="46">
        <v>1</v>
      </c>
      <c r="K101" s="45" t="s">
        <v>13</v>
      </c>
      <c r="L101" s="45"/>
      <c r="M101" s="46"/>
      <c r="N101" s="34"/>
      <c r="O101" s="45"/>
      <c r="P101" s="48" t="s">
        <v>142</v>
      </c>
      <c r="Q101" s="48">
        <v>58854.94</v>
      </c>
      <c r="R101" s="48">
        <v>52564.13</v>
      </c>
      <c r="S101" s="48">
        <v>50833.86</v>
      </c>
      <c r="T101" s="48">
        <v>42109.73</v>
      </c>
      <c r="U101" s="45"/>
      <c r="V101" s="59">
        <f t="shared" ref="V101:V114" si="18">Q101/1000</f>
        <v>58.854939999999999</v>
      </c>
      <c r="W101" s="59">
        <f t="shared" ref="W101:W114" si="19">R101/1000</f>
        <v>52.564129999999999</v>
      </c>
      <c r="X101" s="59">
        <f t="shared" ref="X101:X114" si="20">S101/1000</f>
        <v>50.833860000000001</v>
      </c>
      <c r="Y101" s="59">
        <f t="shared" ref="Y101:Y114" si="21">T101/1000</f>
        <v>42.109730000000006</v>
      </c>
      <c r="Z101" s="58"/>
      <c r="AA101" s="58"/>
      <c r="AB101" s="58"/>
      <c r="AC101" s="58"/>
      <c r="AD101" s="58"/>
      <c r="AE101" s="58"/>
      <c r="AF101" s="58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</row>
    <row r="102" spans="1:125" s="6" customFormat="1" ht="15" x14ac:dyDescent="0.25">
      <c r="A102" s="38">
        <v>23</v>
      </c>
      <c r="B102" s="42" t="s">
        <v>46</v>
      </c>
      <c r="C102" s="42" t="s">
        <v>18</v>
      </c>
      <c r="D102" s="43">
        <v>12079</v>
      </c>
      <c r="E102" s="44">
        <f t="shared" ca="1" si="17"/>
        <v>81</v>
      </c>
      <c r="F102" s="45">
        <v>16</v>
      </c>
      <c r="G102" s="45"/>
      <c r="H102" s="43">
        <v>40555</v>
      </c>
      <c r="I102" s="46" t="s">
        <v>7</v>
      </c>
      <c r="J102" s="46">
        <v>1</v>
      </c>
      <c r="K102" s="45" t="s">
        <v>13</v>
      </c>
      <c r="L102" s="45"/>
      <c r="M102" s="46"/>
      <c r="N102" s="34"/>
      <c r="O102" s="45"/>
      <c r="P102" s="48" t="s">
        <v>141</v>
      </c>
      <c r="Q102" s="48">
        <v>30664.54</v>
      </c>
      <c r="R102" s="48">
        <v>28044.74</v>
      </c>
      <c r="S102" s="48">
        <v>26043.77</v>
      </c>
      <c r="T102" s="48">
        <v>22356.22</v>
      </c>
      <c r="U102" s="45"/>
      <c r="V102" s="59">
        <f t="shared" si="18"/>
        <v>30.664540000000002</v>
      </c>
      <c r="W102" s="59">
        <f t="shared" si="19"/>
        <v>28.044740000000001</v>
      </c>
      <c r="X102" s="59">
        <f t="shared" si="20"/>
        <v>26.043770000000002</v>
      </c>
      <c r="Y102" s="59">
        <f t="shared" si="21"/>
        <v>22.35622</v>
      </c>
      <c r="Z102" s="58"/>
      <c r="AA102" s="58"/>
      <c r="AB102" s="58"/>
      <c r="AC102" s="58"/>
      <c r="AD102" s="58"/>
      <c r="AE102" s="58"/>
      <c r="AF102" s="58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</row>
    <row r="103" spans="1:125" s="6" customFormat="1" ht="15" x14ac:dyDescent="0.25">
      <c r="A103" s="38">
        <v>23</v>
      </c>
      <c r="B103" s="42" t="s">
        <v>46</v>
      </c>
      <c r="C103" s="42" t="s">
        <v>16</v>
      </c>
      <c r="D103" s="43">
        <v>12079</v>
      </c>
      <c r="E103" s="44">
        <f t="shared" ca="1" si="17"/>
        <v>81</v>
      </c>
      <c r="F103" s="45">
        <v>16</v>
      </c>
      <c r="G103" s="45"/>
      <c r="H103" s="43">
        <v>40890</v>
      </c>
      <c r="I103" s="46" t="s">
        <v>7</v>
      </c>
      <c r="J103" s="46">
        <v>1</v>
      </c>
      <c r="K103" s="45" t="s">
        <v>13</v>
      </c>
      <c r="L103" s="45"/>
      <c r="M103" s="46"/>
      <c r="N103" s="34"/>
      <c r="O103" s="45"/>
      <c r="P103" s="48" t="s">
        <v>140</v>
      </c>
      <c r="Q103" s="48">
        <v>32515.35</v>
      </c>
      <c r="R103" s="48">
        <v>25894.49</v>
      </c>
      <c r="S103" s="48">
        <v>18299.400000000001</v>
      </c>
      <c r="T103" s="48">
        <v>1318.239</v>
      </c>
      <c r="U103" s="45"/>
      <c r="V103" s="59">
        <f t="shared" si="18"/>
        <v>32.515349999999998</v>
      </c>
      <c r="W103" s="59">
        <f t="shared" si="19"/>
        <v>25.894490000000001</v>
      </c>
      <c r="X103" s="59">
        <f t="shared" si="20"/>
        <v>18.299400000000002</v>
      </c>
      <c r="Y103" s="59">
        <f t="shared" si="21"/>
        <v>1.3182389999999999</v>
      </c>
      <c r="Z103" s="58"/>
      <c r="AA103" s="58"/>
      <c r="AB103" s="58"/>
      <c r="AC103" s="58"/>
      <c r="AD103" s="58"/>
      <c r="AE103" s="58"/>
      <c r="AF103" s="58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</row>
    <row r="104" spans="1:125" s="6" customFormat="1" ht="15" x14ac:dyDescent="0.25">
      <c r="A104" s="38">
        <v>23</v>
      </c>
      <c r="B104" s="42" t="s">
        <v>46</v>
      </c>
      <c r="C104" s="42" t="s">
        <v>9</v>
      </c>
      <c r="D104" s="43">
        <v>12079</v>
      </c>
      <c r="E104" s="44">
        <f t="shared" ca="1" si="17"/>
        <v>81</v>
      </c>
      <c r="F104" s="45">
        <v>16</v>
      </c>
      <c r="G104" s="45"/>
      <c r="H104" s="43">
        <v>41143</v>
      </c>
      <c r="I104" s="46" t="s">
        <v>7</v>
      </c>
      <c r="J104" s="46">
        <v>1</v>
      </c>
      <c r="K104" s="45" t="s">
        <v>13</v>
      </c>
      <c r="L104" s="45"/>
      <c r="M104" s="46"/>
      <c r="N104" s="34"/>
      <c r="O104" s="45"/>
      <c r="P104" s="48" t="s">
        <v>139</v>
      </c>
      <c r="Q104" s="48">
        <v>14392.87</v>
      </c>
      <c r="R104" s="48">
        <v>12767.22</v>
      </c>
      <c r="S104" s="48">
        <v>11185.58</v>
      </c>
      <c r="T104" s="48">
        <v>4437.2759999999998</v>
      </c>
      <c r="U104" s="45"/>
      <c r="V104" s="59">
        <f t="shared" si="18"/>
        <v>14.39287</v>
      </c>
      <c r="W104" s="59">
        <f t="shared" si="19"/>
        <v>12.76722</v>
      </c>
      <c r="X104" s="59">
        <f t="shared" si="20"/>
        <v>11.18558</v>
      </c>
      <c r="Y104" s="59">
        <f t="shared" si="21"/>
        <v>4.4372759999999998</v>
      </c>
      <c r="Z104" s="58"/>
      <c r="AA104" s="58"/>
      <c r="AB104" s="58"/>
      <c r="AC104" s="58"/>
      <c r="AD104" s="58"/>
      <c r="AE104" s="58"/>
      <c r="AF104" s="58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</row>
    <row r="105" spans="1:125" s="6" customFormat="1" ht="15" x14ac:dyDescent="0.25">
      <c r="A105" s="49">
        <v>24</v>
      </c>
      <c r="B105" s="50" t="s">
        <v>47</v>
      </c>
      <c r="C105" s="50" t="s">
        <v>18</v>
      </c>
      <c r="D105" s="51">
        <v>12254</v>
      </c>
      <c r="E105" s="52">
        <f t="shared" ca="1" si="17"/>
        <v>80</v>
      </c>
      <c r="F105" s="17">
        <v>40</v>
      </c>
      <c r="G105" s="17"/>
      <c r="H105" s="51">
        <v>39387</v>
      </c>
      <c r="I105" s="53" t="s">
        <v>11</v>
      </c>
      <c r="J105" s="53">
        <v>1</v>
      </c>
      <c r="K105" s="17" t="s">
        <v>14</v>
      </c>
      <c r="L105" s="17"/>
      <c r="M105" s="53"/>
      <c r="N105" s="54"/>
      <c r="O105" s="17"/>
      <c r="P105" s="55" t="s">
        <v>100</v>
      </c>
      <c r="Q105" s="55">
        <v>0</v>
      </c>
      <c r="R105" s="55">
        <v>0</v>
      </c>
      <c r="S105" s="55">
        <v>0</v>
      </c>
      <c r="T105" s="55">
        <v>0</v>
      </c>
      <c r="U105" s="17"/>
      <c r="V105" s="59">
        <f t="shared" si="18"/>
        <v>0</v>
      </c>
      <c r="W105" s="59">
        <f t="shared" si="19"/>
        <v>0</v>
      </c>
      <c r="X105" s="59">
        <f t="shared" si="20"/>
        <v>0</v>
      </c>
      <c r="Y105" s="59">
        <f t="shared" si="21"/>
        <v>0</v>
      </c>
      <c r="Z105" s="58"/>
      <c r="AA105" s="58"/>
      <c r="AB105" s="58"/>
      <c r="AC105" s="58"/>
      <c r="AD105" s="58"/>
      <c r="AE105" s="58"/>
      <c r="AF105" s="58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  <c r="DS105" s="56"/>
      <c r="DT105" s="56"/>
      <c r="DU105" s="56"/>
    </row>
    <row r="106" spans="1:125" s="6" customFormat="1" ht="15" x14ac:dyDescent="0.25">
      <c r="A106" s="49">
        <v>24</v>
      </c>
      <c r="B106" s="50" t="s">
        <v>47</v>
      </c>
      <c r="C106" s="50" t="s">
        <v>15</v>
      </c>
      <c r="D106" s="51">
        <v>12254</v>
      </c>
      <c r="E106" s="52">
        <f t="shared" ca="1" si="17"/>
        <v>80</v>
      </c>
      <c r="F106" s="17">
        <v>25</v>
      </c>
      <c r="G106" s="17"/>
      <c r="H106" s="51">
        <v>40562</v>
      </c>
      <c r="I106" s="53" t="s">
        <v>11</v>
      </c>
      <c r="J106" s="53">
        <v>1</v>
      </c>
      <c r="K106" s="17" t="s">
        <v>13</v>
      </c>
      <c r="L106" s="17"/>
      <c r="M106" s="53"/>
      <c r="N106" s="54"/>
      <c r="O106" s="17"/>
      <c r="P106" s="55" t="s">
        <v>99</v>
      </c>
      <c r="Q106" s="55">
        <v>16927.060000000001</v>
      </c>
      <c r="R106" s="55">
        <v>14301.69</v>
      </c>
      <c r="S106" s="55">
        <v>12146.61</v>
      </c>
      <c r="T106" s="55">
        <v>7634.1210000000001</v>
      </c>
      <c r="U106" s="17"/>
      <c r="V106" s="59">
        <f t="shared" si="18"/>
        <v>16.927060000000001</v>
      </c>
      <c r="W106" s="59">
        <f t="shared" si="19"/>
        <v>14.301690000000001</v>
      </c>
      <c r="X106" s="59">
        <f t="shared" si="20"/>
        <v>12.146610000000001</v>
      </c>
      <c r="Y106" s="59">
        <f t="shared" si="21"/>
        <v>7.6341210000000004</v>
      </c>
      <c r="Z106" s="58"/>
      <c r="AA106" s="58"/>
      <c r="AB106" s="58"/>
      <c r="AC106" s="58"/>
      <c r="AD106" s="58"/>
      <c r="AE106" s="58"/>
      <c r="AF106" s="58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  <c r="DS106" s="56"/>
      <c r="DT106" s="56"/>
      <c r="DU106" s="56"/>
    </row>
    <row r="107" spans="1:125" s="7" customFormat="1" ht="15" x14ac:dyDescent="0.25">
      <c r="A107" s="49">
        <v>24</v>
      </c>
      <c r="B107" s="50" t="s">
        <v>47</v>
      </c>
      <c r="C107" s="50" t="s">
        <v>9</v>
      </c>
      <c r="D107" s="51">
        <v>12254</v>
      </c>
      <c r="E107" s="52">
        <f t="shared" ca="1" si="17"/>
        <v>80</v>
      </c>
      <c r="F107" s="17">
        <v>32</v>
      </c>
      <c r="G107" s="17"/>
      <c r="H107" s="51">
        <v>40934</v>
      </c>
      <c r="I107" s="53" t="s">
        <v>11</v>
      </c>
      <c r="J107" s="53">
        <v>1</v>
      </c>
      <c r="K107" s="17" t="s">
        <v>13</v>
      </c>
      <c r="L107" s="17"/>
      <c r="M107" s="53"/>
      <c r="N107" s="54"/>
      <c r="O107" s="17"/>
      <c r="P107" s="55" t="s">
        <v>98</v>
      </c>
      <c r="Q107" s="55">
        <v>8201.07</v>
      </c>
      <c r="R107" s="55">
        <v>6126.18</v>
      </c>
      <c r="S107" s="55">
        <v>4762.4780000000001</v>
      </c>
      <c r="T107" s="55">
        <v>3526.43</v>
      </c>
      <c r="U107" s="17"/>
      <c r="V107" s="59">
        <f t="shared" si="18"/>
        <v>8.2010699999999996</v>
      </c>
      <c r="W107" s="59">
        <f t="shared" si="19"/>
        <v>6.1261800000000006</v>
      </c>
      <c r="X107" s="59">
        <f t="shared" si="20"/>
        <v>4.7624779999999998</v>
      </c>
      <c r="Y107" s="59">
        <f t="shared" si="21"/>
        <v>3.52643</v>
      </c>
      <c r="Z107" s="58"/>
      <c r="AA107" s="58"/>
      <c r="AB107" s="58"/>
      <c r="AC107" s="58"/>
      <c r="AD107" s="58"/>
      <c r="AE107" s="58"/>
      <c r="AF107" s="58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  <c r="DS107" s="56"/>
      <c r="DT107" s="56"/>
      <c r="DU107" s="56"/>
    </row>
    <row r="108" spans="1:125" s="7" customFormat="1" ht="15" x14ac:dyDescent="0.25">
      <c r="A108" s="38">
        <v>25</v>
      </c>
      <c r="B108" s="42" t="s">
        <v>48</v>
      </c>
      <c r="C108" s="42" t="s">
        <v>15</v>
      </c>
      <c r="D108" s="43">
        <v>9095</v>
      </c>
      <c r="E108" s="44">
        <f t="shared" ca="1" si="17"/>
        <v>89</v>
      </c>
      <c r="F108" s="45">
        <v>30</v>
      </c>
      <c r="G108" s="45"/>
      <c r="H108" s="43">
        <v>40450</v>
      </c>
      <c r="I108" s="46" t="s">
        <v>7</v>
      </c>
      <c r="J108" s="46">
        <v>1</v>
      </c>
      <c r="K108" s="45" t="s">
        <v>13</v>
      </c>
      <c r="L108" s="45"/>
      <c r="M108" s="46"/>
      <c r="N108" s="35"/>
      <c r="O108" s="45"/>
      <c r="P108" s="48" t="s">
        <v>112</v>
      </c>
      <c r="Q108" s="48">
        <v>0</v>
      </c>
      <c r="R108" s="48">
        <v>0</v>
      </c>
      <c r="S108" s="48">
        <v>0</v>
      </c>
      <c r="T108" s="48">
        <v>0</v>
      </c>
      <c r="U108" s="45"/>
      <c r="V108" s="59">
        <f t="shared" si="18"/>
        <v>0</v>
      </c>
      <c r="W108" s="59">
        <f t="shared" si="19"/>
        <v>0</v>
      </c>
      <c r="X108" s="59">
        <f t="shared" si="20"/>
        <v>0</v>
      </c>
      <c r="Y108" s="59">
        <f t="shared" si="21"/>
        <v>0</v>
      </c>
      <c r="Z108" s="58"/>
      <c r="AA108" s="58"/>
      <c r="AB108" s="58"/>
      <c r="AC108" s="58"/>
      <c r="AD108" s="58"/>
      <c r="AE108" s="58"/>
      <c r="AF108" s="58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</row>
    <row r="109" spans="1:125" s="7" customFormat="1" ht="15" x14ac:dyDescent="0.25">
      <c r="A109" s="38">
        <v>25</v>
      </c>
      <c r="B109" s="42" t="s">
        <v>48</v>
      </c>
      <c r="C109" s="42" t="s">
        <v>9</v>
      </c>
      <c r="D109" s="43">
        <v>9095</v>
      </c>
      <c r="E109" s="44">
        <f t="shared" ca="1" si="17"/>
        <v>89</v>
      </c>
      <c r="F109" s="45">
        <v>50</v>
      </c>
      <c r="G109" s="45"/>
      <c r="H109" s="43">
        <v>40519</v>
      </c>
      <c r="I109" s="46" t="s">
        <v>7</v>
      </c>
      <c r="J109" s="46">
        <v>1</v>
      </c>
      <c r="K109" s="45" t="s">
        <v>13</v>
      </c>
      <c r="L109" s="45"/>
      <c r="M109" s="46"/>
      <c r="N109" s="35"/>
      <c r="O109" s="45"/>
      <c r="P109" s="48" t="s">
        <v>111</v>
      </c>
      <c r="Q109" s="48">
        <v>7976.24</v>
      </c>
      <c r="R109" s="48">
        <v>6261.6440000000002</v>
      </c>
      <c r="S109" s="48">
        <v>3467.0590000000002</v>
      </c>
      <c r="T109" s="48">
        <v>1107.2660000000001</v>
      </c>
      <c r="U109" s="45"/>
      <c r="V109" s="59">
        <f t="shared" si="18"/>
        <v>7.9762399999999998</v>
      </c>
      <c r="W109" s="59">
        <f t="shared" si="19"/>
        <v>6.2616440000000004</v>
      </c>
      <c r="X109" s="59">
        <f t="shared" si="20"/>
        <v>3.4670590000000003</v>
      </c>
      <c r="Y109" s="59">
        <f t="shared" si="21"/>
        <v>1.1072660000000001</v>
      </c>
      <c r="Z109" s="27"/>
      <c r="AA109" s="27"/>
      <c r="AB109" s="27"/>
      <c r="AC109" s="27"/>
      <c r="AD109" s="27"/>
      <c r="AE109" s="27"/>
      <c r="AF109" s="27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</row>
    <row r="110" spans="1:125" s="7" customFormat="1" ht="15" x14ac:dyDescent="0.25">
      <c r="A110" s="38">
        <v>25</v>
      </c>
      <c r="B110" s="42" t="s">
        <v>48</v>
      </c>
      <c r="C110" s="42" t="s">
        <v>6</v>
      </c>
      <c r="D110" s="43">
        <v>9095</v>
      </c>
      <c r="E110" s="44">
        <f t="shared" ca="1" si="17"/>
        <v>89</v>
      </c>
      <c r="F110" s="45">
        <v>40</v>
      </c>
      <c r="G110" s="45"/>
      <c r="H110" s="43">
        <v>41002</v>
      </c>
      <c r="I110" s="46" t="s">
        <v>7</v>
      </c>
      <c r="J110" s="46">
        <v>1</v>
      </c>
      <c r="K110" s="45" t="s">
        <v>13</v>
      </c>
      <c r="L110" s="45"/>
      <c r="M110" s="46"/>
      <c r="N110" s="35"/>
      <c r="O110" s="45"/>
      <c r="P110" s="48" t="s">
        <v>110</v>
      </c>
      <c r="Q110" s="48">
        <v>148546.5</v>
      </c>
      <c r="R110" s="48">
        <v>143058.70000000001</v>
      </c>
      <c r="S110" s="48">
        <v>128264.3</v>
      </c>
      <c r="T110" s="48">
        <v>100797.5</v>
      </c>
      <c r="U110" s="45"/>
      <c r="V110" s="59">
        <f t="shared" si="18"/>
        <v>148.54650000000001</v>
      </c>
      <c r="W110" s="59">
        <f t="shared" si="19"/>
        <v>143.05870000000002</v>
      </c>
      <c r="X110" s="59">
        <f t="shared" si="20"/>
        <v>128.26429999999999</v>
      </c>
      <c r="Y110" s="59">
        <f t="shared" si="21"/>
        <v>100.7975</v>
      </c>
      <c r="Z110" s="27"/>
      <c r="AA110" s="27"/>
      <c r="AB110" s="27"/>
      <c r="AC110" s="27"/>
      <c r="AD110" s="27"/>
      <c r="AE110" s="27"/>
      <c r="AF110" s="27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</row>
    <row r="111" spans="1:125" s="7" customFormat="1" ht="15" x14ac:dyDescent="0.25">
      <c r="A111" s="49">
        <v>26</v>
      </c>
      <c r="B111" s="50" t="s">
        <v>49</v>
      </c>
      <c r="C111" s="50" t="s">
        <v>18</v>
      </c>
      <c r="D111" s="51">
        <v>9079</v>
      </c>
      <c r="E111" s="52">
        <f t="shared" ca="1" si="17"/>
        <v>89</v>
      </c>
      <c r="F111" s="17">
        <v>50</v>
      </c>
      <c r="G111" s="17"/>
      <c r="H111" s="51">
        <v>39455</v>
      </c>
      <c r="I111" s="53" t="s">
        <v>7</v>
      </c>
      <c r="J111" s="53">
        <v>1</v>
      </c>
      <c r="K111" s="17" t="s">
        <v>14</v>
      </c>
      <c r="L111" s="17"/>
      <c r="M111" s="53"/>
      <c r="N111" s="54"/>
      <c r="O111" s="17"/>
      <c r="P111" s="55" t="s">
        <v>104</v>
      </c>
      <c r="Q111" s="55">
        <v>0</v>
      </c>
      <c r="R111" s="55">
        <v>0</v>
      </c>
      <c r="S111" s="55">
        <v>0</v>
      </c>
      <c r="T111" s="55">
        <v>0</v>
      </c>
      <c r="U111" s="17"/>
      <c r="V111" s="59">
        <f t="shared" si="18"/>
        <v>0</v>
      </c>
      <c r="W111" s="59">
        <f t="shared" si="19"/>
        <v>0</v>
      </c>
      <c r="X111" s="59">
        <f t="shared" si="20"/>
        <v>0</v>
      </c>
      <c r="Y111" s="59">
        <f t="shared" si="21"/>
        <v>0</v>
      </c>
      <c r="Z111" s="27"/>
      <c r="AA111" s="27"/>
      <c r="AB111" s="27"/>
      <c r="AC111" s="27"/>
      <c r="AD111" s="27"/>
      <c r="AE111" s="27"/>
      <c r="AF111" s="27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</row>
    <row r="112" spans="1:125" s="37" customFormat="1" ht="15" x14ac:dyDescent="0.25">
      <c r="A112" s="49">
        <v>26</v>
      </c>
      <c r="B112" s="50" t="s">
        <v>49</v>
      </c>
      <c r="C112" s="50" t="s">
        <v>17</v>
      </c>
      <c r="D112" s="51">
        <v>9079</v>
      </c>
      <c r="E112" s="52">
        <f t="shared" ca="1" si="17"/>
        <v>89</v>
      </c>
      <c r="F112" s="17">
        <v>100</v>
      </c>
      <c r="G112" s="17"/>
      <c r="H112" s="51">
        <v>39840</v>
      </c>
      <c r="I112" s="53" t="s">
        <v>7</v>
      </c>
      <c r="J112" s="53">
        <v>1</v>
      </c>
      <c r="K112" s="17" t="s">
        <v>13</v>
      </c>
      <c r="L112" s="17"/>
      <c r="M112" s="53"/>
      <c r="N112" s="54"/>
      <c r="O112" s="17"/>
      <c r="P112" s="55" t="s">
        <v>103</v>
      </c>
      <c r="Q112" s="55">
        <v>33057.89</v>
      </c>
      <c r="R112" s="55">
        <v>28981.85</v>
      </c>
      <c r="S112" s="55">
        <v>23025.21</v>
      </c>
      <c r="T112" s="55">
        <v>13067.49</v>
      </c>
      <c r="U112" s="17"/>
      <c r="V112" s="59">
        <f t="shared" si="18"/>
        <v>33.05789</v>
      </c>
      <c r="W112" s="59">
        <f t="shared" si="19"/>
        <v>28.981849999999998</v>
      </c>
      <c r="X112" s="59">
        <f t="shared" si="20"/>
        <v>23.025209999999998</v>
      </c>
      <c r="Y112" s="59">
        <f t="shared" si="21"/>
        <v>13.067489999999999</v>
      </c>
      <c r="Z112" s="27"/>
      <c r="AA112" s="27"/>
      <c r="AB112" s="27"/>
      <c r="AC112" s="27"/>
      <c r="AD112" s="27"/>
      <c r="AE112" s="27"/>
      <c r="AF112" s="27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</row>
    <row r="113" spans="1:125" s="37" customFormat="1" ht="15" x14ac:dyDescent="0.25">
      <c r="A113" s="49">
        <v>26</v>
      </c>
      <c r="B113" s="50" t="s">
        <v>49</v>
      </c>
      <c r="C113" s="50" t="s">
        <v>15</v>
      </c>
      <c r="D113" s="51">
        <v>9079</v>
      </c>
      <c r="E113" s="52">
        <f t="shared" ca="1" si="17"/>
        <v>89</v>
      </c>
      <c r="F113" s="17">
        <v>80</v>
      </c>
      <c r="G113" s="17"/>
      <c r="H113" s="51">
        <v>40582</v>
      </c>
      <c r="I113" s="53" t="s">
        <v>7</v>
      </c>
      <c r="J113" s="53">
        <v>1</v>
      </c>
      <c r="K113" s="17" t="s">
        <v>13</v>
      </c>
      <c r="L113" s="17"/>
      <c r="M113" s="53"/>
      <c r="N113" s="54"/>
      <c r="O113" s="17"/>
      <c r="P113" s="55" t="s">
        <v>102</v>
      </c>
      <c r="Q113" s="55">
        <v>55946.559999999998</v>
      </c>
      <c r="R113" s="55">
        <v>50053.1</v>
      </c>
      <c r="S113" s="55">
        <v>46116.58</v>
      </c>
      <c r="T113" s="55">
        <v>31278.62</v>
      </c>
      <c r="U113" s="17"/>
      <c r="V113" s="59">
        <f t="shared" si="18"/>
        <v>55.946559999999998</v>
      </c>
      <c r="W113" s="59">
        <f t="shared" si="19"/>
        <v>50.053100000000001</v>
      </c>
      <c r="X113" s="59">
        <f t="shared" si="20"/>
        <v>46.116579999999999</v>
      </c>
      <c r="Y113" s="59">
        <f t="shared" si="21"/>
        <v>31.27862</v>
      </c>
      <c r="Z113" s="27"/>
      <c r="AA113" s="27"/>
      <c r="AB113" s="27"/>
      <c r="AC113" s="27"/>
      <c r="AD113" s="27"/>
      <c r="AE113" s="27"/>
      <c r="AF113" s="27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</row>
    <row r="114" spans="1:125" s="37" customFormat="1" ht="15" x14ac:dyDescent="0.25">
      <c r="A114" s="49">
        <v>26</v>
      </c>
      <c r="B114" s="50" t="s">
        <v>49</v>
      </c>
      <c r="C114" s="50" t="s">
        <v>9</v>
      </c>
      <c r="D114" s="51">
        <v>9079</v>
      </c>
      <c r="E114" s="52">
        <f t="shared" ca="1" si="17"/>
        <v>89</v>
      </c>
      <c r="F114" s="17">
        <v>63</v>
      </c>
      <c r="G114" s="17"/>
      <c r="H114" s="51">
        <v>40912</v>
      </c>
      <c r="I114" s="53" t="s">
        <v>7</v>
      </c>
      <c r="J114" s="53">
        <v>1</v>
      </c>
      <c r="K114" s="17" t="s">
        <v>14</v>
      </c>
      <c r="L114" s="17"/>
      <c r="M114" s="53"/>
      <c r="N114" s="54"/>
      <c r="O114" s="17"/>
      <c r="P114" s="55" t="s">
        <v>101</v>
      </c>
      <c r="Q114" s="55">
        <v>45389.13</v>
      </c>
      <c r="R114" s="55">
        <v>43029.57</v>
      </c>
      <c r="S114" s="55">
        <v>40632.129999999997</v>
      </c>
      <c r="T114" s="55">
        <v>13883.29</v>
      </c>
      <c r="U114" s="17"/>
      <c r="V114" s="59">
        <f t="shared" si="18"/>
        <v>45.389129999999994</v>
      </c>
      <c r="W114" s="59">
        <f t="shared" si="19"/>
        <v>43.02957</v>
      </c>
      <c r="X114" s="59">
        <f t="shared" si="20"/>
        <v>40.632129999999997</v>
      </c>
      <c r="Y114" s="59">
        <f t="shared" si="21"/>
        <v>13.883290000000001</v>
      </c>
      <c r="Z114" s="27"/>
      <c r="AA114" s="27"/>
      <c r="AB114" s="27"/>
      <c r="AC114" s="27"/>
      <c r="AD114" s="27"/>
      <c r="AE114" s="27"/>
      <c r="AF114" s="27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D7" sqref="D7"/>
    </sheetView>
  </sheetViews>
  <sheetFormatPr defaultRowHeight="14.25" x14ac:dyDescent="0.2"/>
  <cols>
    <col min="2" max="2" width="9.875" bestFit="1" customWidth="1"/>
  </cols>
  <sheetData>
    <row r="1" spans="1:9" ht="15" x14ac:dyDescent="0.25">
      <c r="A1" s="38"/>
      <c r="B1" s="59" t="s">
        <v>71</v>
      </c>
    </row>
    <row r="2" spans="1:9" ht="15" x14ac:dyDescent="0.25">
      <c r="A2" s="38">
        <v>17</v>
      </c>
      <c r="B2" s="59">
        <v>0</v>
      </c>
      <c r="C2">
        <v>1</v>
      </c>
      <c r="D2" s="59">
        <v>0</v>
      </c>
      <c r="E2" s="59">
        <v>33.060650000000003</v>
      </c>
      <c r="F2" s="59">
        <v>74.998190000000008</v>
      </c>
    </row>
    <row r="3" spans="1:9" ht="15" x14ac:dyDescent="0.25">
      <c r="A3" s="38">
        <v>17</v>
      </c>
      <c r="B3" s="59">
        <v>137.76870000000002</v>
      </c>
      <c r="C3">
        <v>2</v>
      </c>
      <c r="D3" s="59">
        <v>0</v>
      </c>
      <c r="E3" s="59">
        <v>29.00742</v>
      </c>
    </row>
    <row r="4" spans="1:9" ht="15" x14ac:dyDescent="0.25">
      <c r="A4" s="38">
        <v>17</v>
      </c>
      <c r="B4" s="59">
        <v>90.00491000000001</v>
      </c>
      <c r="C4">
        <v>3</v>
      </c>
      <c r="D4" s="59">
        <v>0</v>
      </c>
      <c r="E4" s="59">
        <v>63.539470000000001</v>
      </c>
      <c r="F4" s="59">
        <v>51.24776</v>
      </c>
      <c r="G4" s="59">
        <v>78.442250000000001</v>
      </c>
    </row>
    <row r="5" spans="1:9" ht="15" x14ac:dyDescent="0.25">
      <c r="A5" s="49">
        <v>18</v>
      </c>
      <c r="B5" s="59">
        <v>0</v>
      </c>
      <c r="C5">
        <v>3</v>
      </c>
      <c r="D5" s="59">
        <v>0</v>
      </c>
      <c r="E5" s="59">
        <v>89.853259999999992</v>
      </c>
      <c r="F5" s="59">
        <v>121.021</v>
      </c>
      <c r="G5" s="59">
        <v>135.19370000000001</v>
      </c>
      <c r="H5" s="59">
        <v>137.1387</v>
      </c>
    </row>
    <row r="6" spans="1:9" ht="15" x14ac:dyDescent="0.25">
      <c r="A6" s="49">
        <v>18</v>
      </c>
      <c r="B6" s="59">
        <v>151.30410000000001</v>
      </c>
      <c r="C6">
        <v>4</v>
      </c>
      <c r="D6" s="59">
        <v>0</v>
      </c>
      <c r="E6" s="59">
        <v>36.027790000000003</v>
      </c>
      <c r="F6" s="59">
        <v>20.450790000000001</v>
      </c>
      <c r="G6" s="59">
        <v>24.997199999999999</v>
      </c>
      <c r="H6" s="59">
        <v>30.08323</v>
      </c>
    </row>
    <row r="7" spans="1:9" ht="15" x14ac:dyDescent="0.25">
      <c r="A7" s="38">
        <v>19</v>
      </c>
      <c r="B7" s="59">
        <v>0</v>
      </c>
      <c r="C7">
        <v>5</v>
      </c>
      <c r="D7" s="59">
        <v>0</v>
      </c>
      <c r="E7" s="59">
        <v>86.276699999999991</v>
      </c>
    </row>
    <row r="8" spans="1:9" ht="15" x14ac:dyDescent="0.25">
      <c r="A8" s="38">
        <v>19</v>
      </c>
      <c r="B8" s="59">
        <v>104.48950000000001</v>
      </c>
      <c r="C8">
        <v>6</v>
      </c>
      <c r="D8" s="59">
        <v>0</v>
      </c>
      <c r="E8" s="59">
        <v>325.73340000000002</v>
      </c>
      <c r="F8" s="59">
        <v>300.58769999999998</v>
      </c>
      <c r="G8" s="59">
        <v>306.6721</v>
      </c>
      <c r="H8" s="59">
        <v>213.83760000000001</v>
      </c>
    </row>
    <row r="9" spans="1:9" ht="15" x14ac:dyDescent="0.25">
      <c r="A9" s="38">
        <v>19</v>
      </c>
      <c r="B9" s="59">
        <v>71.749139999999997</v>
      </c>
      <c r="C9">
        <v>6</v>
      </c>
      <c r="D9" s="59">
        <v>0</v>
      </c>
      <c r="E9" s="59">
        <v>235.1431</v>
      </c>
      <c r="F9" s="59">
        <v>386.51740000000001</v>
      </c>
      <c r="G9" s="59">
        <v>364.71859999999998</v>
      </c>
      <c r="H9" s="59">
        <v>78.856570000000005</v>
      </c>
      <c r="I9" s="59">
        <v>267.45870000000002</v>
      </c>
    </row>
    <row r="10" spans="1:9" ht="15" x14ac:dyDescent="0.25">
      <c r="A10" s="38">
        <v>19</v>
      </c>
      <c r="B10" s="59">
        <v>66.825460000000007</v>
      </c>
      <c r="C10">
        <v>7</v>
      </c>
      <c r="D10" s="59">
        <v>0</v>
      </c>
      <c r="E10" s="59">
        <v>53.569900000000004</v>
      </c>
      <c r="F10" s="59">
        <v>189.30579999999998</v>
      </c>
      <c r="G10" s="59">
        <v>355.1266</v>
      </c>
    </row>
    <row r="11" spans="1:9" ht="15" x14ac:dyDescent="0.25">
      <c r="A11" s="38">
        <v>19</v>
      </c>
      <c r="B11" s="59">
        <v>28.54476</v>
      </c>
      <c r="C11">
        <v>9</v>
      </c>
      <c r="D11" s="59">
        <v>0</v>
      </c>
      <c r="E11" s="59">
        <v>60.482990000000001</v>
      </c>
      <c r="F11" s="59">
        <v>89.020479999999992</v>
      </c>
    </row>
    <row r="12" spans="1:9" ht="15" x14ac:dyDescent="0.25">
      <c r="A12" s="38">
        <v>19</v>
      </c>
      <c r="B12" s="59">
        <v>68.889330000000001</v>
      </c>
      <c r="C12">
        <v>9</v>
      </c>
      <c r="D12" s="59">
        <v>0</v>
      </c>
      <c r="E12" s="59">
        <v>49.193069999999999</v>
      </c>
      <c r="F12" s="59">
        <v>57.598550000000003</v>
      </c>
      <c r="G12" s="59">
        <v>39.191830000000003</v>
      </c>
    </row>
    <row r="13" spans="1:9" ht="15" x14ac:dyDescent="0.25">
      <c r="A13" s="49">
        <v>20</v>
      </c>
      <c r="B13" s="59">
        <v>0</v>
      </c>
      <c r="C13">
        <v>10</v>
      </c>
      <c r="D13" s="59">
        <v>0</v>
      </c>
      <c r="E13" s="59">
        <v>24.675129999999999</v>
      </c>
      <c r="F13" s="59">
        <v>58.687690000000003</v>
      </c>
      <c r="G13" s="59">
        <v>55.013580000000005</v>
      </c>
    </row>
    <row r="14" spans="1:9" ht="15" x14ac:dyDescent="0.25">
      <c r="A14" s="49">
        <v>20</v>
      </c>
      <c r="B14" s="59">
        <v>94.755929999999992</v>
      </c>
      <c r="C14">
        <v>10</v>
      </c>
      <c r="D14" s="59">
        <v>0</v>
      </c>
      <c r="E14" s="59">
        <v>113.7128</v>
      </c>
      <c r="F14" s="59">
        <v>33.405860000000004</v>
      </c>
      <c r="G14" s="59">
        <v>37.31174</v>
      </c>
      <c r="H14" s="59">
        <v>25.584119999999999</v>
      </c>
      <c r="I14" s="59">
        <v>29.53689</v>
      </c>
    </row>
    <row r="15" spans="1:9" ht="15" x14ac:dyDescent="0.25">
      <c r="A15" s="38">
        <v>21</v>
      </c>
      <c r="B15" s="59">
        <v>0</v>
      </c>
      <c r="C15">
        <v>11</v>
      </c>
      <c r="D15" s="59">
        <v>0</v>
      </c>
      <c r="E15" s="59">
        <v>18.606180000000002</v>
      </c>
    </row>
    <row r="16" spans="1:9" ht="15" x14ac:dyDescent="0.25">
      <c r="A16" s="38">
        <v>21</v>
      </c>
      <c r="B16" s="59">
        <v>54.8964</v>
      </c>
      <c r="C16">
        <v>13</v>
      </c>
      <c r="D16" s="59">
        <v>0</v>
      </c>
      <c r="E16" s="59">
        <v>315.5061</v>
      </c>
      <c r="F16" s="59">
        <v>222.98760000000001</v>
      </c>
      <c r="G16" s="59">
        <v>113.1581</v>
      </c>
    </row>
    <row r="17" spans="1:9" ht="15" x14ac:dyDescent="0.25">
      <c r="A17" s="38">
        <v>21</v>
      </c>
      <c r="B17" s="59">
        <v>162.78629999999998</v>
      </c>
      <c r="C17">
        <v>14</v>
      </c>
      <c r="D17" s="59">
        <v>0</v>
      </c>
      <c r="E17" s="59">
        <v>68.021190000000004</v>
      </c>
    </row>
    <row r="18" spans="1:9" ht="15" x14ac:dyDescent="0.25">
      <c r="A18" s="38">
        <v>21</v>
      </c>
      <c r="B18" s="59">
        <v>127.81139999999999</v>
      </c>
      <c r="C18">
        <v>16</v>
      </c>
      <c r="D18" s="59">
        <v>0</v>
      </c>
      <c r="E18" s="59">
        <v>10.772320000000001</v>
      </c>
      <c r="F18" s="59">
        <v>34.356259999999999</v>
      </c>
      <c r="G18" s="59">
        <v>14.744</v>
      </c>
      <c r="H18" s="59">
        <v>3.0752269999999999</v>
      </c>
    </row>
    <row r="19" spans="1:9" ht="15" x14ac:dyDescent="0.25">
      <c r="A19" s="38">
        <v>21</v>
      </c>
      <c r="B19" s="59">
        <v>0</v>
      </c>
      <c r="C19">
        <v>17</v>
      </c>
      <c r="D19" s="59">
        <v>0</v>
      </c>
      <c r="E19" s="59">
        <v>137.76870000000002</v>
      </c>
      <c r="F19" s="59">
        <v>90.00491000000001</v>
      </c>
    </row>
    <row r="20" spans="1:9" ht="15" x14ac:dyDescent="0.25">
      <c r="A20" s="38">
        <v>21</v>
      </c>
      <c r="B20" s="59">
        <v>7.8902590000000004</v>
      </c>
      <c r="C20">
        <v>18</v>
      </c>
      <c r="D20" s="59">
        <v>0</v>
      </c>
      <c r="E20" s="59">
        <v>151.30410000000001</v>
      </c>
    </row>
    <row r="21" spans="1:9" ht="15" x14ac:dyDescent="0.25">
      <c r="A21" s="38">
        <v>21</v>
      </c>
      <c r="B21" s="59">
        <v>160.6198</v>
      </c>
      <c r="C21">
        <v>19</v>
      </c>
      <c r="D21" s="59">
        <v>0</v>
      </c>
      <c r="E21" s="59">
        <v>104.48950000000001</v>
      </c>
      <c r="F21" s="59">
        <v>71.749139999999997</v>
      </c>
      <c r="G21" s="59">
        <v>66.825460000000007</v>
      </c>
      <c r="H21" s="59">
        <v>28.54476</v>
      </c>
      <c r="I21" s="59">
        <v>68.889330000000001</v>
      </c>
    </row>
    <row r="22" spans="1:9" ht="15" x14ac:dyDescent="0.25">
      <c r="A22" s="38">
        <v>21</v>
      </c>
      <c r="B22" s="59">
        <v>124.988</v>
      </c>
      <c r="C22">
        <v>20</v>
      </c>
      <c r="D22" s="59">
        <v>0</v>
      </c>
      <c r="E22" s="59">
        <v>94.755929999999992</v>
      </c>
    </row>
    <row r="23" spans="1:9" ht="15" x14ac:dyDescent="0.25">
      <c r="A23" s="49">
        <v>22</v>
      </c>
      <c r="B23" s="59">
        <v>0</v>
      </c>
      <c r="C23">
        <v>21</v>
      </c>
      <c r="D23" s="59">
        <v>0</v>
      </c>
      <c r="E23" s="59">
        <v>54.8964</v>
      </c>
      <c r="F23" s="59">
        <v>162.78629999999998</v>
      </c>
      <c r="G23" s="59">
        <v>127.81139999999999</v>
      </c>
    </row>
    <row r="24" spans="1:9" ht="15" x14ac:dyDescent="0.25">
      <c r="A24" s="49">
        <v>22</v>
      </c>
      <c r="B24" s="59">
        <v>196.2336</v>
      </c>
      <c r="C24">
        <v>21</v>
      </c>
      <c r="D24" s="59">
        <v>0</v>
      </c>
      <c r="E24" s="59">
        <v>7.8902590000000004</v>
      </c>
      <c r="F24" s="59">
        <v>160.6198</v>
      </c>
      <c r="G24" s="59">
        <v>124.988</v>
      </c>
    </row>
    <row r="25" spans="1:9" ht="15" x14ac:dyDescent="0.25">
      <c r="A25" s="49">
        <v>22</v>
      </c>
      <c r="B25" s="59">
        <v>22.72767</v>
      </c>
      <c r="C25">
        <v>22</v>
      </c>
      <c r="D25" s="59">
        <v>0</v>
      </c>
      <c r="E25" s="59">
        <v>196.2336</v>
      </c>
      <c r="F25" s="59">
        <v>22.72767</v>
      </c>
      <c r="G25" s="59">
        <v>42.26285</v>
      </c>
    </row>
    <row r="26" spans="1:9" ht="15" x14ac:dyDescent="0.25">
      <c r="A26" s="49">
        <v>22</v>
      </c>
      <c r="B26" s="59">
        <v>42.26285</v>
      </c>
      <c r="C26">
        <v>22</v>
      </c>
      <c r="D26" s="59">
        <v>0</v>
      </c>
      <c r="E26" s="59">
        <v>23.570720000000001</v>
      </c>
      <c r="F26" s="59">
        <v>55.286859999999997</v>
      </c>
    </row>
    <row r="27" spans="1:9" ht="15" x14ac:dyDescent="0.25">
      <c r="A27" s="49">
        <v>22</v>
      </c>
      <c r="B27" s="59">
        <v>0</v>
      </c>
      <c r="C27">
        <v>23</v>
      </c>
      <c r="D27" s="59">
        <v>0</v>
      </c>
      <c r="E27" s="59">
        <v>38.806730000000002</v>
      </c>
      <c r="F27" s="59">
        <v>25.748249999999999</v>
      </c>
      <c r="G27" s="59">
        <v>49.197580000000002</v>
      </c>
    </row>
    <row r="28" spans="1:9" ht="15" x14ac:dyDescent="0.25">
      <c r="A28" s="49">
        <v>22</v>
      </c>
      <c r="B28" s="59">
        <v>23.570720000000001</v>
      </c>
      <c r="C28">
        <v>23</v>
      </c>
      <c r="D28" s="59">
        <v>0</v>
      </c>
      <c r="E28" s="59">
        <v>58.854939999999999</v>
      </c>
      <c r="F28" s="59">
        <v>30.664540000000002</v>
      </c>
      <c r="G28" s="59">
        <v>32.515349999999998</v>
      </c>
      <c r="H28" s="59">
        <v>14.39287</v>
      </c>
    </row>
    <row r="29" spans="1:9" ht="15" x14ac:dyDescent="0.25">
      <c r="A29" s="49">
        <v>22</v>
      </c>
      <c r="B29" s="59">
        <v>55.286859999999997</v>
      </c>
      <c r="C29">
        <v>24</v>
      </c>
      <c r="D29" s="59">
        <v>0</v>
      </c>
      <c r="E29" s="59">
        <v>16.927060000000001</v>
      </c>
      <c r="F29" s="59">
        <v>8.2010699999999996</v>
      </c>
    </row>
    <row r="30" spans="1:9" ht="15" x14ac:dyDescent="0.25">
      <c r="A30" s="38">
        <v>23</v>
      </c>
      <c r="B30" s="59">
        <v>0</v>
      </c>
      <c r="C30">
        <v>25</v>
      </c>
      <c r="D30" s="59">
        <v>0</v>
      </c>
      <c r="E30" s="59">
        <v>7.9762399999999998</v>
      </c>
      <c r="F30" s="59">
        <v>148.54650000000001</v>
      </c>
    </row>
    <row r="31" spans="1:9" ht="15" x14ac:dyDescent="0.25">
      <c r="A31" s="38">
        <v>23</v>
      </c>
      <c r="B31" s="59">
        <v>38.806730000000002</v>
      </c>
      <c r="C31">
        <v>26</v>
      </c>
      <c r="D31" s="59">
        <v>0</v>
      </c>
      <c r="E31" s="59">
        <v>33.05789</v>
      </c>
      <c r="F31" s="59">
        <v>55.946559999999998</v>
      </c>
      <c r="G31" s="59">
        <v>45.389129999999994</v>
      </c>
    </row>
    <row r="32" spans="1:9" ht="15" x14ac:dyDescent="0.25">
      <c r="A32" s="38">
        <v>23</v>
      </c>
      <c r="B32" s="59">
        <v>25.748249999999999</v>
      </c>
    </row>
    <row r="33" spans="1:2" ht="15" x14ac:dyDescent="0.25">
      <c r="A33" s="38">
        <v>23</v>
      </c>
      <c r="B33" s="59">
        <v>49.197580000000002</v>
      </c>
    </row>
    <row r="34" spans="1:2" ht="15" x14ac:dyDescent="0.25">
      <c r="A34" s="38">
        <v>23</v>
      </c>
      <c r="B34" s="59">
        <v>0</v>
      </c>
    </row>
    <row r="35" spans="1:2" ht="15" x14ac:dyDescent="0.25">
      <c r="A35" s="38">
        <v>23</v>
      </c>
      <c r="B35" s="59">
        <v>58.854939999999999</v>
      </c>
    </row>
    <row r="36" spans="1:2" ht="15" x14ac:dyDescent="0.25">
      <c r="A36" s="38">
        <v>23</v>
      </c>
      <c r="B36" s="59">
        <v>30.664540000000002</v>
      </c>
    </row>
    <row r="37" spans="1:2" ht="15" x14ac:dyDescent="0.25">
      <c r="A37" s="38">
        <v>23</v>
      </c>
      <c r="B37" s="59">
        <v>32.515349999999998</v>
      </c>
    </row>
    <row r="38" spans="1:2" ht="15" x14ac:dyDescent="0.25">
      <c r="A38" s="38">
        <v>23</v>
      </c>
      <c r="B38" s="59">
        <v>14.39287</v>
      </c>
    </row>
    <row r="39" spans="1:2" ht="15" x14ac:dyDescent="0.25">
      <c r="A39" s="49">
        <v>24</v>
      </c>
      <c r="B39" s="59">
        <v>0</v>
      </c>
    </row>
    <row r="40" spans="1:2" ht="15" x14ac:dyDescent="0.25">
      <c r="A40" s="49">
        <v>24</v>
      </c>
      <c r="B40" s="59">
        <v>16.927060000000001</v>
      </c>
    </row>
    <row r="41" spans="1:2" ht="15" x14ac:dyDescent="0.25">
      <c r="A41" s="49">
        <v>24</v>
      </c>
      <c r="B41" s="59">
        <v>8.2010699999999996</v>
      </c>
    </row>
    <row r="42" spans="1:2" ht="15" x14ac:dyDescent="0.25">
      <c r="A42" s="38">
        <v>25</v>
      </c>
      <c r="B42" s="59">
        <v>0</v>
      </c>
    </row>
    <row r="43" spans="1:2" ht="15" x14ac:dyDescent="0.25">
      <c r="A43" s="38">
        <v>25</v>
      </c>
      <c r="B43" s="59">
        <v>7.9762399999999998</v>
      </c>
    </row>
    <row r="44" spans="1:2" ht="15" x14ac:dyDescent="0.25">
      <c r="A44" s="38">
        <v>25</v>
      </c>
      <c r="B44" s="59">
        <v>148.54650000000001</v>
      </c>
    </row>
    <row r="45" spans="1:2" ht="15" x14ac:dyDescent="0.25">
      <c r="A45" s="49">
        <v>26</v>
      </c>
      <c r="B45" s="59">
        <v>0</v>
      </c>
    </row>
    <row r="46" spans="1:2" ht="15" x14ac:dyDescent="0.25">
      <c r="A46" s="49">
        <v>26</v>
      </c>
      <c r="B46" s="59">
        <v>33.05789</v>
      </c>
    </row>
    <row r="47" spans="1:2" ht="15" x14ac:dyDescent="0.25">
      <c r="A47" s="49">
        <v>26</v>
      </c>
      <c r="B47" s="59">
        <v>55.946559999999998</v>
      </c>
    </row>
    <row r="48" spans="1:2" ht="15" x14ac:dyDescent="0.25">
      <c r="A48" s="49">
        <v>26</v>
      </c>
      <c r="B48" s="59">
        <v>45.389129999999994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images</vt:lpstr>
      <vt:lpstr>Summaries</vt:lpstr>
      <vt:lpstr>Sheet2</vt:lpstr>
      <vt:lpstr>Sheet3</vt:lpstr>
      <vt:lpstr>Sheet1</vt:lpstr>
    </vt:vector>
  </TitlesOfParts>
  <Company>University of Michigan Hospital and Health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Albertus</dc:creator>
  <cp:lastModifiedBy>Chris Ranella</cp:lastModifiedBy>
  <dcterms:created xsi:type="dcterms:W3CDTF">2013-04-26T14:37:07Z</dcterms:created>
  <dcterms:modified xsi:type="dcterms:W3CDTF">2014-06-04T22:39:03Z</dcterms:modified>
</cp:coreProperties>
</file>