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Calc"/>
  <workbookPr showObjects="all"/>
  <workbookProtection/>
  <bookViews>
    <workbookView showHorizontalScroll="true" showSheetTabs="true" showVerticalScroll="true" tabRatio="500" windowHeight="8192" windowWidth="16384" xWindow="0" yWindow="0"/>
  </bookViews>
  <sheets>
    <sheet xmlns:relationships="http://schemas.openxmlformats.org/officeDocument/2006/relationships" name="台中2018" sheetId="1" relationships:id="rId2" state="visible"/>
  </sheets>
  <calcPr iterateCount="100" iterateDelta="0.0001" refMode="A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<sst xmlns="http://schemas.openxmlformats.org/spreadsheetml/2006/main" count="161" uniqueCount="69">
  <si>
    <t xml:space="preserve">年度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</si>
  <si>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</si>
  <si>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</si>
  <si>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</si>
  <si>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</si>
  <si>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</si>
  <si>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</si>
  <si>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</si>
  <si>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</si>
  <si>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</si>
  <si>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</si>
  <si>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</si>
  <si>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</si>
  <si>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目標業績</t>
  </si>
  <si>
    <t xml:space="preserve">達成率</t>
  </si>
  <si>
    <t xml:space="preserve">去年對比</t>
  </si>
  <si>
    <t xml:space="preserve">季報表</t>
  </si>
  <si>
    <t xml:space="preserve">Q1</t>
  </si>
  <si>
    <t xml:space="preserve">Q2</t>
  </si>
  <si>
    <t xml:space="preserve">Q3</t>
  </si>
  <si>
    <t xml:space="preserve">Q4</t>
  </si>
  <si>
    <r>
      <rPr>
        <sz val="12"/>
        <color rgb="FF000000"/>
        <rFont val="微軟正黑體"/>
        <family val="2"/>
        <charset val="136"/>
      </rPr>
      <t xml:space="preserve">23</t>
    </r>
    <r>
      <rPr>
        <sz val="12"/>
        <color rgb="FF000000"/>
        <rFont val="Droid Sans Fallback"/>
        <family val="2"/>
        <charset val="1"/>
      </rPr>
      <t xml:space="preserve">月週報</t>
    </r>
  </si>
  <si>
    <r>
      <rPr>
        <sz val="12"/>
        <color rgb="FF000000"/>
        <rFont val="微軟正黑體"/>
        <family val="2"/>
        <charset val="136"/>
      </rPr>
      <t xml:space="preserve">2/8</t>
    </r>
    <r>
      <rPr>
        <sz val="12"/>
        <color rgb="FF000000"/>
        <rFont val="Droid Sans Fallback"/>
        <family val="2"/>
        <charset val="1"/>
      </rPr>
      <t xml:space="preserve">日報表</t>
    </r>
  </si>
  <si>
    <t xml:space="preserve">個人業績</t>
  </si>
  <si>
    <t xml:space="preserve">營業業績</t>
  </si>
  <si>
    <t xml:space="preserve">週業績</t>
  </si>
  <si>
    <t xml:space="preserve">目標設定</t>
  </si>
  <si>
    <t xml:space="preserve">目標達成率</t>
  </si>
  <si>
    <t xml:space="preserve">去年週業績</t>
  </si>
  <si>
    <t xml:space="preserve">櫃點</t>
  </si>
  <si>
    <t xml:space="preserve">台中門市</t>
  </si>
  <si>
    <t xml:space="preserve">Lulu</t>
  </si>
  <si>
    <t xml:space="preserve">當日業績設定</t>
  </si>
  <si>
    <t xml:space="preserve">Tina</t>
  </si>
  <si>
    <t xml:space="preserve">當日達成業績</t>
  </si>
  <si>
    <t xml:space="preserve">Chloe</t>
  </si>
  <si>
    <t xml:space="preserve">去年當日業績</t>
  </si>
  <si>
    <t xml:space="preserve">Megumi</t>
  </si>
  <si>
    <t xml:space="preserve">年度達成對比</t>
  </si>
  <si>
    <t xml:space="preserve">Bonnie</t>
  </si>
  <si>
    <t xml:space="preserve">目標達成比率</t>
  </si>
  <si>
    <t xml:space="preserve">商品</t>
  </si>
  <si>
    <t xml:space="preserve">技術回收</t>
  </si>
  <si>
    <t xml:space="preserve">當日回收</t>
  </si>
  <si>
    <t xml:space="preserve">當日達成</t>
  </si>
  <si>
    <t xml:space="preserve">去年當日回收</t>
  </si>
  <si>
    <t xml:space="preserve">禮卷銷售</t>
  </si>
  <si>
    <t xml:space="preserve">沙龍業績</t>
  </si>
  <si>
    <r>
      <rPr>
        <b val="true"/>
        <sz val="12"/>
        <color rgb="FF00B0F0"/>
        <rFont val="Droid Sans Fallback"/>
        <family val="2"/>
        <charset val="1"/>
      </rPr>
      <t xml:space="preserve">服務單</t>
    </r>
    <r>
      <rPr>
        <b val="true"/>
        <sz val="12"/>
        <color rgb="FF00B0F0"/>
        <rFont val="微軟正黑體"/>
        <family val="2"/>
        <charset val="136"/>
      </rPr>
      <t xml:space="preserve">pay</t>
    </r>
  </si>
  <si>
    <r>
      <rPr>
        <b val="true"/>
        <sz val="9"/>
        <color rgb="FFFFFFFF"/>
        <rFont val="Calibri"/>
        <family val="2"/>
        <charset val="1"/>
      </rPr>
      <t xml:space="preserve">2</t>
    </r>
    <r>
      <rPr>
        <b val="true"/>
        <sz val="9"/>
        <color rgb="FFFFFFFF"/>
        <rFont val="Droid Sans Fallback"/>
        <family val="2"/>
        <charset val="1"/>
      </rPr>
      <t xml:space="preserve">月目標 </t>
    </r>
  </si>
  <si>
    <t xml:space="preserve">LULU </t>
  </si>
  <si>
    <t xml:space="preserve">已完成業績</t>
  </si>
  <si>
    <t xml:space="preserve">書婷</t>
  </si>
  <si>
    <t xml:space="preserve">Chloe </t>
  </si>
  <si>
    <t xml:space="preserve">瓊惠  </t>
  </si>
  <si>
    <t xml:space="preserve">BONNIE </t>
  </si>
  <si>
    <t xml:space="preserve">技術回收 </t>
  </si>
  <si>
    <t xml:space="preserve">商品 </t>
  </si>
  <si>
    <t xml:space="preserve">禮卷銷售 </t>
  </si>
  <si>
    <t xml:space="preserve">沙龍業績 </t>
  </si>
  <si>
    <r>
      <rPr>
        <sz val="12"/>
        <color rgb="FF000000"/>
        <rFont val="Droid Sans Fallback"/>
        <family val="2"/>
        <charset val="1"/>
      </rPr>
      <t xml:space="preserve">服務業績 （單</t>
    </r>
    <r>
      <rPr>
        <sz val="12"/>
        <color rgb="FF000000"/>
        <rFont val="Calibri"/>
        <family val="2"/>
        <charset val="1"/>
      </rPr>
      <t xml:space="preserve">pay</t>
    </r>
    <r>
      <rPr>
        <sz val="12"/>
        <color rgb="FF000000"/>
        <rFont val="Droid Sans Fallback"/>
        <family val="2"/>
        <charset val="1"/>
      </rPr>
      <t xml:space="preserve">）</t>
    </r>
  </si>
  <si>
    <t xml:space="preserve">總計</t>
  </si>
  <si>
    <t xml:space="preserve">設定區塊</t>
  </si>
  <si>
    <t xml:space="preserve">今年</t>
  </si>
  <si>
    <t xml:space="preserve">去年</t>
  </si>
  <si>
    <t xml:space="preserve">檔案名稱</t>
  </si>
  <si>
    <t xml:space="preserve">Nail library歌劇院店201802月營業報.xlsx</t>
  </si>
  <si>
    <t xml:space="preserve">Nail library歌劇院店20172月營業報.xlsx</t>
  </si>
  <si>
    <t xml:space="preserve">日報表日期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</si>
</sst>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_-* #,##0_-;\-* #,##0_-;_-* \-??_-;_-@_-"/>
    <numFmt numFmtId="167" formatCode="0%"/>
    <numFmt numFmtId="168" formatCode="YYYY/M/D"/>
  </numFmts>
  <fonts count="33">
    <font>
      <sz val="12"/>
      <color rgb="FF000000"/>
      <name val="Droid Sans Fallback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新細明體"/>
      <family val="1"/>
      <charset val="136"/>
    </font>
    <font>
      <b val="true"/>
      <sz val="12"/>
      <color rgb="FF000000"/>
      <name val="Droid Sans Fallback"/>
      <family val="2"/>
      <charset val="1"/>
    </font>
    <font>
      <sz val="12"/>
      <color rgb="FFFF0000"/>
      <name val="新細明體"/>
      <family val="2"/>
      <charset val="136"/>
    </font>
    <font>
      <b val="true"/>
      <sz val="12"/>
      <color rgb="FFFF0000"/>
      <name val="Droid Sans Fallback"/>
      <family val="2"/>
      <charset val="1"/>
    </font>
    <font>
      <b val="true"/>
      <sz val="12"/>
      <color rgb="FF244062"/>
      <name val="Droid Sans Fallback"/>
      <family val="2"/>
      <charset val="1"/>
    </font>
    <font>
      <b val="true"/>
      <sz val="12"/>
      <color rgb="FFFF0000"/>
      <name val="新細明體"/>
      <family val="1"/>
      <charset val="136"/>
    </font>
    <font>
      <sz val="12"/>
      <color rgb="FF000000"/>
      <name val="微軟正黑體"/>
      <family val="2"/>
      <charset val="136"/>
    </font>
    <font>
      <b val="true"/>
      <sz val="12"/>
      <color rgb="FF0070C0"/>
      <name val="Droid Sans Fallback"/>
      <family val="2"/>
      <charset val="1"/>
    </font>
    <font>
      <sz val="12"/>
      <color rgb="FF000000"/>
      <name val="新細明體"/>
      <family val="2"/>
      <charset val="136"/>
    </font>
    <font>
      <b val="true"/>
      <sz val="12"/>
      <color rgb="FF000000"/>
      <name val="新細明體"/>
      <family val="2"/>
      <charset val="136"/>
    </font>
    <font>
      <sz val="12"/>
      <color rgb="FF000000"/>
      <name val="Times New Roman"/>
      <family val="1"/>
      <charset val="1"/>
    </font>
    <font>
      <b val="true"/>
      <sz val="12"/>
      <color rgb="FF000000"/>
      <name val="微軟正黑體"/>
      <family val="2"/>
      <charset val="136"/>
    </font>
    <font>
      <sz val="12"/>
      <color rgb="FFFF0000"/>
      <name val="Droid Sans Fallback"/>
      <family val="2"/>
      <charset val="1"/>
    </font>
    <font>
      <b val="true"/>
      <sz val="12"/>
      <color rgb="FFFF0000"/>
      <name val="微軟正黑體"/>
      <family val="2"/>
      <charset val="136"/>
    </font>
    <font>
      <b val="true"/>
      <sz val="12"/>
      <color rgb="FF806000"/>
      <name val="Droid Sans Fallback"/>
      <family val="2"/>
      <charset val="1"/>
    </font>
    <font>
      <b val="true"/>
      <sz val="12"/>
      <color rgb="FF7030A0"/>
      <name val="Droid Sans Fallback"/>
      <family val="2"/>
      <charset val="1"/>
    </font>
    <font>
      <b val="true"/>
      <sz val="12"/>
      <color rgb="FF00B050"/>
      <name val="Droid Sans Fallback"/>
      <family val="2"/>
      <charset val="1"/>
    </font>
    <font>
      <b val="true"/>
      <sz val="12"/>
      <color rgb="FF00B0F0"/>
      <name val="Droid Sans Fallback"/>
      <family val="2"/>
      <charset val="1"/>
    </font>
    <font>
      <b val="true"/>
      <sz val="12"/>
      <color rgb="FF00B0F0"/>
      <name val="微軟正黑體"/>
      <family val="2"/>
      <charset val="136"/>
    </font>
    <font>
      <b val="true"/>
      <sz val="16"/>
      <color rgb="FFFF0000"/>
      <name val="Droid Sans Fallback"/>
      <family val="2"/>
      <charset val="1"/>
    </font>
    <font>
      <b val="true"/>
      <sz val="14"/>
      <color rgb="FFFFFFFF"/>
      <name val="Droid Sans Fallback"/>
      <family val="2"/>
      <charset val="1"/>
    </font>
    <font>
      <b val="true"/>
      <sz val="9"/>
      <color rgb="FFFFFFFF"/>
      <name val="Calibri"/>
      <family val="2"/>
      <charset val="1"/>
    </font>
    <font>
      <b val="true"/>
      <sz val="9"/>
      <color rgb="FFFFFFFF"/>
      <name val="Droid Sans Fallback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2"/>
      <color rgb="FFFFFFFF"/>
      <name val="Droid Sans Fallback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Calibri"/>
      <family val="2"/>
      <charset val="1"/>
    </font>
  </fonts>
  <fills count="16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CC99FF"/>
        <bgColor rgb="FF9999FF"/>
      </patternFill>
    </fill>
    <fill>
      <patternFill patternType="solid">
        <fgColor rgb="FFFF0000"/>
        <bgColor rgb="FF993300"/>
      </patternFill>
    </fill>
    <fill>
      <patternFill patternType="solid">
        <fgColor rgb="FF00B050"/>
        <bgColor rgb="FF008080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200"/>
      </patternFill>
    </fill>
    <fill>
      <patternFill patternType="solid">
        <fgColor rgb="FFFFFFFF"/>
        <bgColor rgb="FFF2F2F2"/>
      </patternFill>
    </fill>
    <fill>
      <patternFill patternType="solid">
        <fgColor rgb="FFFBE5D6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FFC000"/>
        <bgColor rgb="FFFF9900"/>
      </patternFill>
    </fill>
    <fill>
      <patternFill patternType="solid">
        <fgColor rgb="FFF2F2F2"/>
        <bgColor rgb="FFEDEAF0"/>
      </patternFill>
    </fill>
    <fill>
      <patternFill patternType="solid">
        <fgColor rgb="FF8064A2"/>
        <bgColor rgb="FF808080"/>
      </patternFill>
    </fill>
    <fill>
      <patternFill patternType="solid">
        <fgColor rgb="FFD8D3E0"/>
        <bgColor rgb="FFEDEAF0"/>
      </patternFill>
    </fill>
    <fill>
      <patternFill patternType="solid">
        <fgColor rgb="FFEDEAF0"/>
        <bgColor rgb="FFF2F2F2"/>
      </patternFill>
    </fill>
    <fill>
      <patternFill patternType="solid">
        <fgColor rgb="FFFFF200"/>
        <bgColor rgb="FFFFFF00"/>
      </patternFill>
    </fill>
  </fills>
  <borders count="12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/>
      <right style="thin"/>
      <top/>
      <bottom style="thin"/>
      <diagonal/>
    </border>
    <border>
      <left/>
      <right/>
      <top/>
      <bottom style="thin"/>
      <diagonal/>
    </border>
    <border>
      <left style="thin"/>
      <right/>
      <top/>
      <bottom/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thin"/>
      <bottom style="double"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0">
    <xf applyAlignment="true" applyBorder="true" applyFill="false" applyFont="true" applyNumberFormat="false" applyProtection="true" borderId="0" fillId="0" fontId="0" numFmtId="164">
      <alignment horizontal="general" vertical="bottom"/>
      <protection hidden="false" locked="true"/>
    </xf>
    <xf applyAlignment="false" applyBorder="false" applyFill="false" applyFont="true" applyNumberFormat="false" applyProtection="false" borderId="0" fillId="0" fontId="1" numFmtId="0"/>
    <xf applyAlignment="false" applyBorder="false" applyFill="false" applyFont="true" applyNumberFormat="false" applyProtection="false" borderId="0" fillId="0" fontId="1" numFmtId="0"/>
    <xf applyAlignment="false" applyBorder="false" applyFill="false" applyFont="true" applyNumberFormat="false" applyProtection="false" borderId="0" fillId="0" fontId="2" numFmtId="0"/>
    <xf applyAlignment="false" applyBorder="false" applyFill="false" applyFont="true" applyNumberFormat="false" applyProtection="false" borderId="0" fillId="0" fontId="2" numFmtId="0"/>
    <xf applyAlignment="false" applyBorder="false" applyFill="false" applyFont="true" applyNumberFormat="false" applyProtection="false" borderId="0" fillId="0" fontId="0" numFmtId="0"/>
    <xf applyAlignment="false" applyBorder="false" applyFill="false" applyFont="true" applyNumberFormat="false" applyProtection="false" borderId="0" fillId="0" fontId="0" numFmtId="0"/>
    <xf applyAlignment="false" applyBorder="false" applyFill="false" applyFont="true" applyNumberFormat="false" applyProtection="false" borderId="0" fillId="0" fontId="0" numFmtId="0"/>
    <xf applyAlignment="false" applyBorder="false" applyFill="false" applyFont="true" applyNumberFormat="false" applyProtection="false" borderId="0" fillId="0" fontId="0" numFmtId="0"/>
    <xf applyAlignment="false" applyBorder="false" applyFill="false" applyFont="true" applyNumberFormat="false" applyProtection="false" borderId="0" fillId="0" fontId="0" numFmtId="0"/>
    <xf applyAlignment="false" applyBorder="false" applyFill="false" applyFont="true" applyNumberFormat="false" applyProtection="false" borderId="0" fillId="0" fontId="0" numFmtId="0"/>
    <xf applyAlignment="false" applyBorder="false" applyFill="false" applyFont="true" applyNumberFormat="false" applyProtection="false" borderId="0" fillId="0" fontId="0" numFmtId="0"/>
    <xf applyAlignment="false" applyBorder="false" applyFill="false" applyFont="true" applyNumberFormat="false" applyProtection="false" borderId="0" fillId="0" fontId="0" numFmtId="0"/>
    <xf applyAlignment="false" applyBorder="false" applyFill="false" applyFont="true" applyNumberFormat="false" applyProtection="false" borderId="0" fillId="0" fontId="0" numFmtId="0"/>
    <xf applyAlignment="false" applyBorder="false" applyFill="false" applyFont="true" applyNumberFormat="false" applyProtection="false" borderId="0" fillId="0" fontId="0" numFmtId="0"/>
    <xf applyAlignment="false" applyBorder="false" applyFill="false" applyFont="true" applyNumberFormat="false" applyProtection="false" borderId="0" fillId="0" fontId="1" numFmtId="43"/>
    <xf applyAlignment="false" applyBorder="false" applyFill="false" applyFont="true" applyNumberFormat="false" applyProtection="false" borderId="0" fillId="0" fontId="1" numFmtId="41"/>
    <xf applyAlignment="false" applyBorder="false" applyFill="false" applyFont="true" applyNumberFormat="false" applyProtection="false" borderId="0" fillId="0" fontId="1" numFmtId="44"/>
    <xf applyAlignment="false" applyBorder="false" applyFill="false" applyFont="true" applyNumberFormat="false" applyProtection="false" borderId="0" fillId="0" fontId="1" numFmtId="42"/>
    <xf applyAlignment="true" applyBorder="false" applyFill="false" applyFont="true" applyNumberFormat="false" applyProtection="false" borderId="0" fillId="0" fontId="0" numFmtId="167">
      <alignment horizontal="general" vertical="bottom"/>
    </xf>
  </cellStyleXfs>
  <cellXfs count="99">
    <xf applyAlignment="false" applyBorder="false" applyFill="false" applyFont="false" applyNumberFormat="false" applyProtection="false" borderId="0" fillId="0" fontId="0" numFmtId="164" xfId="0">
      <alignment horizontal="general" vertical="bottom"/>
      <protection hidden="false" locked="true"/>
    </xf>
    <xf applyAlignment="true" applyBorder="false" applyFill="false" applyFont="true" applyNumberFormat="false" applyProtection="false" borderId="0" fillId="0" fontId="0" numFmtId="164" xfId="0">
      <alignment horizontal="center" vertical="center"/>
      <protection hidden="false" locked="true"/>
    </xf>
    <xf applyAlignment="true" applyBorder="false" applyFill="false" applyFont="true" applyNumberFormat="false" applyProtection="false" borderId="0" fillId="0" fontId="0" numFmtId="164" xfId="0">
      <alignment horizontal="general" vertical="center"/>
      <protection hidden="false" locked="true"/>
    </xf>
    <xf applyAlignment="true" applyBorder="true" applyFill="false" applyFont="true" applyNumberFormat="false" applyProtection="false" borderId="1" fillId="2" fontId="0" numFmtId="164" xfId="0">
      <alignment horizontal="center" vertical="center"/>
      <protection hidden="false" locked="true"/>
    </xf>
    <xf applyAlignment="true" applyBorder="true" applyFill="false" applyFont="true" applyNumberFormat="false" applyProtection="false" borderId="2" fillId="2" fontId="4" numFmtId="164" xfId="0">
      <alignment horizontal="center" vertical="center"/>
      <protection hidden="false" locked="true"/>
    </xf>
    <xf applyAlignment="true" applyBorder="true" applyFill="false" applyFont="true" applyNumberFormat="false" applyProtection="false" borderId="3" fillId="0" fontId="0" numFmtId="164" xfId="0">
      <alignment horizontal="center" vertical="center"/>
      <protection hidden="false" locked="true"/>
    </xf>
    <xf applyAlignment="true" applyBorder="true" applyFill="false" applyFont="true" applyNumberFormat="false" applyProtection="false" borderId="4" fillId="0" fontId="0" numFmtId="165" xfId="0">
      <alignment horizontal="general" vertical="center"/>
      <protection hidden="false" locked="true"/>
    </xf>
    <xf applyAlignment="true" applyBorder="true" applyFill="false" applyFont="true" applyNumberFormat="false" applyProtection="false" borderId="4" fillId="0" fontId="0" numFmtId="164" xfId="0">
      <alignment horizontal="general" vertical="center"/>
      <protection hidden="false" locked="true"/>
    </xf>
    <xf applyAlignment="true" applyBorder="false" applyFill="false" applyFont="true" applyNumberFormat="false" applyProtection="false" borderId="0" fillId="0" fontId="5" numFmtId="166" xfId="0">
      <alignment horizontal="right" vertical="center"/>
      <protection hidden="false" locked="true"/>
    </xf>
    <xf applyAlignment="true" applyBorder="true" applyFill="false" applyFont="true" applyNumberFormat="false" applyProtection="false" borderId="5" fillId="0" fontId="0" numFmtId="165" xfId="0">
      <alignment horizontal="general" vertical="center"/>
      <protection hidden="false" locked="true"/>
    </xf>
    <xf applyAlignment="true" applyBorder="true" applyFill="false" applyFont="true" applyNumberFormat="false" applyProtection="false" borderId="6" fillId="0" fontId="5" numFmtId="166" xfId="0">
      <alignment horizontal="right" vertical="center"/>
      <protection hidden="false" locked="true"/>
    </xf>
    <xf applyAlignment="true" applyBorder="true" applyFill="false" applyFont="true" applyNumberFormat="false" applyProtection="false" borderId="4" fillId="0" fontId="6" numFmtId="167" xfId="0">
      <alignment horizontal="general" vertical="center"/>
      <protection hidden="false" locked="true"/>
    </xf>
    <xf applyAlignment="true" applyBorder="true" applyFill="false" applyFont="true" applyNumberFormat="false" applyProtection="false" borderId="6" fillId="0" fontId="5" numFmtId="167" xfId="0">
      <alignment horizontal="general" vertical="center"/>
      <protection hidden="false" locked="true"/>
    </xf>
    <xf applyAlignment="true" applyBorder="true" applyFill="false" applyFont="true" applyNumberFormat="false" applyProtection="false" borderId="1" fillId="3" fontId="4" numFmtId="164" xfId="0">
      <alignment horizontal="center" vertical="center"/>
      <protection hidden="false" locked="true"/>
    </xf>
    <xf applyAlignment="true" applyBorder="true" applyFill="false" applyFont="true" applyNumberFormat="false" applyProtection="false" borderId="1" fillId="4" fontId="4" numFmtId="164" xfId="0">
      <alignment horizontal="center" vertical="center"/>
      <protection hidden="false" locked="true"/>
    </xf>
    <xf applyAlignment="true" applyBorder="true" applyFill="false" applyFont="true" applyNumberFormat="false" applyProtection="false" borderId="1" fillId="5" fontId="4" numFmtId="164" xfId="0">
      <alignment horizontal="center" vertical="center"/>
      <protection hidden="false" locked="true"/>
    </xf>
    <xf applyAlignment="true" applyBorder="true" applyFill="false" applyFont="true" applyNumberFormat="false" applyProtection="false" borderId="1" fillId="6" fontId="4" numFmtId="164" xfId="0">
      <alignment horizontal="center" vertical="center"/>
      <protection hidden="false" locked="true"/>
    </xf>
    <xf applyAlignment="true" applyBorder="true" applyFill="false" applyFont="true" applyNumberFormat="false" applyProtection="false" borderId="3" fillId="0" fontId="5" numFmtId="164" xfId="0">
      <alignment horizontal="center" vertical="center"/>
      <protection hidden="false" locked="true"/>
    </xf>
    <xf applyAlignment="true" applyBorder="true" applyFill="false" applyFont="true" applyNumberFormat="false" applyProtection="false" borderId="1" fillId="0" fontId="5" numFmtId="165" xfId="0">
      <alignment horizontal="right" vertical="center"/>
      <protection hidden="false" locked="true"/>
    </xf>
    <xf applyAlignment="true" applyBorder="false" applyFill="false" applyFont="true" applyNumberFormat="false" applyProtection="false" borderId="0" fillId="0" fontId="5" numFmtId="165" xfId="0">
      <alignment horizontal="general" vertical="center"/>
      <protection hidden="false" locked="true"/>
    </xf>
    <xf applyAlignment="true" applyBorder="true" applyFill="false" applyFont="true" applyNumberFormat="false" applyProtection="false" borderId="3" fillId="0" fontId="7" numFmtId="164" xfId="0">
      <alignment horizontal="center" vertical="center"/>
      <protection hidden="false" locked="true"/>
    </xf>
    <xf applyAlignment="true" applyBorder="true" applyFill="false" applyFont="true" applyNumberFormat="false" applyProtection="false" borderId="1" fillId="0" fontId="7" numFmtId="165" xfId="0">
      <alignment horizontal="right" vertical="center"/>
      <protection hidden="false" locked="true"/>
    </xf>
    <xf applyAlignment="true" applyBorder="false" applyFill="false" applyFont="true" applyNumberFormat="false" applyProtection="false" borderId="0" fillId="0" fontId="7" numFmtId="165" xfId="0">
      <alignment horizontal="general" vertical="center"/>
      <protection hidden="false" locked="true"/>
    </xf>
    <xf applyAlignment="true" applyBorder="true" applyFill="false" applyFont="true" applyNumberFormat="false" applyProtection="false" borderId="3" fillId="0" fontId="8" numFmtId="164" xfId="0">
      <alignment horizontal="center" vertical="center"/>
      <protection hidden="false" locked="true"/>
    </xf>
    <xf applyAlignment="true" applyBorder="true" applyFill="false" applyFont="true" applyNumberFormat="false" applyProtection="false" borderId="1" fillId="0" fontId="8" numFmtId="166" xfId="0">
      <alignment horizontal="right" vertical="center"/>
      <protection hidden="false" locked="true"/>
    </xf>
    <xf applyAlignment="true" applyBorder="false" applyFill="false" applyFont="true" applyNumberFormat="false" applyProtection="false" borderId="0" fillId="0" fontId="8" numFmtId="165" xfId="0">
      <alignment horizontal="general" vertical="center"/>
      <protection hidden="false" locked="true"/>
    </xf>
    <xf applyAlignment="true" applyBorder="true" applyFill="false" applyFont="true" applyNumberFormat="false" applyProtection="false" borderId="1" fillId="0" fontId="9" numFmtId="167" xfId="0">
      <alignment horizontal="right" vertical="center"/>
      <protection hidden="false" locked="true"/>
    </xf>
    <xf applyAlignment="true" applyBorder="false" applyFill="false" applyFont="true" applyNumberFormat="false" applyProtection="false" borderId="0" fillId="0" fontId="5" numFmtId="164" xfId="0">
      <alignment horizontal="general" vertical="center"/>
      <protection hidden="false" locked="true"/>
    </xf>
    <xf applyAlignment="true" applyBorder="false" applyFill="false" applyFont="true" applyNumberFormat="false" applyProtection="false" borderId="0" fillId="0" fontId="0" numFmtId="164" xfId="0">
      <alignment horizontal="center" readingOrder="1" vertical="center"/>
      <protection hidden="false" locked="true"/>
    </xf>
    <xf applyAlignment="true" applyBorder="false" applyFill="false" applyFont="true" applyNumberFormat="false" applyProtection="false" borderId="0" fillId="0" fontId="10" numFmtId="164" xfId="0">
      <alignment horizontal="center" readingOrder="1" vertical="center"/>
      <protection hidden="false" locked="true"/>
    </xf>
    <xf applyAlignment="true" applyBorder="true" applyFill="false" applyFont="true" applyNumberFormat="false" applyProtection="false" borderId="1" fillId="0" fontId="0" numFmtId="164" xfId="0">
      <alignment horizontal="center" readingOrder="1" vertical="center"/>
      <protection hidden="false" locked="true"/>
    </xf>
    <xf applyAlignment="true" applyBorder="true" applyFill="false" applyFont="true" applyNumberFormat="false" applyProtection="false" borderId="2" fillId="7" fontId="0" numFmtId="164" xfId="0">
      <alignment horizontal="center" readingOrder="1" vertical="center"/>
      <protection hidden="false" locked="true"/>
    </xf>
    <xf applyAlignment="true" applyBorder="true" applyFill="false" applyFont="true" applyNumberFormat="false" applyProtection="false" borderId="1" fillId="8" fontId="0" numFmtId="164" xfId="0">
      <alignment horizontal="center" readingOrder="1" vertical="center"/>
      <protection hidden="false" locked="true"/>
    </xf>
    <xf applyAlignment="true" applyBorder="true" applyFill="false" applyFont="true" applyNumberFormat="false" applyProtection="false" borderId="1" fillId="9" fontId="0" numFmtId="164" xfId="0">
      <alignment horizontal="center" readingOrder="1" vertical="center"/>
      <protection hidden="false" locked="true"/>
    </xf>
    <xf applyAlignment="true" applyBorder="true" applyFill="false" applyFont="true" applyNumberFormat="false" applyProtection="false" borderId="2" fillId="10" fontId="0" numFmtId="164" xfId="0">
      <alignment horizontal="center" readingOrder="1" vertical="center"/>
      <protection hidden="false" locked="true"/>
    </xf>
    <xf applyAlignment="true" applyBorder="false" applyFill="false" applyFont="true" applyNumberFormat="false" applyProtection="false" borderId="0" fillId="0" fontId="4" numFmtId="164" xfId="0">
      <alignment horizontal="general" vertical="center"/>
      <protection hidden="false" locked="true"/>
    </xf>
    <xf applyAlignment="true" applyBorder="true" applyFill="false" applyFont="true" applyNumberFormat="false" applyProtection="false" borderId="3" fillId="0" fontId="10" numFmtId="164" xfId="0">
      <alignment horizontal="center" readingOrder="1" vertical="center"/>
      <protection hidden="false" locked="true"/>
    </xf>
    <xf applyAlignment="true" applyBorder="true" applyFill="false" applyFont="true" applyNumberFormat="false" applyProtection="false" borderId="4" fillId="0" fontId="5" numFmtId="164" xfId="0">
      <alignment horizontal="center" readingOrder="1" vertical="center"/>
      <protection hidden="false" locked="true"/>
    </xf>
    <xf applyAlignment="true" applyBorder="true" applyFill="false" applyFont="true" applyNumberFormat="false" applyProtection="false" borderId="1" fillId="8" fontId="5" numFmtId="164" xfId="0">
      <alignment horizontal="center" readingOrder="1" vertical="center"/>
      <protection hidden="false" locked="true"/>
    </xf>
    <xf applyAlignment="true" applyBorder="true" applyFill="false" applyFont="true" applyNumberFormat="false" applyProtection="true" borderId="1" fillId="8" fontId="9" numFmtId="167" xfId="19">
      <alignment horizontal="center" vertical="center"/>
      <protection hidden="false" locked="true"/>
    </xf>
    <xf applyAlignment="true" applyBorder="true" applyFill="false" applyFont="true" applyNumberFormat="false" applyProtection="false" borderId="1" fillId="9" fontId="11" numFmtId="164" xfId="0">
      <alignment horizontal="center" vertical="center"/>
      <protection hidden="false" locked="true"/>
    </xf>
    <xf applyAlignment="true" applyBorder="true" applyFill="false" applyFont="true" applyNumberFormat="false" applyProtection="true" borderId="1" fillId="9" fontId="9" numFmtId="167" xfId="19">
      <alignment horizontal="center" vertical="center"/>
      <protection hidden="false" locked="true"/>
    </xf>
    <xf applyAlignment="true" applyBorder="true" applyFill="false" applyFont="true" applyNumberFormat="false" applyProtection="false" borderId="3" fillId="0" fontId="0" numFmtId="164" xfId="0">
      <alignment horizontal="center" readingOrder="1" vertical="center"/>
      <protection hidden="false" locked="true"/>
    </xf>
    <xf applyAlignment="false" applyBorder="false" applyFill="false" applyFont="true" applyNumberFormat="false" applyProtection="false" borderId="0" fillId="0" fontId="12" numFmtId="164" xfId="0">
      <alignment horizontal="general" vertical="bottom"/>
      <protection hidden="false" locked="true"/>
    </xf>
    <xf applyAlignment="true" applyBorder="true" applyFill="false" applyFont="true" applyNumberFormat="false" applyProtection="true" borderId="1" fillId="9" fontId="13" numFmtId="167" xfId="19">
      <alignment horizontal="center" vertical="center"/>
      <protection hidden="false" locked="true"/>
    </xf>
    <xf applyAlignment="true" applyBorder="true" applyFill="false" applyFont="true" applyNumberFormat="false" applyProtection="false" borderId="4" fillId="0" fontId="0" numFmtId="164" xfId="0">
      <alignment horizontal="center" readingOrder="1" vertical="center"/>
      <protection hidden="false" locked="true"/>
    </xf>
    <xf applyAlignment="true" applyBorder="true" applyFill="false" applyFont="true" applyNumberFormat="false" applyProtection="false" borderId="1" fillId="9" fontId="0" numFmtId="164" xfId="0">
      <alignment horizontal="center" vertical="center"/>
      <protection hidden="false" locked="true"/>
    </xf>
    <xf applyAlignment="true" applyBorder="true" applyFill="false" applyFont="true" applyNumberFormat="false" applyProtection="false" borderId="3" fillId="0" fontId="11" numFmtId="164" xfId="0">
      <alignment horizontal="center" readingOrder="1" vertical="center"/>
      <protection hidden="false" locked="true"/>
    </xf>
    <xf applyAlignment="true" applyBorder="true" applyFill="false" applyFont="true" applyNumberFormat="false" applyProtection="false" borderId="4" fillId="0" fontId="11" numFmtId="164" xfId="0">
      <alignment horizontal="center" readingOrder="1" vertical="center"/>
      <protection hidden="false" locked="true"/>
    </xf>
    <xf applyAlignment="true" applyBorder="false" applyFill="false" applyFont="true" applyNumberFormat="false" applyProtection="false" borderId="0" fillId="0" fontId="14" numFmtId="164" xfId="0">
      <alignment horizontal="general" vertical="center"/>
      <protection hidden="false" locked="true"/>
    </xf>
    <xf applyAlignment="true" applyBorder="true" applyFill="false" applyFont="true" applyNumberFormat="false" applyProtection="true" borderId="4" fillId="0" fontId="15" numFmtId="167" xfId="19">
      <alignment horizontal="center" readingOrder="1" vertical="center"/>
      <protection hidden="false" locked="true"/>
    </xf>
    <xf applyAlignment="true" applyBorder="true" applyFill="false" applyFont="true" applyNumberFormat="false" applyProtection="false" borderId="1" fillId="0" fontId="16" numFmtId="164" xfId="0">
      <alignment horizontal="center" readingOrder="1" vertical="center"/>
      <protection hidden="false" locked="true"/>
    </xf>
    <xf applyAlignment="true" applyBorder="true" applyFill="false" applyFont="true" applyNumberFormat="false" applyProtection="true" borderId="2" fillId="0" fontId="17" numFmtId="167" xfId="19">
      <alignment horizontal="center" readingOrder="1" vertical="center"/>
      <protection hidden="false" locked="true"/>
    </xf>
    <xf applyAlignment="true" applyBorder="true" applyFill="false" applyFont="true" applyNumberFormat="false" applyProtection="false" borderId="0" fillId="0" fontId="16" numFmtId="164" xfId="0">
      <alignment horizontal="center" readingOrder="1" vertical="center"/>
      <protection hidden="false" locked="true"/>
    </xf>
    <xf applyAlignment="true" applyBorder="true" applyFill="false" applyFont="true" applyNumberFormat="false" applyProtection="true" borderId="0" fillId="0" fontId="7" numFmtId="167" xfId="19">
      <alignment horizontal="center" readingOrder="1" vertical="center"/>
      <protection hidden="false" locked="true"/>
    </xf>
    <xf applyAlignment="true" applyBorder="true" applyFill="false" applyFont="true" applyNumberFormat="false" applyProtection="false" borderId="1" fillId="0" fontId="18" numFmtId="164" xfId="0">
      <alignment horizontal="center" readingOrder="1" vertical="center"/>
      <protection hidden="false" locked="true"/>
    </xf>
    <xf applyAlignment="true" applyBorder="true" applyFill="false" applyFont="true" applyNumberFormat="false" applyProtection="false" borderId="1" fillId="11" fontId="19" numFmtId="164" xfId="0">
      <alignment horizontal="center" readingOrder="1" vertical="center"/>
      <protection hidden="false" locked="true"/>
    </xf>
    <xf applyAlignment="true" applyBorder="true" applyFill="false" applyFont="true" applyNumberFormat="false" applyProtection="false" borderId="2" fillId="11" fontId="0" numFmtId="164" xfId="0">
      <alignment horizontal="center" readingOrder="1" vertical="center"/>
      <protection hidden="false" locked="true"/>
    </xf>
    <xf applyAlignment="true" applyBorder="true" applyFill="false" applyFont="true" applyNumberFormat="false" applyProtection="false" borderId="1" fillId="0" fontId="19" numFmtId="164" xfId="0">
      <alignment horizontal="center" readingOrder="1" vertical="center"/>
      <protection hidden="false" locked="true"/>
    </xf>
    <xf applyAlignment="true" applyBorder="true" applyFill="false" applyFont="true" applyNumberFormat="false" applyProtection="false" borderId="4" fillId="11" fontId="5" numFmtId="164" xfId="0">
      <alignment horizontal="center" readingOrder="1" vertical="center"/>
      <protection hidden="false" locked="true"/>
    </xf>
    <xf applyAlignment="true" applyBorder="true" applyFill="false" applyFont="true" applyNumberFormat="false" applyProtection="false" borderId="4" fillId="11" fontId="0" numFmtId="164" xfId="0">
      <alignment horizontal="center" readingOrder="1" vertical="center"/>
      <protection hidden="false" locked="true"/>
    </xf>
    <xf applyAlignment="true" applyBorder="true" applyFill="false" applyFont="true" applyNumberFormat="false" applyProtection="false" borderId="1" fillId="11" fontId="7" numFmtId="164" xfId="0">
      <alignment horizontal="center" readingOrder="1" vertical="center"/>
      <protection hidden="false" locked="true"/>
    </xf>
    <xf applyAlignment="true" applyBorder="true" applyFill="false" applyFont="true" applyNumberFormat="false" applyProtection="false" borderId="0" fillId="7" fontId="0" numFmtId="164" xfId="0">
      <alignment horizontal="center" readingOrder="1" vertical="center"/>
      <protection hidden="false" locked="true"/>
    </xf>
    <xf applyAlignment="true" applyBorder="true" applyFill="false" applyFont="true" applyNumberFormat="false" applyProtection="false" borderId="1" fillId="0" fontId="7" numFmtId="164" xfId="0">
      <alignment horizontal="center" readingOrder="1" vertical="center"/>
      <protection hidden="false" locked="true"/>
    </xf>
    <xf applyAlignment="true" applyBorder="true" applyFill="false" applyFont="true" applyNumberFormat="false" applyProtection="true" borderId="1" fillId="8" fontId="13" numFmtId="167" xfId="19">
      <alignment horizontal="center" vertical="center"/>
      <protection hidden="false" locked="true"/>
    </xf>
    <xf applyAlignment="true" applyBorder="true" applyFill="false" applyFont="true" applyNumberFormat="false" applyProtection="false" borderId="0" fillId="0" fontId="5" numFmtId="164" xfId="0">
      <alignment horizontal="center" readingOrder="1" vertical="center"/>
      <protection hidden="false" locked="true"/>
    </xf>
    <xf applyAlignment="true" applyBorder="true" applyFill="false" applyFont="true" applyNumberFormat="false" applyProtection="false" borderId="0" fillId="0" fontId="11" numFmtId="164" xfId="0">
      <alignment horizontal="center" readingOrder="1" vertical="center"/>
      <protection hidden="false" locked="true"/>
    </xf>
    <xf applyAlignment="true" applyBorder="true" applyFill="false" applyFont="true" applyNumberFormat="false" applyProtection="false" borderId="1" fillId="11" fontId="20" numFmtId="164" xfId="0">
      <alignment horizontal="center" readingOrder="1" vertical="center"/>
      <protection hidden="false" locked="true"/>
    </xf>
    <xf applyAlignment="true" applyBorder="true" applyFill="false" applyFont="true" applyNumberFormat="false" applyProtection="false" borderId="1" fillId="0" fontId="20" numFmtId="164" xfId="0">
      <alignment horizontal="center" readingOrder="1" vertical="center"/>
      <protection hidden="false" locked="true"/>
    </xf>
    <xf applyAlignment="true" applyBorder="false" applyFill="false" applyFont="false" applyNumberFormat="false" applyProtection="false" borderId="0" fillId="0" fontId="0" numFmtId="164" xfId="0">
      <alignment horizontal="general" vertical="center"/>
      <protection hidden="false" locked="true"/>
    </xf>
    <xf applyAlignment="true" applyBorder="true" applyFill="false" applyFont="true" applyNumberFormat="false" applyProtection="false" borderId="1" fillId="11" fontId="21" numFmtId="164" xfId="0">
      <alignment horizontal="center" readingOrder="1" vertical="center"/>
      <protection hidden="false" locked="true"/>
    </xf>
    <xf applyAlignment="true" applyBorder="true" applyFill="false" applyFont="true" applyNumberFormat="false" applyProtection="false" borderId="1" fillId="0" fontId="21" numFmtId="164" xfId="0">
      <alignment horizontal="center" readingOrder="1" vertical="center"/>
      <protection hidden="false" locked="true"/>
    </xf>
    <xf applyAlignment="true" applyBorder="true" applyFill="false" applyFont="true" applyNumberFormat="false" applyProtection="false" borderId="7" fillId="0" fontId="23" numFmtId="164" xfId="0">
      <alignment horizontal="left" vertical="center"/>
      <protection hidden="false" locked="true"/>
    </xf>
    <xf applyAlignment="true" applyBorder="true" applyFill="false" applyFont="true" applyNumberFormat="false" applyProtection="false" borderId="8" fillId="12" fontId="24" numFmtId="164" xfId="0">
      <alignment horizontal="right" vertical="top" wrapText="true"/>
      <protection hidden="false" locked="true"/>
    </xf>
    <xf applyAlignment="true" applyBorder="true" applyFill="false" applyFont="true" applyNumberFormat="false" applyProtection="false" borderId="8" fillId="12" fontId="25" numFmtId="164" xfId="0">
      <alignment horizontal="center" readingOrder="1" vertical="center" wrapText="true"/>
      <protection hidden="false" locked="true"/>
    </xf>
    <xf applyAlignment="true" applyBorder="true" applyFill="false" applyFont="true" applyNumberFormat="false" applyProtection="false" borderId="8" fillId="12" fontId="27" numFmtId="164" xfId="0">
      <alignment horizontal="center" readingOrder="1" vertical="center" wrapText="true"/>
      <protection hidden="false" locked="true"/>
    </xf>
    <xf applyAlignment="true" applyBorder="true" applyFill="false" applyFont="true" applyNumberFormat="false" applyProtection="false" borderId="8" fillId="12" fontId="28" numFmtId="164" xfId="0">
      <alignment horizontal="center" readingOrder="1" vertical="center" wrapText="true"/>
      <protection hidden="false" locked="true"/>
    </xf>
    <xf applyAlignment="true" applyBorder="true" applyFill="false" applyFont="true" applyNumberFormat="false" applyProtection="false" borderId="9" fillId="13" fontId="0" numFmtId="164" xfId="0">
      <alignment horizontal="center" readingOrder="1" vertical="center" wrapText="true"/>
      <protection hidden="false" locked="true"/>
    </xf>
    <xf applyAlignment="true" applyBorder="true" applyFill="false" applyFont="true" applyNumberFormat="false" applyProtection="false" borderId="9" fillId="13" fontId="29" numFmtId="165" xfId="0">
      <alignment horizontal="center" readingOrder="1" vertical="center" wrapText="true"/>
      <protection hidden="false" locked="true"/>
    </xf>
    <xf applyAlignment="true" applyBorder="true" applyFill="false" applyFont="true" applyNumberFormat="false" applyProtection="false" borderId="9" fillId="13" fontId="30" numFmtId="165" xfId="0">
      <alignment horizontal="center" readingOrder="1" vertical="center" wrapText="true"/>
      <protection hidden="false" locked="true"/>
    </xf>
    <xf applyAlignment="true" applyBorder="true" applyFill="false" applyFont="true" applyNumberFormat="false" applyProtection="false" borderId="9" fillId="13" fontId="29" numFmtId="164" xfId="0">
      <alignment horizontal="center" readingOrder="1" vertical="center" wrapText="true"/>
      <protection hidden="false" locked="true"/>
    </xf>
    <xf applyAlignment="true" applyBorder="true" applyFill="false" applyFont="true" applyNumberFormat="false" applyProtection="false" borderId="10" fillId="13" fontId="0" numFmtId="164" xfId="0">
      <alignment horizontal="center" readingOrder="1" vertical="center" wrapText="true"/>
      <protection hidden="false" locked="true"/>
    </xf>
    <xf applyAlignment="true" applyBorder="true" applyFill="false" applyFont="true" applyNumberFormat="false" applyProtection="false" borderId="10" fillId="13" fontId="30" numFmtId="165" xfId="0">
      <alignment horizontal="center" readingOrder="1" vertical="center" wrapText="true"/>
      <protection hidden="false" locked="true"/>
    </xf>
    <xf applyAlignment="true" applyBorder="true" applyFill="false" applyFont="true" applyNumberFormat="false" applyProtection="false" borderId="10" fillId="13" fontId="30" numFmtId="164" xfId="0">
      <alignment horizontal="center" readingOrder="1" vertical="center" wrapText="true"/>
      <protection hidden="false" locked="true"/>
    </xf>
    <xf applyAlignment="true" applyBorder="true" applyFill="false" applyFont="true" applyNumberFormat="false" applyProtection="false" borderId="11" fillId="14" fontId="0" numFmtId="164" xfId="0">
      <alignment horizontal="center" readingOrder="1" vertical="center" wrapText="true"/>
      <protection hidden="false" locked="true"/>
    </xf>
    <xf applyAlignment="true" applyBorder="true" applyFill="false" applyFont="true" applyNumberFormat="false" applyProtection="false" borderId="11" fillId="14" fontId="29" numFmtId="165" xfId="0">
      <alignment horizontal="center" readingOrder="1" vertical="center" wrapText="true"/>
      <protection hidden="false" locked="true"/>
    </xf>
    <xf applyAlignment="true" applyBorder="true" applyFill="false" applyFont="true" applyNumberFormat="false" applyProtection="false" borderId="11" fillId="14" fontId="30" numFmtId="165" xfId="0">
      <alignment horizontal="center" readingOrder="1" vertical="center" wrapText="true"/>
      <protection hidden="false" locked="true"/>
    </xf>
    <xf applyAlignment="true" applyBorder="true" applyFill="false" applyFont="true" applyNumberFormat="false" applyProtection="false" borderId="11" fillId="14" fontId="29" numFmtId="164" xfId="0">
      <alignment horizontal="center" readingOrder="1" vertical="center" wrapText="true"/>
      <protection hidden="false" locked="true"/>
    </xf>
    <xf applyAlignment="true" applyBorder="true" applyFill="false" applyFont="true" applyNumberFormat="false" applyProtection="false" borderId="11" fillId="13" fontId="0" numFmtId="164" xfId="0">
      <alignment horizontal="center" readingOrder="1" vertical="center" wrapText="true"/>
      <protection hidden="false" locked="true"/>
    </xf>
    <xf applyAlignment="true" applyBorder="true" applyFill="false" applyFont="true" applyNumberFormat="false" applyProtection="false" borderId="11" fillId="13" fontId="29" numFmtId="165" xfId="0">
      <alignment horizontal="center" readingOrder="1" vertical="center" wrapText="true"/>
      <protection hidden="false" locked="true"/>
    </xf>
    <xf applyAlignment="true" applyBorder="true" applyFill="false" applyFont="true" applyNumberFormat="false" applyProtection="false" borderId="11" fillId="13" fontId="30" numFmtId="165" xfId="0">
      <alignment horizontal="center" readingOrder="1" vertical="center" wrapText="true"/>
      <protection hidden="false" locked="true"/>
    </xf>
    <xf applyAlignment="true" applyBorder="true" applyFill="false" applyFont="true" applyNumberFormat="false" applyProtection="false" borderId="11" fillId="13" fontId="29" numFmtId="164" xfId="0">
      <alignment horizontal="center" readingOrder="1" vertical="center" wrapText="true"/>
      <protection hidden="false" locked="true"/>
    </xf>
    <xf applyAlignment="true" applyBorder="true" applyFill="false" applyFont="true" applyNumberFormat="false" applyProtection="false" borderId="11" fillId="13" fontId="30" numFmtId="164" xfId="0">
      <alignment horizontal="center" readingOrder="1" vertical="center" wrapText="true"/>
      <protection hidden="false" locked="true"/>
    </xf>
    <xf applyAlignment="true" applyBorder="true" applyFill="false" applyFont="true" applyNumberFormat="false" applyProtection="false" borderId="11" fillId="14" fontId="31" numFmtId="164" xfId="0">
      <alignment horizontal="center" readingOrder="1" vertical="center" wrapText="true"/>
      <protection hidden="false" locked="true"/>
    </xf>
    <xf applyAlignment="false" applyBorder="false" applyFill="false" applyFont="true" applyNumberFormat="false" applyProtection="false" borderId="0" fillId="7" fontId="0" numFmtId="164" xfId="0">
      <alignment horizontal="general" vertical="bottom"/>
      <protection hidden="false" locked="true"/>
    </xf>
    <xf applyAlignment="false" applyBorder="false" applyFill="false" applyFont="false" applyNumberFormat="false" applyProtection="false" borderId="0" fillId="7" fontId="0" numFmtId="164" xfId="0">
      <alignment horizontal="general" vertical="bottom"/>
      <protection hidden="false" locked="true"/>
    </xf>
    <xf applyAlignment="false" applyBorder="false" applyFill="false" applyFont="true" applyNumberFormat="false" applyProtection="false" borderId="0" fillId="15" fontId="0" numFmtId="164" xfId="0">
      <alignment horizontal="general" vertical="bottom"/>
      <protection hidden="false" locked="true"/>
    </xf>
    <xf applyAlignment="false" applyBorder="false" applyFill="false" applyFont="false" applyNumberFormat="false" applyProtection="false" borderId="0" fillId="0" fontId="0" numFmtId="168" xfId="0">
      <alignment horizontal="general" vertical="bottom"/>
      <protection hidden="false" locked="true"/>
    </xf>
    <xf applyAlignment="false" applyBorder="false" applyFill="false" applyFont="false" applyNumberFormat="false" applyProtection="false" borderId="0" fillId="15" fontId="0" numFmtId="168" xfId="0">
      <alignment horizontal="general" vertical="bottom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6000"/>
      <rgbColor rgb="FF800080"/>
      <rgbColor rgb="FF008080"/>
      <rgbColor rgb="FFC0C0C0"/>
      <rgbColor rgb="FF808080"/>
      <rgbColor rgb="FF9999FF"/>
      <rgbColor rgb="FF7030A0"/>
      <rgbColor rgb="FFFFF2CC"/>
      <rgbColor rgb="FFF2F2F2"/>
      <rgbColor rgb="FF660066"/>
      <rgbColor rgb="FFFF8080"/>
      <rgbColor rgb="FF0070C0"/>
      <rgbColor rgb="FFD8D3E0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B0F0"/>
      <rgbColor rgb="FFEDEAF0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000"/>
      <rgbColor rgb="FFFF9900"/>
      <rgbColor rgb="FFFF6600"/>
      <rgbColor rgb="FF8064A2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244062"/>
    </indexedColors>
  </colors>
</styleSheet>
</file>

<file path=xl/_rels/workbook.xml.rels><?xml version="1.0" encoding="UTF-8" standalone="yes"?>
<Relationships xmlns="http://schemas.openxmlformats.org/package/2006/relationships"><Relationship Id="rId1" Target="styles.xml" Type="http://schemas.openxmlformats.org/officeDocument/2006/relationships/styles"></Relationship><Relationship Id="rId2" Target="worksheets/sheet1.xml" Type="http://schemas.openxmlformats.org/officeDocument/2006/relationships/worksheet"></Relationship><Relationship Id="rId3" Target="sharedStrings.xml" Type="http://schemas.openxmlformats.org/officeDocument/2006/relationships/sharedStrings"></Relationship></Relationships>
</file>

<file path=xl/worksheets/sheet1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sheetPr>
    <pageSetUpPr/>
  </sheetPr>
  <dimension ref="A1:Q86"/>
  <sheetViews>
    <sheetView showGridLines="true" showRowColHeaders="true" showZeros="true" tabSelected="true" showOutlineSymbols="true" defaultGridColor="true" view="normal" topLeftCell="A57" colorId="64" zoomScale="97" zoomScaleNormal="97" zoomScalePageLayoutView="100" workbookViewId="0">
      <selection activeCell="B86" activeCellId="0" pane="topLeft" sqref="B86"/>
    </sheetView>
  </sheetViews>
  <sheetFormatPr defaultRowHeight="15"/>
  <cols>
    <col collapsed="false" customWidth="true" hidden="false" max="1" min="1" style="0" width="18.73"/>
    <col collapsed="false" customWidth="true" hidden="false" max="2" min="2" style="0" width="15.06"/>
    <col collapsed="false" customWidth="true" hidden="false" max="3" min="3" style="0" width="12.16"/>
    <col collapsed="false" customWidth="true" hidden="false" max="4" min="4" style="0" width="15.45"/>
    <col collapsed="false" customWidth="true" hidden="false" max="5" min="5" style="0" width="14.67"/>
    <col collapsed="false" customWidth="true" hidden="false" max="6" min="6" style="0" width="15.24"/>
    <col collapsed="false" customWidth="true" hidden="false" max="7" min="7" style="0" width="17.57"/>
    <col collapsed="false" customWidth="true" hidden="false" max="8" min="8" style="0" width="16.21"/>
    <col collapsed="false" customWidth="true" hidden="false" max="9" min="9" style="0" width="16.99"/>
    <col collapsed="false" customWidth="true" hidden="false" max="10" min="10" style="0" width="15.24"/>
    <col collapsed="false" customWidth="true" hidden="false" max="11" min="11" style="0" width="14.09"/>
    <col collapsed="false" customWidth="true" hidden="false" max="12" min="12" style="0" width="12.16"/>
    <col collapsed="false" customWidth="true" hidden="false" max="13" min="13" style="0" width="16.41"/>
    <col collapsed="false" customWidth="true" hidden="false" max="15" min="14" style="0" width="12.16"/>
    <col collapsed="false" customWidth="true" hidden="false" max="16" min="16" style="0" width="17.77"/>
    <col collapsed="false" customWidth="true" hidden="false" max="1025" min="17" style="0" width="12.16"/>
  </cols>
  <sheetData>
    <row ht="15"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ht="15" r="2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2"/>
    </row>
    <row ht="15" r="3">
      <c r="A3" s="5">
        <v>2017</v>
      </c>
      <c r="B3" s="6">
        <v>435469</v>
      </c>
      <c r="C3" s="6">
        <v>501600</v>
      </c>
      <c r="D3" s="6">
        <v>415278</v>
      </c>
      <c r="E3" s="6">
        <v>600041</v>
      </c>
      <c r="F3" s="6">
        <v>707059</v>
      </c>
      <c r="G3" s="6">
        <v>400223</v>
      </c>
      <c r="H3" s="6">
        <v>603703</v>
      </c>
      <c r="I3" s="6">
        <v>401773</v>
      </c>
      <c r="J3" s="6">
        <v>403113</v>
      </c>
      <c r="K3" s="6">
        <v>328670</v>
      </c>
      <c r="L3" s="6">
        <v>402670</v>
      </c>
      <c r="M3" s="7"/>
      <c r="N3" s="8"/>
    </row>
    <row ht="15" r="4">
      <c r="A4" s="5">
        <v>2018</v>
      </c>
      <c r="B4" s="6">
        <v>313648</v>
      </c>
      <c r="C4" s="6" t="str"/>
      <c r="D4" s="6" t="str"/>
      <c r="E4" s="6" t="str"/>
      <c r="F4" s="6" t="str"/>
      <c r="G4" s="6" t="str"/>
      <c r="H4" s="6" t="str"/>
      <c r="I4" s="6" t="str"/>
      <c r="J4" s="6" t="str"/>
      <c r="K4" s="6" t="str"/>
      <c r="L4" s="6" t="str"/>
      <c r="M4" s="9"/>
      <c r="N4" s="10"/>
    </row>
    <row ht="15" r="5">
      <c r="A5" s="5" t="str">
        <v>目標業績</v>
      </c>
      <c r="B5" s="6">
        <v>680000</v>
      </c>
      <c r="C5" s="6">
        <v>608000</v>
      </c>
      <c r="D5" s="6">
        <v>608000</v>
      </c>
      <c r="E5" s="6">
        <v>608000</v>
      </c>
      <c r="F5" s="6">
        <v>680000</v>
      </c>
      <c r="G5" s="6">
        <v>608000</v>
      </c>
      <c r="H5" s="6">
        <v>880000</v>
      </c>
      <c r="I5" s="6">
        <v>680000</v>
      </c>
      <c r="J5" s="6">
        <v>608000</v>
      </c>
      <c r="K5" s="6">
        <v>680000</v>
      </c>
      <c r="L5" s="6">
        <v>680000</v>
      </c>
      <c r="M5" s="6"/>
      <c r="N5" s="8"/>
    </row>
    <row ht="15" r="6">
      <c r="A6" s="5" t="s">
        <v>14</v>
      </c>
      <c r="B6" s="11" t="e">
        <f>SUM(B4/B5)</f>
        <v>#DIV/0!</v>
      </c>
      <c r="C6" s="11" t="e">
        <f>SUM(C4/C5)</f>
        <v>#DIV/0!</v>
      </c>
      <c r="D6" s="11" t="e">
        <f>SUM(D4/D5)</f>
        <v>#DIV/0!</v>
      </c>
      <c r="E6" s="11" t="e">
        <f>SUM(E4/E5)</f>
        <v>#DIV/0!</v>
      </c>
      <c r="F6" s="11" t="e">
        <f>SUM(F4/F5)</f>
        <v>#DIV/0!</v>
      </c>
      <c r="G6" s="11" t="e">
        <f>SUM(G4/G5)</f>
        <v>#DIV/0!</v>
      </c>
      <c r="H6" s="11" t="e">
        <f>SUM(H4/H5)</f>
        <v>#DIV/0!</v>
      </c>
      <c r="I6" s="11" t="e">
        <f>SUM(I4/I5)</f>
        <v>#DIV/0!</v>
      </c>
      <c r="J6" s="11" t="e">
        <f>SUM(J4/J5)</f>
        <v>#DIV/0!</v>
      </c>
      <c r="K6" s="11" t="e">
        <f>SUM(K4/K5)</f>
        <v>#DIV/0!</v>
      </c>
      <c r="L6" s="11" t="e">
        <f>SUM(L4/L5)</f>
        <v>#DIV/0!</v>
      </c>
      <c r="M6" s="11" t="e">
        <f>SUM(M4/M5)</f>
        <v>#DIV/0!</v>
      </c>
      <c r="N6" s="12"/>
    </row>
    <row ht="15" r="7">
      <c r="A7" s="5" t="s">
        <v>15</v>
      </c>
      <c r="B7" s="11" t="e">
        <f>SUM(B4/B3)</f>
        <v>#DIV/0!</v>
      </c>
      <c r="C7" s="11" t="e">
        <f>SUM(C4/C3)</f>
        <v>#DIV/0!</v>
      </c>
      <c r="D7" s="11" t="e">
        <f>SUM(D4/D3)</f>
        <v>#DIV/0!</v>
      </c>
      <c r="E7" s="11" t="e">
        <f>SUM(E4/E3)</f>
        <v>#DIV/0!</v>
      </c>
      <c r="F7" s="11" t="e">
        <f>SUM(F4/F3)</f>
        <v>#DIV/0!</v>
      </c>
      <c r="G7" s="11" t="e">
        <f>SUM(G4/G3)</f>
        <v>#DIV/0!</v>
      </c>
      <c r="H7" s="11" t="e">
        <f>SUM(H4/H3)</f>
        <v>#DIV/0!</v>
      </c>
      <c r="I7" s="11" t="e">
        <f>SUM(I4/I3)</f>
        <v>#DIV/0!</v>
      </c>
      <c r="J7" s="11" t="e">
        <f>SUM(J4/J3)</f>
        <v>#DIV/0!</v>
      </c>
      <c r="K7" s="11" t="e">
        <f>SUM(K4/K3)</f>
        <v>#DIV/0!</v>
      </c>
      <c r="L7" s="11" t="e">
        <f>SUM(L4/L3)</f>
        <v>#DIV/0!</v>
      </c>
      <c r="M7" s="11" t="e">
        <f>SUM(M4/M3)</f>
        <v>#DIV/0!</v>
      </c>
      <c r="N7" s="12"/>
    </row>
    <row ht="15" r="8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ht="15" r="9">
      <c r="A9" s="1" t="s">
        <v>16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ht="15" r="10">
      <c r="A10" s="3" t="s">
        <v>0</v>
      </c>
      <c r="B10" s="13" t="s">
        <v>17</v>
      </c>
      <c r="C10" s="13"/>
      <c r="D10" s="13"/>
      <c r="E10" s="14" t="s">
        <v>18</v>
      </c>
      <c r="F10" s="14"/>
      <c r="G10" s="14"/>
      <c r="H10" s="15" t="s">
        <v>19</v>
      </c>
      <c r="I10" s="15"/>
      <c r="J10" s="15"/>
      <c r="K10" s="16" t="s">
        <v>20</v>
      </c>
      <c r="L10" s="16"/>
      <c r="M10" s="16"/>
      <c r="N10" s="2"/>
    </row>
    <row ht="15" r="11">
      <c r="A11" s="17">
        <v>2017</v>
      </c>
      <c r="B11" s="18">
        <v>1352347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9"/>
    </row>
    <row ht="15" r="12">
      <c r="A12" s="20">
        <v>2018</v>
      </c>
      <c r="B12" s="18">
        <v>313648</v>
      </c>
      <c r="C12" s="18"/>
      <c r="D12" s="18"/>
      <c r="E12" s="21"/>
      <c r="F12" s="21"/>
      <c r="G12" s="21"/>
      <c r="H12" s="21"/>
      <c r="I12" s="21"/>
      <c r="J12" s="21"/>
      <c r="K12" s="21"/>
      <c r="L12" s="21"/>
      <c r="M12" s="21"/>
      <c r="N12" s="22"/>
    </row>
    <row ht="15" r="13">
      <c r="A13" s="23" t="str">
        <v>目標業績</v>
      </c>
      <c r="B13" s="18">
        <v>1896000</v>
      </c>
      <c r="C13" s="18"/>
      <c r="D13" s="18"/>
      <c r="E13" s="24"/>
      <c r="F13" s="24"/>
      <c r="G13" s="24"/>
      <c r="H13" s="24"/>
      <c r="I13" s="24"/>
      <c r="J13" s="24"/>
      <c r="K13" s="24"/>
      <c r="L13" s="24"/>
      <c r="M13" s="24"/>
      <c r="N13" s="25"/>
    </row>
    <row ht="15" r="14">
      <c r="A14" s="17" t="s">
        <v>14</v>
      </c>
      <c r="B14" s="26" t="e">
        <f>SUM(B12/B13)</f>
        <v>#DIV/0!</v>
      </c>
      <c r="C14" s="26"/>
      <c r="D14" s="26"/>
      <c r="E14" s="26" t="e">
        <f>SUM(E12/E13)</f>
        <v>#DIV/0!</v>
      </c>
      <c r="F14" s="26"/>
      <c r="G14" s="26"/>
      <c r="H14" s="26" t="e">
        <f>SUM(H12/H13)</f>
        <v>#DIV/0!</v>
      </c>
      <c r="I14" s="26"/>
      <c r="J14" s="26"/>
      <c r="K14" s="26" t="e">
        <f>SUM(K12/K13)</f>
        <v>#DIV/0!</v>
      </c>
      <c r="L14" s="26"/>
      <c r="M14" s="26"/>
      <c r="N14" s="27"/>
    </row>
    <row ht="15" r="15">
      <c r="A15" s="17" t="s">
        <v>15</v>
      </c>
      <c r="B15" s="26" t="e">
        <f>SUM(B12/B11)</f>
        <v>#DIV/0!</v>
      </c>
      <c r="C15" s="26"/>
      <c r="D15" s="26"/>
      <c r="E15" s="26" t="e">
        <f>SUM(E12/E11)</f>
        <v>#DIV/0!</v>
      </c>
      <c r="F15" s="26"/>
      <c r="G15" s="26"/>
      <c r="H15" s="26" t="e">
        <f>SUM(H12/H11)</f>
        <v>#DIV/0!</v>
      </c>
      <c r="I15" s="26"/>
      <c r="J15" s="26"/>
      <c r="K15" s="26" t="e">
        <f>SUM(K12/K11)</f>
        <v>#DIV/0!</v>
      </c>
      <c r="L15" s="26"/>
      <c r="M15" s="26"/>
      <c r="N15" s="27"/>
    </row>
    <row ht="15" r="16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ht="15" r="17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ht="15" r="18">
      <c r="A18" s="1"/>
      <c r="B18" s="2"/>
      <c r="C18" s="2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</row>
    <row ht="17.75" r="19">
      <c r="A19" s="29" t="str">
        <v>2月週報</v>
      </c>
      <c r="B19" s="28"/>
      <c r="C19" s="28"/>
      <c r="E19" s="28"/>
      <c r="F19" s="28"/>
      <c r="G19" s="28"/>
      <c r="H19" s="29" t="str">
        <v>2/8日報表</v>
      </c>
      <c r="I19" s="28"/>
      <c r="J19" s="2"/>
      <c r="K19" s="2"/>
      <c r="L19" s="2" t="s">
        <v>23</v>
      </c>
      <c r="M19" s="2"/>
      <c r="N19" s="2"/>
    </row>
    <row ht="15" r="20">
      <c r="A20" s="30" t="s">
        <v>24</v>
      </c>
      <c r="B20" s="31" t="s">
        <v>25</v>
      </c>
      <c r="C20" s="32" t="s">
        <v>26</v>
      </c>
      <c r="D20" s="32" t="s">
        <v>27</v>
      </c>
      <c r="E20" s="33" t="s">
        <v>28</v>
      </c>
      <c r="F20" s="33" t="s">
        <v>15</v>
      </c>
      <c r="G20" s="28"/>
      <c r="H20" s="30" t="s">
        <v>29</v>
      </c>
      <c r="I20" s="34" t="s">
        <v>30</v>
      </c>
      <c r="J20" s="2"/>
      <c r="K20" s="35" t="s">
        <v>31</v>
      </c>
      <c r="L20" s="2"/>
      <c r="M20" s="2"/>
      <c r="N20" s="2"/>
    </row>
    <row ht="15" r="21">
      <c r="A21" s="36" t="str">
        <f>"W1("&amp;LEFT(A19,SEARCH("月",A19,1)-1)&amp;"/1~"&amp;LEFT(A19,SEARCH("月",A19,1)-1)&amp;"/7)"</f>
        <v>W1(2/1~2/7)</v>
      </c>
      <c r="B21" s="37">
        <v>130588</v>
      </c>
      <c r="C21" s="38">
        <v>192000</v>
      </c>
      <c r="D21" s="39" t="e">
        <f>SUM(B21/C21)</f>
        <v>#DIV/0!</v>
      </c>
      <c r="E21" s="40">
        <v>144044</v>
      </c>
      <c r="F21" s="41" t="e">
        <f>SUM(B21/E21)</f>
        <v>#DIV/0!</v>
      </c>
      <c r="G21" s="2"/>
      <c r="H21" s="42" t="s">
        <v>32</v>
      </c>
      <c r="I21" s="37">
        <v>32000</v>
      </c>
      <c r="J21" s="2"/>
      <c r="K21" s="43" t="s">
        <v>33</v>
      </c>
    </row>
    <row ht="15" r="22">
      <c r="A22" s="36" t="str">
        <f>"W2("&amp;LEFT(A19,SEARCH("月",A19,1)-1)&amp;"/8~"&amp;LEFT(A19,SEARCH("月",A19,1)-1)&amp;"/14)"</f>
        <v>W2(2/8~2/14)</v>
      </c>
      <c r="B22" s="37">
        <v>5161</v>
      </c>
      <c r="C22" s="38">
        <v>192000</v>
      </c>
      <c r="D22" s="39" t="e">
        <f>SUM(B22/C22)</f>
        <v>#DIV/0!</v>
      </c>
      <c r="E22" s="40">
        <v>101099</v>
      </c>
      <c r="F22" s="44" t="e">
        <f>SUM(B22/E22)</f>
        <v>#DIV/0!</v>
      </c>
      <c r="G22" s="2"/>
      <c r="H22" s="42" t="s">
        <v>34</v>
      </c>
      <c r="I22" s="37">
        <v>5161</v>
      </c>
      <c r="J22" s="2"/>
      <c r="K22" s="43" t="s">
        <v>35</v>
      </c>
    </row>
    <row ht="15" r="23">
      <c r="A23" s="36" t="str">
        <f>"W3("&amp;LEFT(A19,SEARCH("月",A19,1)-1)&amp;"/15~"&amp;LEFT(A19,SEARCH("月",A19,1)-1)&amp;"/21)"</f>
        <v>W3(2/15~2/21)</v>
      </c>
      <c r="B23" s="45">
        <v>0</v>
      </c>
      <c r="C23" s="32">
        <v>32000</v>
      </c>
      <c r="D23" s="39" t="e">
        <f>SUM(B23/C23)</f>
        <v>#DIV/0!</v>
      </c>
      <c r="E23" s="46">
        <v>112053</v>
      </c>
      <c r="F23" s="44" t="e">
        <f>SUM(B23/E23)</f>
        <v>#DIV/0!</v>
      </c>
      <c r="G23" s="2"/>
      <c r="H23" s="47" t="s">
        <v>36</v>
      </c>
      <c r="I23" s="48">
        <v>3042</v>
      </c>
      <c r="J23" s="2"/>
      <c r="K23" s="49" t="s">
        <v>37</v>
      </c>
    </row>
    <row ht="15" r="24">
      <c r="A24" s="36" t="str">
        <f>"W4("&amp;LEFT(A19,SEARCH("月",A19,1)-1)&amp;"/22~"&amp;LEFT(A19,SEARCH("月",A19,1)-1)&amp;"/28)"</f>
        <v>W4(2/22~2/28)</v>
      </c>
      <c r="B24" s="45">
        <v>0</v>
      </c>
      <c r="C24" s="32">
        <v>192000</v>
      </c>
      <c r="D24" s="39" t="e">
        <f>SUM(B24/C24)</f>
        <v>#DIV/0!</v>
      </c>
      <c r="E24" s="46">
        <v>83071</v>
      </c>
      <c r="F24" s="44" t="e">
        <f>SUM(B24/E24)</f>
        <v>#DIV/0!</v>
      </c>
      <c r="G24" s="2"/>
      <c r="H24" s="47" t="s">
        <v>38</v>
      </c>
      <c r="I24" s="50" t="e">
        <f>SUM(I22/I23)</f>
        <v>#DIV/0!</v>
      </c>
      <c r="J24" s="2"/>
      <c r="K24" s="43" t="s">
        <v>39</v>
      </c>
    </row>
    <row ht="15" r="25">
      <c r="A25" s="28"/>
      <c r="B25" s="28"/>
      <c r="C25" s="28"/>
      <c r="D25" s="2"/>
      <c r="E25" s="2"/>
      <c r="F25" s="2"/>
      <c r="G25" s="2"/>
      <c r="H25" s="51" t="s">
        <v>40</v>
      </c>
      <c r="I25" s="52" t="e">
        <f>SUM(I22/I21)</f>
        <v>#DIV/0!</v>
      </c>
      <c r="J25" s="2"/>
    </row>
    <row ht="15" r="26">
      <c r="A26" s="28"/>
      <c r="B26" s="28"/>
      <c r="C26" s="28"/>
      <c r="D26" s="2"/>
      <c r="E26" s="2"/>
      <c r="F26" s="2"/>
      <c r="G26" s="2"/>
      <c r="H26" s="53"/>
      <c r="I26" s="54"/>
      <c r="J26" s="2"/>
    </row>
    <row ht="17.75" r="27">
      <c r="A27" s="28" t="str">
        <f>LEFT(A19,SEARCH("月",A19,1)-1)&amp;"月週報"</f>
        <v>2月週報</v>
      </c>
      <c r="B27" s="28"/>
      <c r="C27" s="28"/>
      <c r="D27" s="28"/>
      <c r="E27" s="28"/>
      <c r="F27" s="28"/>
      <c r="G27" s="2"/>
      <c r="H27" s="28" t="str">
        <f>LEFT(H19,SEARCH("日",H19,1)-1)&amp;"日報表"</f>
        <v>2/8日報表</v>
      </c>
      <c r="I27" s="28"/>
      <c r="J27" s="2"/>
    </row>
    <row ht="15" r="28">
      <c r="A28" s="55" t="s">
        <v>41</v>
      </c>
      <c r="B28" s="31" t="s">
        <v>25</v>
      </c>
      <c r="C28" s="32" t="s">
        <v>26</v>
      </c>
      <c r="D28" s="32" t="s">
        <v>27</v>
      </c>
      <c r="E28" s="33" t="s">
        <v>28</v>
      </c>
      <c r="F28" s="33" t="s">
        <v>15</v>
      </c>
      <c r="G28" s="2"/>
      <c r="H28" s="55" t="s">
        <v>41</v>
      </c>
      <c r="I28" s="31"/>
      <c r="J28" s="2"/>
      <c r="K28" s="35" t="s">
        <v>31</v>
      </c>
    </row>
    <row ht="15" r="29">
      <c r="A29" s="36" t="str">
        <f>"W1("&amp;LEFT(A27,SEARCH("月",A27,1)-1)&amp;"/1~"&amp;LEFT(A27,SEARCH("月",A27,1)-1)&amp;"/7)"</f>
        <v>W1(2/1~2/7)</v>
      </c>
      <c r="B29" s="37">
        <v>3150</v>
      </c>
      <c r="C29" s="38">
        <v>28416</v>
      </c>
      <c r="D29" s="39" t="e">
        <f>SUM(B29/C29)</f>
        <v>#DIV/0!</v>
      </c>
      <c r="E29" s="40">
        <v>29807</v>
      </c>
      <c r="F29" s="41" t="e">
        <f>SUM(B29/E29)</f>
        <v>#DIV/0!</v>
      </c>
      <c r="G29" s="2"/>
      <c r="H29" s="42" t="s">
        <v>32</v>
      </c>
      <c r="I29" s="37">
        <v>4736</v>
      </c>
      <c r="J29" s="2"/>
      <c r="K29" s="43" t="s">
        <v>33</v>
      </c>
    </row>
    <row ht="15" r="30">
      <c r="A30" s="36" t="str">
        <f>"W2("&amp;LEFT(A27,SEARCH("月",A27,1)-1)&amp;"/8~"&amp;LEFT(A27,SEARCH("月",A27,1)-1)&amp;"/14)"</f>
        <v>W2(2/8~2/14)</v>
      </c>
      <c r="B30" s="37">
        <v>0</v>
      </c>
      <c r="C30" s="38">
        <v>28416</v>
      </c>
      <c r="D30" s="39" t="e">
        <f>SUM(B30/C30)</f>
        <v>#DIV/0!</v>
      </c>
      <c r="E30" s="40">
        <v>9884</v>
      </c>
      <c r="F30" s="44" t="e">
        <f>SUM(B30/E30)</f>
        <v>#DIV/0!</v>
      </c>
      <c r="G30" s="2"/>
      <c r="H30" s="42" t="s">
        <v>34</v>
      </c>
      <c r="I30" s="37">
        <v>0</v>
      </c>
      <c r="J30" s="2"/>
      <c r="K30" s="43" t="s">
        <v>35</v>
      </c>
    </row>
    <row ht="15" r="31">
      <c r="A31" s="36" t="str">
        <f>"W3("&amp;LEFT(A27,SEARCH("月",A27,1)-1)&amp;"/15~"&amp;LEFT(A27,SEARCH("月",A27,1)-1)&amp;"/21)"</f>
        <v>W3(2/15~2/21)</v>
      </c>
      <c r="B31" s="45">
        <v>0</v>
      </c>
      <c r="C31" s="32">
        <v>4736</v>
      </c>
      <c r="D31" s="39" t="e">
        <f>SUM(B31/C31)</f>
        <v>#DIV/0!</v>
      </c>
      <c r="E31" s="46">
        <v>29139</v>
      </c>
      <c r="F31" s="39" t="e">
        <f>SUM(D31/E31)</f>
        <v>#DIV/0!</v>
      </c>
      <c r="G31" s="2"/>
      <c r="H31" s="47" t="s">
        <v>36</v>
      </c>
      <c r="I31" s="48">
        <v>0</v>
      </c>
      <c r="J31" s="2"/>
      <c r="K31" s="49" t="s">
        <v>37</v>
      </c>
    </row>
    <row ht="15" r="32">
      <c r="A32" s="36" t="str">
        <f>"W4("&amp;LEFT(A27,SEARCH("月",A27,1)-1)&amp;"/22~"&amp;LEFT(A27,SEARCH("月",A27,1)-1)&amp;"/28)"</f>
        <v>W4(2/22~2/28)</v>
      </c>
      <c r="B32" s="45">
        <v>0</v>
      </c>
      <c r="C32" s="32">
        <v>28416</v>
      </c>
      <c r="D32" s="39" t="e">
        <f>SUM(B32/C32)</f>
        <v>#DIV/0!</v>
      </c>
      <c r="E32" s="46">
        <v>16244</v>
      </c>
      <c r="F32" s="39" t="e">
        <f>SUM(D32/E32)</f>
        <v>#DIV/0!</v>
      </c>
      <c r="G32" s="2"/>
      <c r="H32" s="47" t="s">
        <v>38</v>
      </c>
      <c r="I32" s="50" t="e">
        <f>SUM(I30/I31)</f>
        <v>#DIV/0!</v>
      </c>
      <c r="J32" s="2"/>
      <c r="K32" s="43" t="s">
        <v>39</v>
      </c>
    </row>
    <row ht="15" r="33">
      <c r="A33" s="28"/>
      <c r="B33" s="28"/>
      <c r="C33" s="28"/>
      <c r="D33" s="2"/>
      <c r="E33" s="2"/>
      <c r="F33" s="2"/>
      <c r="G33" s="2"/>
      <c r="H33" s="51" t="s">
        <v>40</v>
      </c>
      <c r="I33" s="52" t="e">
        <f>SUM(I30/I29)</f>
        <v>#DIV/0!</v>
      </c>
      <c r="J33" s="2"/>
    </row>
    <row ht="15" r="34">
      <c r="A34" s="28"/>
      <c r="B34" s="28"/>
      <c r="C34" s="28"/>
      <c r="D34" s="2"/>
      <c r="E34" s="2"/>
      <c r="F34" s="2"/>
      <c r="G34" s="2"/>
      <c r="H34" s="2"/>
      <c r="I34" s="2"/>
      <c r="J34" s="2"/>
    </row>
    <row ht="17.75" r="35">
      <c r="A35" s="28" t="str">
        <f>LEFT(A27,SEARCH("月",A27,1)-1)&amp;"月週報"</f>
        <v>2月週報</v>
      </c>
      <c r="B35" s="28"/>
      <c r="C35" s="28"/>
      <c r="D35" s="28"/>
      <c r="E35" s="28"/>
      <c r="F35" s="28"/>
      <c r="G35" s="2"/>
      <c r="H35" s="28" t="str">
        <f>LEFT(H27,SEARCH("日",H27,1)-1)&amp;"日報表"</f>
        <v>2/8日報表</v>
      </c>
      <c r="I35" s="28"/>
      <c r="J35" s="2"/>
    </row>
    <row ht="15" r="36">
      <c r="A36" s="56" t="s">
        <v>42</v>
      </c>
      <c r="B36" s="57" t="s">
        <v>25</v>
      </c>
      <c r="C36" s="32" t="s">
        <v>26</v>
      </c>
      <c r="D36" s="32" t="s">
        <v>27</v>
      </c>
      <c r="E36" s="33" t="s">
        <v>28</v>
      </c>
      <c r="F36" s="33" t="s">
        <v>15</v>
      </c>
      <c r="G36" s="2"/>
      <c r="H36" s="58" t="s">
        <v>42</v>
      </c>
      <c r="I36" s="31"/>
      <c r="J36" s="2"/>
      <c r="K36" s="35" t="s">
        <v>31</v>
      </c>
    </row>
    <row ht="15" r="37">
      <c r="A37" s="36" t="str">
        <f>"W1("&amp;LEFT(A35,SEARCH("月",A35,1)-1)&amp;"/1~"&amp;LEFT(A35,SEARCH("月",A35,1)-1)&amp;"/7)"</f>
        <v>W1(2/1~2/7)</v>
      </c>
      <c r="B37" s="59">
        <v>62765</v>
      </c>
      <c r="C37" s="38">
        <v>82104</v>
      </c>
      <c r="D37" s="39" t="e">
        <f>SUM(B37/C37)</f>
        <v>#DIV/0!</v>
      </c>
      <c r="E37" s="40">
        <v>49314</v>
      </c>
      <c r="F37" s="44" t="e">
        <f>SUM(B37/E37)</f>
        <v>#DIV/0!</v>
      </c>
      <c r="G37" s="2"/>
      <c r="H37" s="42" t="s">
        <v>43</v>
      </c>
      <c r="I37" s="37">
        <v>13684</v>
      </c>
      <c r="J37" s="2"/>
      <c r="K37" s="43" t="s">
        <v>33</v>
      </c>
    </row>
    <row ht="15" r="38">
      <c r="A38" s="36" t="str">
        <f>"W2("&amp;LEFT(A35,SEARCH("月",A35,1)-1)&amp;"/8~"&amp;LEFT(A35,SEARCH("月",A35,1)-1)&amp;"/14)"</f>
        <v>W2(2/8~2/14)</v>
      </c>
      <c r="B38" s="59">
        <v>14024</v>
      </c>
      <c r="C38" s="38">
        <v>82104</v>
      </c>
      <c r="D38" s="39" t="e">
        <f>SUM(B38/C38)</f>
        <v>#DIV/0!</v>
      </c>
      <c r="E38" s="40">
        <v>45151</v>
      </c>
      <c r="F38" s="41" t="e">
        <f>SUM(B38/E38)</f>
        <v>#DIV/0!</v>
      </c>
      <c r="G38" s="2"/>
      <c r="H38" s="42" t="s">
        <v>44</v>
      </c>
      <c r="I38" s="37">
        <v>14024</v>
      </c>
      <c r="J38" s="2"/>
      <c r="K38" s="43" t="s">
        <v>35</v>
      </c>
    </row>
    <row ht="15" r="39">
      <c r="A39" s="36" t="str">
        <f>"W3("&amp;LEFT(A35,SEARCH("月",A35,1)-1)&amp;"/15~"&amp;LEFT(A35,SEARCH("月",A35,1)-1)&amp;"/21)"</f>
        <v>W3(2/15~2/21)</v>
      </c>
      <c r="B39" s="60">
        <v>0</v>
      </c>
      <c r="C39" s="32">
        <v>13684</v>
      </c>
      <c r="D39" s="39" t="e">
        <f>SUM(B39/C39)</f>
        <v>#DIV/0!</v>
      </c>
      <c r="E39" s="46">
        <v>50372</v>
      </c>
      <c r="F39" s="41" t="e">
        <f>SUM(B39/E39)</f>
        <v>#DIV/0!</v>
      </c>
      <c r="G39" s="2"/>
      <c r="H39" s="47" t="s">
        <v>45</v>
      </c>
      <c r="I39" s="48">
        <v>7333</v>
      </c>
      <c r="J39" s="2"/>
      <c r="K39" s="49" t="s">
        <v>37</v>
      </c>
    </row>
    <row ht="15" r="40">
      <c r="A40" s="36" t="str">
        <f>"W4("&amp;LEFT(A35,SEARCH("月",A35,1)-1)&amp;"/22~"&amp;LEFT(A35,SEARCH("月",A35,1)-1)&amp;"/28)"</f>
        <v>W4(2/22~2/28)</v>
      </c>
      <c r="B40" s="60">
        <v>0</v>
      </c>
      <c r="C40" s="32">
        <v>82104</v>
      </c>
      <c r="D40" s="39" t="e">
        <f>SUM(B40/C40)</f>
        <v>#DIV/0!</v>
      </c>
      <c r="E40" s="46">
        <v>36205</v>
      </c>
      <c r="F40" s="41" t="e">
        <f>SUM(B40/E40)</f>
        <v>#DIV/0!</v>
      </c>
      <c r="G40" s="2"/>
      <c r="H40" s="47" t="s">
        <v>38</v>
      </c>
      <c r="I40" s="50" t="e">
        <f>SUM(I38/I39)</f>
        <v>#DIV/0!</v>
      </c>
      <c r="J40" s="2"/>
      <c r="K40" s="43" t="s">
        <v>39</v>
      </c>
    </row>
    <row ht="15" r="41">
      <c r="A41" s="28"/>
      <c r="B41" s="28"/>
      <c r="C41" s="28"/>
      <c r="D41" s="2"/>
      <c r="E41" s="2"/>
      <c r="F41" s="2"/>
      <c r="G41" s="2"/>
      <c r="H41" s="51" t="s">
        <v>40</v>
      </c>
      <c r="I41" s="52" t="e">
        <f>SUM(I38/I37)</f>
        <v>#DIV/0!</v>
      </c>
      <c r="J41" s="2"/>
    </row>
    <row ht="15" r="42">
      <c r="A42" s="28"/>
      <c r="B42" s="2"/>
      <c r="C42" s="2"/>
      <c r="E42" s="28"/>
    </row>
    <row ht="17.75" r="43">
      <c r="A43" s="28" t="str">
        <f>LEFT(A35,SEARCH("月",A35,1)-1)&amp;"月週報"</f>
        <v>2月週報</v>
      </c>
      <c r="B43" s="28"/>
      <c r="C43" s="28"/>
      <c r="D43" s="28"/>
      <c r="E43" s="28"/>
      <c r="F43" s="28"/>
      <c r="G43" s="28"/>
      <c r="H43" s="28" t="str">
        <f>LEFT(H35,SEARCH("日",H35,1)-1)&amp;"日報表"</f>
        <v>2/8日報表</v>
      </c>
      <c r="I43" s="28"/>
    </row>
    <row ht="15" r="44">
      <c r="A44" s="61" t="s">
        <v>46</v>
      </c>
      <c r="B44" s="57" t="s">
        <v>25</v>
      </c>
      <c r="C44" s="32" t="s">
        <v>26</v>
      </c>
      <c r="D44" s="32" t="s">
        <v>27</v>
      </c>
      <c r="E44" s="33" t="s">
        <v>28</v>
      </c>
      <c r="F44" s="33" t="s">
        <v>15</v>
      </c>
      <c r="G44" s="62"/>
      <c r="H44" s="63" t="s">
        <v>46</v>
      </c>
      <c r="I44" s="31"/>
      <c r="K44" s="35" t="s">
        <v>31</v>
      </c>
    </row>
    <row ht="15" r="45">
      <c r="A45" s="36" t="str">
        <f>"W1("&amp;LEFT(A43,SEARCH("月",A43,1)-1)&amp;"/1~"&amp;LEFT(A43,SEARCH("月",A43,1)-1)&amp;"/7)"</f>
        <v>W1(2/1~2/7)</v>
      </c>
      <c r="B45" s="59">
        <v>90000</v>
      </c>
      <c r="C45" s="38">
        <v>75786</v>
      </c>
      <c r="D45" s="64" t="e">
        <f>SUM(B45/C45)</f>
        <v>#DIV/0!</v>
      </c>
      <c r="E45" s="40">
        <v>80000</v>
      </c>
      <c r="F45" s="44" t="e">
        <f>SUM(B45/E45)</f>
        <v>#DIV/0!</v>
      </c>
      <c r="G45" s="65"/>
      <c r="H45" s="42" t="s">
        <v>32</v>
      </c>
      <c r="I45" s="37">
        <v>12631</v>
      </c>
      <c r="K45" s="43" t="s">
        <v>33</v>
      </c>
    </row>
    <row ht="15" r="46">
      <c r="A46" s="36" t="str">
        <f>"W2("&amp;LEFT(A43,SEARCH("月",A43,1)-1)&amp;"/8~"&amp;LEFT(A43,SEARCH("月",A43,1)-1)&amp;"/14)"</f>
        <v>W2(2/8~2/14)</v>
      </c>
      <c r="B46" s="59">
        <v>0</v>
      </c>
      <c r="C46" s="38">
        <v>75786</v>
      </c>
      <c r="D46" s="39" t="e">
        <f>SUM(B46/C46)</f>
        <v>#DIV/0!</v>
      </c>
      <c r="E46" s="40">
        <v>20000</v>
      </c>
      <c r="F46" s="41" t="e">
        <f>SUM(B46/E46)</f>
        <v>#DIV/0!</v>
      </c>
      <c r="G46" s="65"/>
      <c r="H46" s="42" t="s">
        <v>34</v>
      </c>
      <c r="I46" s="37">
        <v>0</v>
      </c>
      <c r="K46" s="43" t="s">
        <v>35</v>
      </c>
    </row>
    <row ht="15" r="47">
      <c r="A47" s="36" t="str">
        <f>"W3("&amp;LEFT(A43,SEARCH("月",A43,1)-1)&amp;"/15~"&amp;LEFT(A43,SEARCH("月",A43,1)-1)&amp;"/21)"</f>
        <v>W3(2/15~2/21)</v>
      </c>
      <c r="B47" s="60">
        <v>0</v>
      </c>
      <c r="C47" s="32">
        <v>12631</v>
      </c>
      <c r="D47" s="39" t="e">
        <f>SUM(B47/C47)</f>
        <v>#DIV/0!</v>
      </c>
      <c r="E47" s="46">
        <v>0</v>
      </c>
      <c r="F47" s="41" t="e">
        <f>SUM(B47/E47)</f>
        <v>#DIV/0!</v>
      </c>
      <c r="G47" s="66"/>
      <c r="H47" s="47" t="s">
        <v>36</v>
      </c>
      <c r="I47" s="48">
        <v>0</v>
      </c>
      <c r="K47" s="49" t="s">
        <v>37</v>
      </c>
    </row>
    <row ht="15" r="48">
      <c r="A48" s="36" t="str">
        <f>"W4("&amp;LEFT(A43,SEARCH("月",A43,1)-1)&amp;"/22~"&amp;LEFT(A43,SEARCH("月",A43,1)-1)&amp;"/28)"</f>
        <v>W4(2/22~2/28)</v>
      </c>
      <c r="B48" s="60">
        <v>0</v>
      </c>
      <c r="C48" s="32">
        <v>75786</v>
      </c>
      <c r="D48" s="39" t="e">
        <f>SUM(B48/C48)</f>
        <v>#DIV/0!</v>
      </c>
      <c r="E48" s="46">
        <v>10000</v>
      </c>
      <c r="F48" s="41" t="e">
        <f>SUM(B48/E48)</f>
        <v>#DIV/0!</v>
      </c>
      <c r="G48" s="54"/>
      <c r="H48" s="47" t="s">
        <v>38</v>
      </c>
      <c r="I48" s="50" t="e">
        <f>SUM(I46/I47)</f>
        <v>#DIV/0!</v>
      </c>
      <c r="K48" s="43" t="s">
        <v>39</v>
      </c>
    </row>
    <row customHeight="true" ht="14" r="49">
      <c r="A49" s="28"/>
      <c r="B49" s="28"/>
      <c r="C49" s="28"/>
      <c r="D49" s="2"/>
      <c r="E49" s="2"/>
      <c r="F49" s="2"/>
      <c r="G49" s="54"/>
      <c r="H49" s="51" t="s">
        <v>40</v>
      </c>
      <c r="I49" s="52" t="e">
        <f>SUM(I46/I45)</f>
        <v>#DIV/0!</v>
      </c>
    </row>
    <row customHeight="true" ht="14" r="50">
      <c r="A50" s="28"/>
      <c r="B50" s="28"/>
    </row>
    <row customHeight="true" ht="14" r="51">
      <c r="A51" s="28" t="str">
        <f>LEFT(A43,SEARCH("月",A43,1)-1)&amp;"月週報"</f>
        <v>2月週報</v>
      </c>
      <c r="B51" s="28"/>
      <c r="C51" s="28"/>
      <c r="D51" s="28"/>
      <c r="E51" s="28"/>
      <c r="F51" s="28"/>
      <c r="G51" s="28"/>
      <c r="H51" s="28" t="str">
        <f>LEFT(H43,SEARCH("日",H43,1)-1)&amp;"日報表"</f>
        <v>2/8日報表</v>
      </c>
      <c r="I51" s="28"/>
    </row>
    <row customHeight="true" ht="14" r="52">
      <c r="A52" s="67" t="s">
        <v>47</v>
      </c>
      <c r="B52" s="57" t="s">
        <v>25</v>
      </c>
      <c r="C52" s="32" t="s">
        <v>26</v>
      </c>
      <c r="D52" s="32" t="s">
        <v>27</v>
      </c>
      <c r="E52" s="33" t="s">
        <v>28</v>
      </c>
      <c r="F52" s="33" t="s">
        <v>15</v>
      </c>
      <c r="G52" s="28"/>
      <c r="H52" s="68" t="s">
        <v>47</v>
      </c>
      <c r="I52" s="31"/>
      <c r="K52" s="35" t="s">
        <v>31</v>
      </c>
    </row>
    <row customHeight="true" ht="14" r="53">
      <c r="A53" s="36" t="str">
        <f>"W1("&amp;LEFT(A51,SEARCH("月",A51,1)-1)&amp;"/1~"&amp;LEFT(A51,SEARCH("月",A51,1)-1)&amp;"/7)"</f>
        <v>W1(2/1~2/7)</v>
      </c>
      <c r="B53" s="59">
        <v>32168</v>
      </c>
      <c r="C53" s="38">
        <v>69468</v>
      </c>
      <c r="D53" s="39" t="e">
        <f>SUM(B53/C53)</f>
        <v>#DIV/0!</v>
      </c>
      <c r="E53" s="40">
        <v>42069</v>
      </c>
      <c r="F53" s="44" t="e">
        <f>SUM(B53/E53)</f>
        <v>#DIV/0!</v>
      </c>
      <c r="G53" s="28"/>
      <c r="H53" s="42" t="s">
        <v>32</v>
      </c>
      <c r="I53" s="37">
        <v>11578</v>
      </c>
      <c r="K53" s="43" t="s">
        <v>33</v>
      </c>
    </row>
    <row customHeight="true" ht="14" r="54">
      <c r="A54" s="36" t="str">
        <f>"W2("&amp;LEFT(A51,SEARCH("月",A51,1)-1)&amp;"/8~"&amp;LEFT(A51,SEARCH("月",A51,1)-1)&amp;"/14)"</f>
        <v>W2(2/8~2/14)</v>
      </c>
      <c r="B54" s="59">
        <v>4081</v>
      </c>
      <c r="C54" s="38">
        <v>69468</v>
      </c>
      <c r="D54" s="39" t="e">
        <f>SUM(B54/C54)</f>
        <v>#DIV/0!</v>
      </c>
      <c r="E54" s="40">
        <v>62943</v>
      </c>
      <c r="F54" s="44" t="e">
        <f>SUM(B54/E54)</f>
        <v>#DIV/0!</v>
      </c>
      <c r="G54" s="28"/>
      <c r="H54" s="42" t="s">
        <v>34</v>
      </c>
      <c r="I54" s="37">
        <v>4081</v>
      </c>
      <c r="K54" s="43" t="s">
        <v>35</v>
      </c>
    </row>
    <row customHeight="true" ht="14" r="55">
      <c r="A55" s="36" t="str">
        <f>"W3("&amp;LEFT(A51,SEARCH("月",A51,1)-1)&amp;"/15~"&amp;LEFT(A51,SEARCH("月",A51,1)-1)&amp;"/21)"</f>
        <v>W3(2/15~2/21)</v>
      </c>
      <c r="B55" s="60">
        <v>0</v>
      </c>
      <c r="C55" s="32">
        <v>11578</v>
      </c>
      <c r="D55" s="39" t="e">
        <f>SUM(B55/C55)</f>
        <v>#DIV/0!</v>
      </c>
      <c r="E55" s="46">
        <v>96144</v>
      </c>
      <c r="F55" s="44" t="e">
        <f>SUM(B55/E55)</f>
        <v>#DIV/0!</v>
      </c>
      <c r="G55" s="28"/>
      <c r="H55" s="47" t="s">
        <v>36</v>
      </c>
      <c r="I55" s="48">
        <v>3042</v>
      </c>
      <c r="K55" s="49" t="s">
        <v>37</v>
      </c>
    </row>
    <row customHeight="true" ht="14" r="56">
      <c r="A56" s="36" t="str">
        <f>"W4("&amp;LEFT(A51,SEARCH("月",A51,1)-1)&amp;"/22~"&amp;LEFT(A51,SEARCH("月",A51,1)-1)&amp;"/28)"</f>
        <v>W4(2/22~2/28)</v>
      </c>
      <c r="B56" s="60">
        <v>0</v>
      </c>
      <c r="C56" s="32">
        <v>69468</v>
      </c>
      <c r="D56" s="39" t="e">
        <f>SUM(B56/C56)</f>
        <v>#DIV/0!</v>
      </c>
      <c r="E56" s="46">
        <v>66381</v>
      </c>
      <c r="F56" s="44" t="e">
        <f>SUM(B56/E56)</f>
        <v>#DIV/0!</v>
      </c>
      <c r="G56" s="28"/>
      <c r="H56" s="47" t="s">
        <v>38</v>
      </c>
      <c r="I56" s="50" t="e">
        <f>SUM(I54/I55)</f>
        <v>#DIV/0!</v>
      </c>
      <c r="K56" s="43" t="s">
        <v>39</v>
      </c>
    </row>
    <row customHeight="true" ht="14" r="57">
      <c r="A57" s="28"/>
      <c r="B57" s="28"/>
      <c r="H57" s="51" t="s">
        <v>40</v>
      </c>
      <c r="I57" s="52" t="e">
        <f>SUM(I54/I53)</f>
        <v>#DIV/0!</v>
      </c>
    </row>
    <row customHeight="true" ht="14" r="58">
      <c r="A58" s="28"/>
      <c r="B58" s="28"/>
    </row>
    <row customHeight="true" ht="14" r="59">
      <c r="A59" s="28" t="str">
        <f>LEFT(A51,SEARCH("月",A51,1)-1)&amp;"月週報"</f>
        <v>2月週報</v>
      </c>
      <c r="B59" s="28"/>
      <c r="C59" s="28"/>
      <c r="D59" s="28"/>
      <c r="E59" s="28"/>
      <c r="F59" s="28"/>
      <c r="G59" s="69"/>
      <c r="H59" s="28" t="str">
        <f>LEFT(H51,SEARCH("日",H51,1)-1)&amp;"日報表"</f>
        <v>2/8日報表</v>
      </c>
      <c r="I59" s="28"/>
    </row>
    <row customHeight="true" ht="14" r="60">
      <c r="A60" s="70" t="s">
        <v>48</v>
      </c>
      <c r="B60" s="57" t="s">
        <v>25</v>
      </c>
      <c r="C60" s="32" t="s">
        <v>26</v>
      </c>
      <c r="D60" s="32" t="s">
        <v>27</v>
      </c>
      <c r="E60" s="33" t="s">
        <v>28</v>
      </c>
      <c r="F60" s="33" t="s">
        <v>15</v>
      </c>
      <c r="H60" s="71" t="s">
        <v>48</v>
      </c>
      <c r="I60" s="31"/>
      <c r="K60" s="35" t="s">
        <v>31</v>
      </c>
    </row>
    <row customHeight="true" ht="14" r="61">
      <c r="A61" s="36" t="str">
        <f>"W1("&amp;LEFT(A59,SEARCH("月",A59,1)-1)&amp;"/1~"&amp;LEFT(A59,SEARCH("月",A59,1)-1)&amp;"/7)"</f>
        <v>W1(2/1~2/7)</v>
      </c>
      <c r="B61" s="59">
        <v>5270</v>
      </c>
      <c r="C61" s="38">
        <v>18312</v>
      </c>
      <c r="D61" s="39" t="e">
        <f>SUM(B61/C61)</f>
        <v>#DIV/0!</v>
      </c>
      <c r="E61" s="40">
        <v>13330</v>
      </c>
      <c r="F61" s="44" t="e">
        <f>SUM(B61/E61)</f>
        <v>#DIV/0!</v>
      </c>
      <c r="H61" s="42" t="s">
        <v>32</v>
      </c>
      <c r="I61" s="37">
        <v>3052</v>
      </c>
      <c r="K61" s="43" t="s">
        <v>33</v>
      </c>
    </row>
    <row customHeight="true" ht="14" r="62">
      <c r="A62" s="36" t="str">
        <f>"W2("&amp;LEFT(A59,SEARCH("月",A59,1)-1)&amp;"/8~"&amp;LEFT(A59,SEARCH("月",A59,1)-1)&amp;"/14)"</f>
        <v>W2(2/8~2/14)</v>
      </c>
      <c r="B62" s="59">
        <v>1080</v>
      </c>
      <c r="C62" s="38">
        <v>18312</v>
      </c>
      <c r="D62" s="39" t="e">
        <f>SUM(B62/C62)</f>
        <v>#DIV/0!</v>
      </c>
      <c r="E62" s="40">
        <v>17080</v>
      </c>
      <c r="F62" s="44" t="e">
        <f>SUM(B62/E62)</f>
        <v>#DIV/0!</v>
      </c>
      <c r="H62" s="42" t="s">
        <v>34</v>
      </c>
      <c r="I62" s="37">
        <v>1080</v>
      </c>
      <c r="K62" s="43" t="s">
        <v>35</v>
      </c>
    </row>
    <row customHeight="true" ht="14" r="63">
      <c r="A63" s="36" t="str">
        <f>"W3("&amp;LEFT(A59,SEARCH("月",A59,1)-1)&amp;"/15~"&amp;LEFT(A59,SEARCH("月",A59,1)-1)&amp;"/21)"</f>
        <v>W3(2/15~2/21)</v>
      </c>
      <c r="B63" s="60">
        <v>0</v>
      </c>
      <c r="C63" s="32">
        <v>3052</v>
      </c>
      <c r="D63" s="39" t="e">
        <f>SUM(B63/C63)</f>
        <v>#DIV/0!</v>
      </c>
      <c r="E63" s="46">
        <v>15030</v>
      </c>
      <c r="F63" s="44" t="e">
        <f>SUM(B63/E63)</f>
        <v>#DIV/0!</v>
      </c>
      <c r="H63" s="47" t="s">
        <v>36</v>
      </c>
      <c r="I63" s="48">
        <v>0</v>
      </c>
      <c r="K63" s="49" t="s">
        <v>37</v>
      </c>
    </row>
    <row customHeight="true" ht="14" r="64">
      <c r="A64" s="36" t="str">
        <f>"W4("&amp;LEFT(A59,SEARCH("月",A59,1)-1)&amp;"/22~"&amp;LEFT(A59,SEARCH("月",A59,1)-1)&amp;"/28)"</f>
        <v>W4(2/22~2/28)</v>
      </c>
      <c r="B64" s="60">
        <v>0</v>
      </c>
      <c r="C64" s="32">
        <v>18312</v>
      </c>
      <c r="D64" s="39" t="e">
        <f>SUM(B64/C64)</f>
        <v>#DIV/0!</v>
      </c>
      <c r="E64" s="46">
        <v>6140</v>
      </c>
      <c r="F64" s="44" t="e">
        <f>SUM(B64/E64)</f>
        <v>#DIV/0!</v>
      </c>
      <c r="H64" s="47" t="s">
        <v>38</v>
      </c>
      <c r="I64" s="50" t="e">
        <f>SUM(I62/I63)</f>
        <v>#DIV/0!</v>
      </c>
      <c r="K64" s="43" t="s">
        <v>39</v>
      </c>
    </row>
    <row ht="15" r="65">
      <c r="A65" s="28"/>
      <c r="B65" s="28"/>
      <c r="H65" s="51" t="s">
        <v>40</v>
      </c>
      <c r="I65" s="52" t="e">
        <f>SUM(I62/I61)</f>
        <v>#DIV/0!</v>
      </c>
    </row>
    <row ht="15" r="66">
      <c r="H66" s="53"/>
      <c r="I66" s="54"/>
    </row>
    <row ht="15" r="67">
      <c r="H67" s="53"/>
      <c r="I67" s="54"/>
    </row>
    <row ht="15" r="68">
      <c r="H68" s="53"/>
      <c r="I68" s="54"/>
    </row>
    <row ht="15" r="69">
      <c r="H69" s="53"/>
      <c r="I69" s="54"/>
    </row>
    <row r="70"/>
    <row ht="22.35" r="71">
      <c r="A71" s="72" t="str">
        <v>2月目標業績：608000</v>
      </c>
      <c r="B71" s="72"/>
      <c r="C71" s="69"/>
      <c r="D71" s="69"/>
      <c r="E71" s="69"/>
    </row>
    <row ht="17.75" r="72">
      <c r="A72" s="73"/>
      <c r="B72" s="74" t="str">
        <v>2月目標</v>
      </c>
      <c r="C72" s="75" t="s">
        <v>50</v>
      </c>
      <c r="D72" s="76" t="s">
        <v>51</v>
      </c>
      <c r="E72" s="76" t="s">
        <v>14</v>
      </c>
      <c r="F72" s="76" t="s">
        <v>52</v>
      </c>
      <c r="G72" s="76" t="s">
        <v>51</v>
      </c>
      <c r="H72" s="76" t="s">
        <v>14</v>
      </c>
      <c r="I72" s="75" t="s">
        <v>53</v>
      </c>
      <c r="J72" s="76" t="s">
        <v>51</v>
      </c>
      <c r="K72" s="76" t="s">
        <v>14</v>
      </c>
      <c r="L72" s="76" t="s">
        <v>54</v>
      </c>
      <c r="M72" s="76" t="s">
        <v>51</v>
      </c>
      <c r="N72" s="76" t="s">
        <v>14</v>
      </c>
      <c r="O72" s="75" t="s">
        <v>55</v>
      </c>
      <c r="P72" s="76" t="s">
        <v>51</v>
      </c>
      <c r="Q72" s="76" t="s">
        <v>14</v>
      </c>
    </row>
    <row ht="17.75" r="73">
      <c r="A73" s="77" t="s">
        <v>56</v>
      </c>
      <c r="B73" s="78" t="n">
        <v>260000</v>
      </c>
      <c r="C73" s="79" t="n">
        <v>40000</v>
      </c>
      <c r="D73" s="79"/>
      <c r="E73" s="79"/>
      <c r="F73" s="79" t="n">
        <v>90000</v>
      </c>
      <c r="G73" s="79"/>
      <c r="H73" s="79"/>
      <c r="I73" s="79" t="n">
        <v>60000</v>
      </c>
      <c r="J73" s="79"/>
      <c r="K73" s="79"/>
      <c r="L73" s="80" t="n">
        <v>70000</v>
      </c>
      <c r="M73" s="79"/>
      <c r="N73" s="79"/>
      <c r="O73" s="79" t="n">
        <v>5000</v>
      </c>
      <c r="P73" s="80"/>
      <c r="Q73" s="80"/>
    </row>
    <row ht="15" r="74">
      <c r="A74" s="81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3"/>
      <c r="M74" s="82"/>
      <c r="N74" s="82"/>
      <c r="O74" s="82"/>
      <c r="P74" s="83"/>
      <c r="Q74" s="83"/>
    </row>
    <row ht="17.75" r="75">
      <c r="A75" s="84" t="s">
        <v>57</v>
      </c>
      <c r="B75" s="85" t="n">
        <v>90000</v>
      </c>
      <c r="C75" s="86" t="n">
        <v>20000</v>
      </c>
      <c r="D75" s="86"/>
      <c r="E75" s="86"/>
      <c r="F75" s="86" t="n">
        <v>20000</v>
      </c>
      <c r="G75" s="86"/>
      <c r="H75" s="86"/>
      <c r="I75" s="86" t="n">
        <v>20000</v>
      </c>
      <c r="J75" s="86"/>
      <c r="K75" s="86"/>
      <c r="L75" s="87" t="n">
        <v>20000</v>
      </c>
      <c r="M75" s="86"/>
      <c r="N75" s="86"/>
      <c r="O75" s="86" t="n">
        <v>10000</v>
      </c>
      <c r="P75" s="87"/>
      <c r="Q75" s="87"/>
    </row>
    <row ht="17.75" r="76">
      <c r="A76" s="88" t="s">
        <v>58</v>
      </c>
      <c r="B76" s="89" t="n">
        <v>240000</v>
      </c>
      <c r="C76" s="90" t="n">
        <v>50000</v>
      </c>
      <c r="D76" s="90"/>
      <c r="E76" s="90"/>
      <c r="F76" s="90" t="n">
        <v>70000</v>
      </c>
      <c r="G76" s="90"/>
      <c r="H76" s="90"/>
      <c r="I76" s="90" t="n">
        <v>50000</v>
      </c>
      <c r="J76" s="90"/>
      <c r="K76" s="90"/>
      <c r="L76" s="91" t="n">
        <v>70000</v>
      </c>
      <c r="M76" s="90"/>
      <c r="N76" s="90"/>
      <c r="O76" s="92"/>
      <c r="P76" s="91"/>
      <c r="Q76" s="91"/>
    </row>
    <row ht="17.75" r="77">
      <c r="A77" s="84" t="s">
        <v>59</v>
      </c>
      <c r="B77" s="85" t="n">
        <v>220000</v>
      </c>
      <c r="C77" s="86" t="n">
        <v>110000</v>
      </c>
      <c r="D77" s="86"/>
      <c r="E77" s="86"/>
      <c r="F77" s="86" t="n">
        <v>30000</v>
      </c>
      <c r="G77" s="86"/>
      <c r="H77" s="86"/>
      <c r="I77" s="86" t="n">
        <v>50000</v>
      </c>
      <c r="J77" s="86"/>
      <c r="K77" s="86"/>
      <c r="L77" s="87" t="n">
        <v>20000</v>
      </c>
      <c r="M77" s="86"/>
      <c r="N77" s="86"/>
      <c r="O77" s="93" t="n">
        <v>5000</v>
      </c>
      <c r="P77" s="87"/>
      <c r="Q77" s="87"/>
    </row>
    <row ht="17.75" r="78">
      <c r="A78" s="88" t="s">
        <v>60</v>
      </c>
      <c r="B78" s="89" t="n">
        <v>58000</v>
      </c>
      <c r="C78" s="90" t="n">
        <v>10000</v>
      </c>
      <c r="D78" s="90"/>
      <c r="E78" s="90"/>
      <c r="F78" s="90" t="n">
        <v>20000</v>
      </c>
      <c r="G78" s="90"/>
      <c r="H78" s="90"/>
      <c r="I78" s="90" t="n">
        <v>10000</v>
      </c>
      <c r="J78" s="90"/>
      <c r="K78" s="90"/>
      <c r="L78" s="91" t="n">
        <v>15000</v>
      </c>
      <c r="M78" s="90"/>
      <c r="N78" s="90"/>
      <c r="O78" s="90" t="n">
        <v>8000</v>
      </c>
      <c r="P78" s="91"/>
      <c r="Q78" s="91"/>
    </row>
    <row ht="17.15" r="79">
      <c r="A79" s="84" t="s">
        <v>61</v>
      </c>
      <c r="B79" s="86" t="n">
        <f>SUM(B75+B76+B77+B78)</f>
        <v>608000</v>
      </c>
      <c r="C79" s="86" t="n">
        <f>SUM(C75:C78)</f>
        <v>190000</v>
      </c>
      <c r="D79" s="86"/>
      <c r="E79" s="86"/>
      <c r="F79" s="86" t="n">
        <v>140000</v>
      </c>
      <c r="G79" s="86"/>
      <c r="H79" s="86"/>
      <c r="I79" s="86" t="n">
        <f>SUM(I75:I78)</f>
        <v>130000</v>
      </c>
      <c r="J79" s="86"/>
      <c r="K79" s="86"/>
      <c r="L79" s="86" t="n">
        <f>SUM(L75:L78)</f>
        <v>125000</v>
      </c>
      <c r="M79" s="86"/>
      <c r="N79" s="86"/>
      <c r="O79" s="86" t="n">
        <f>SUM(O75:O78)</f>
        <v>23000</v>
      </c>
      <c r="P79" s="86"/>
      <c r="Q79" s="86"/>
    </row>
    <row r="80"/>
    <row r="81"/>
    <row ht="15" r="82">
      <c r="A82" t="str"/>
      <c r="B82" t="str"/>
      <c r="C82" t="str"/>
      <c r="D82" t="str"/>
      <c r="E82" t="str"/>
      <c r="F82" t="str"/>
    </row>
    <row ht="15" r="83">
      <c r="A83" t="str"/>
      <c r="B83" t="str"/>
      <c r="C83" t="str"/>
      <c r="D83" t="str"/>
      <c r="E83" t="str"/>
      <c r="F83" t="str"/>
    </row>
    <row ht="17.75" r="84">
      <c r="A84" t="str"/>
      <c r="B84" t="str"/>
      <c r="C84" t="str"/>
      <c r="D84" t="str"/>
      <c r="E84" t="str"/>
      <c r="F84" t="str"/>
    </row>
    <row ht="15" r="85">
      <c r="A85" t="str"/>
      <c r="B85" t="str"/>
      <c r="C85" t="str"/>
      <c r="D85" t="str"/>
      <c r="E85" t="str"/>
      <c r="F85" t="str"/>
    </row>
    <row ht="15" r="86">
      <c r="A86" t="str"/>
      <c r="B86" t="str"/>
      <c r="C86" t="str"/>
      <c r="D86" t="str"/>
      <c r="E86" t="str"/>
      <c r="F86" t="str"/>
    </row>
  </sheetData>
  <mergeCells count="25">
    <mergeCell ref="B10:D10"/>
    <mergeCell ref="E10:G10"/>
    <mergeCell ref="H10:J10"/>
    <mergeCell ref="K10:M10"/>
    <mergeCell ref="B11:D11"/>
    <mergeCell ref="E11:G11"/>
    <mergeCell ref="H11:J11"/>
    <mergeCell ref="K11:M11"/>
    <mergeCell ref="B12:D12"/>
    <mergeCell ref="E12:G12"/>
    <mergeCell ref="H12:J12"/>
    <mergeCell ref="K12:M12"/>
    <mergeCell ref="B13:D13"/>
    <mergeCell ref="E13:G13"/>
    <mergeCell ref="H13:J13"/>
    <mergeCell ref="K13:M13"/>
    <mergeCell ref="B14:D14"/>
    <mergeCell ref="E14:G14"/>
    <mergeCell ref="H14:J14"/>
    <mergeCell ref="K14:M14"/>
    <mergeCell ref="B15:D15"/>
    <mergeCell ref="E15:G15"/>
    <mergeCell ref="H15:J15"/>
    <mergeCell ref="K15:M15"/>
    <mergeCell ref="A71:B71"/>
  </mergeCells>
  <printOptions gridLinesSet="true"/>
  <pageMargins bottom="0.75" footer="0.511805555555555" header="0.511805555555555" left="0.7" right="0.7" top="0.75"/>
  <pageSetup cellComments="none" copies="1" fitToHeight="1" fitToWidth="1" horizontalDpi="300" orientation="portrait" pageOrder="downThenOver" paperSize="1" scale="100" verticalDpi="300"/>
  <headerFooter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320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2018-02-09T02:55:08Z</dcterms:created>
  <dc:creator>Microsoft Office 使用者</dc:creator>
  <dc:description/>
  <dc:language>zh-TW</dc:language>
  <cp:lastModifiedBy/>
  <dcterms:modified xsi:type="dcterms:W3CDTF">2018-02-12T23:12:30Z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