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nas\PycharmProjects\11maja2020r\"/>
    </mc:Choice>
  </mc:AlternateContent>
  <xr:revisionPtr revIDLastSave="0" documentId="13_ncr:1_{35E760F1-BFC3-4A02-9BE5-1A069439064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6_1 (2)" sheetId="9" r:id="rId1"/>
    <sheet name="6_1" sheetId="6" r:id="rId2"/>
    <sheet name="6_2" sheetId="7" r:id="rId3"/>
    <sheet name="statek" sheetId="5" r:id="rId4"/>
  </sheets>
  <definedNames>
    <definedName name="ExternalData_4" localSheetId="3" hidden="1">statek!$A$1:$F$203</definedName>
  </definedNames>
  <calcPr calcId="191029"/>
  <pivotCaches>
    <pivotCache cacheId="15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5" l="1"/>
  <c r="M2" i="5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N203" i="5" s="1"/>
  <c r="N4" i="5"/>
  <c r="N5" i="5"/>
  <c r="N7" i="5"/>
  <c r="N9" i="5"/>
  <c r="N10" i="5"/>
  <c r="N12" i="5"/>
  <c r="N13" i="5"/>
  <c r="N14" i="5"/>
  <c r="N16" i="5"/>
  <c r="N17" i="5"/>
  <c r="N18" i="5"/>
  <c r="N20" i="5"/>
  <c r="N21" i="5"/>
  <c r="N23" i="5"/>
  <c r="N24" i="5"/>
  <c r="N26" i="5"/>
  <c r="N28" i="5"/>
  <c r="N29" i="5"/>
  <c r="N30" i="5"/>
  <c r="N32" i="5"/>
  <c r="N33" i="5"/>
  <c r="N34" i="5"/>
  <c r="N35" i="5"/>
  <c r="N37" i="5"/>
  <c r="N38" i="5"/>
  <c r="N39" i="5"/>
  <c r="N41" i="5"/>
  <c r="N43" i="5"/>
  <c r="N44" i="5"/>
  <c r="N46" i="5"/>
  <c r="N47" i="5"/>
  <c r="N48" i="5"/>
  <c r="N49" i="5"/>
  <c r="N51" i="5"/>
  <c r="N52" i="5"/>
  <c r="N53" i="5"/>
  <c r="N54" i="5"/>
  <c r="N56" i="5"/>
  <c r="N57" i="5"/>
  <c r="N59" i="5"/>
  <c r="N60" i="5"/>
  <c r="N62" i="5"/>
  <c r="N63" i="5"/>
  <c r="N64" i="5"/>
  <c r="N66" i="5"/>
  <c r="N67" i="5"/>
  <c r="N69" i="5"/>
  <c r="N70" i="5"/>
  <c r="N71" i="5"/>
  <c r="N72" i="5"/>
  <c r="N74" i="5"/>
  <c r="N75" i="5"/>
  <c r="N77" i="5"/>
  <c r="N79" i="5"/>
  <c r="N80" i="5"/>
  <c r="N81" i="5"/>
  <c r="N83" i="5"/>
  <c r="N84" i="5"/>
  <c r="N86" i="5"/>
  <c r="N87" i="5"/>
  <c r="N88" i="5"/>
  <c r="N89" i="5"/>
  <c r="N91" i="5"/>
  <c r="N92" i="5"/>
  <c r="N93" i="5"/>
  <c r="N94" i="5"/>
  <c r="N96" i="5"/>
  <c r="N97" i="5"/>
  <c r="N98" i="5"/>
  <c r="N99" i="5"/>
  <c r="N101" i="5"/>
  <c r="N102" i="5"/>
  <c r="N103" i="5"/>
  <c r="N104" i="5"/>
  <c r="N106" i="5"/>
  <c r="N108" i="5"/>
  <c r="N109" i="5"/>
  <c r="N110" i="5"/>
  <c r="N111" i="5"/>
  <c r="N113" i="5"/>
  <c r="N114" i="5"/>
  <c r="N115" i="5"/>
  <c r="N117" i="5"/>
  <c r="N118" i="5"/>
  <c r="N119" i="5"/>
  <c r="N121" i="5"/>
  <c r="N123" i="5"/>
  <c r="N125" i="5"/>
  <c r="N126" i="5"/>
  <c r="N127" i="5"/>
  <c r="N128" i="5"/>
  <c r="N130" i="5"/>
  <c r="N132" i="5"/>
  <c r="N133" i="5"/>
  <c r="N135" i="5"/>
  <c r="N136" i="5"/>
  <c r="N137" i="5"/>
  <c r="N139" i="5"/>
  <c r="N140" i="5"/>
  <c r="N141" i="5"/>
  <c r="N142" i="5"/>
  <c r="N144" i="5"/>
  <c r="N146" i="5"/>
  <c r="N147" i="5"/>
  <c r="N148" i="5"/>
  <c r="N149" i="5"/>
  <c r="N151" i="5"/>
  <c r="N153" i="5"/>
  <c r="N154" i="5"/>
  <c r="N156" i="5"/>
  <c r="N157" i="5"/>
  <c r="N158" i="5"/>
  <c r="N160" i="5"/>
  <c r="N161" i="5"/>
  <c r="N163" i="5"/>
  <c r="N164" i="5"/>
  <c r="N166" i="5"/>
  <c r="N167" i="5"/>
  <c r="N169" i="5"/>
  <c r="N170" i="5"/>
  <c r="N171" i="5"/>
  <c r="N172" i="5"/>
  <c r="N174" i="5"/>
  <c r="N175" i="5"/>
  <c r="N176" i="5"/>
  <c r="N178" i="5"/>
  <c r="N179" i="5"/>
  <c r="N180" i="5"/>
  <c r="N182" i="5"/>
  <c r="N183" i="5"/>
  <c r="N184" i="5"/>
  <c r="N186" i="5"/>
  <c r="N187" i="5"/>
  <c r="N188" i="5"/>
  <c r="N189" i="5"/>
  <c r="N191" i="5"/>
  <c r="N192" i="5"/>
  <c r="N194" i="5"/>
  <c r="N196" i="5"/>
  <c r="N197" i="5"/>
  <c r="N199" i="5"/>
  <c r="N200" i="5"/>
  <c r="N201" i="5"/>
  <c r="N202" i="5"/>
  <c r="N3" i="5"/>
  <c r="L3" i="5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H2" i="5"/>
  <c r="H3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5" i="7"/>
  <c r="B60" i="7"/>
  <c r="N152" i="5" l="1"/>
  <c r="N134" i="5"/>
  <c r="N122" i="5"/>
  <c r="N116" i="5"/>
  <c r="N68" i="5"/>
  <c r="N50" i="5"/>
  <c r="N8" i="5"/>
  <c r="N193" i="5"/>
  <c r="N25" i="5"/>
  <c r="N181" i="5"/>
  <c r="N145" i="5"/>
  <c r="N85" i="5"/>
  <c r="N73" i="5"/>
  <c r="N61" i="5"/>
  <c r="N55" i="5"/>
  <c r="N31" i="5"/>
  <c r="N19" i="5"/>
  <c r="N198" i="5"/>
  <c r="N168" i="5"/>
  <c r="N162" i="5"/>
  <c r="N150" i="5"/>
  <c r="N138" i="5"/>
  <c r="N120" i="5"/>
  <c r="N90" i="5"/>
  <c r="N78" i="5"/>
  <c r="N42" i="5"/>
  <c r="N36" i="5"/>
  <c r="N6" i="5"/>
  <c r="N185" i="5"/>
  <c r="N173" i="5"/>
  <c r="N155" i="5"/>
  <c r="N143" i="5"/>
  <c r="N131" i="5"/>
  <c r="N107" i="5"/>
  <c r="N95" i="5"/>
  <c r="N65" i="5"/>
  <c r="N11" i="5"/>
  <c r="N190" i="5"/>
  <c r="N124" i="5"/>
  <c r="N112" i="5"/>
  <c r="N100" i="5"/>
  <c r="N82" i="5"/>
  <c r="N76" i="5"/>
  <c r="N58" i="5"/>
  <c r="N40" i="5"/>
  <c r="N22" i="5"/>
  <c r="N195" i="5"/>
  <c r="N177" i="5"/>
  <c r="N165" i="5"/>
  <c r="N159" i="5"/>
  <c r="N129" i="5"/>
  <c r="N105" i="5"/>
  <c r="N45" i="5"/>
  <c r="N27" i="5"/>
  <c r="N15" i="5"/>
  <c r="H4" i="5"/>
  <c r="N204" i="5" l="1"/>
  <c r="H5" i="5"/>
  <c r="H6" i="5" l="1"/>
  <c r="H7" i="5" l="1"/>
  <c r="H8" i="5" l="1"/>
  <c r="H9" i="5" l="1"/>
  <c r="H10" i="5" l="1"/>
  <c r="H11" i="5" l="1"/>
  <c r="H12" i="5" l="1"/>
  <c r="H13" i="5" l="1"/>
  <c r="H14" i="5" l="1"/>
  <c r="H15" i="5" l="1"/>
  <c r="H16" i="5" l="1"/>
  <c r="H17" i="5" l="1"/>
  <c r="H18" i="5" l="1"/>
  <c r="H19" i="5" l="1"/>
  <c r="H20" i="5" l="1"/>
  <c r="H21" i="5" l="1"/>
  <c r="H22" i="5" l="1"/>
  <c r="H23" i="5" l="1"/>
  <c r="H24" i="5" l="1"/>
  <c r="H25" i="5" l="1"/>
  <c r="H26" i="5" l="1"/>
  <c r="H27" i="5" l="1"/>
  <c r="H28" i="5" l="1"/>
  <c r="H29" i="5" l="1"/>
  <c r="H30" i="5" l="1"/>
  <c r="H31" i="5" l="1"/>
  <c r="H32" i="5" l="1"/>
  <c r="H33" i="5" l="1"/>
  <c r="H34" i="5" l="1"/>
  <c r="H35" i="5" l="1"/>
  <c r="H36" i="5" l="1"/>
  <c r="H37" i="5" l="1"/>
  <c r="H38" i="5" l="1"/>
  <c r="H39" i="5" l="1"/>
  <c r="H40" i="5" l="1"/>
  <c r="H41" i="5" l="1"/>
  <c r="H42" i="5" l="1"/>
  <c r="H43" i="5" l="1"/>
  <c r="H44" i="5" l="1"/>
  <c r="H45" i="5" l="1"/>
  <c r="H46" i="5" l="1"/>
  <c r="H47" i="5" l="1"/>
  <c r="H48" i="5" l="1"/>
  <c r="H49" i="5" l="1"/>
  <c r="H50" i="5" l="1"/>
  <c r="H51" i="5" l="1"/>
  <c r="H52" i="5" l="1"/>
  <c r="H53" i="5" l="1"/>
  <c r="H54" i="5" l="1"/>
  <c r="H55" i="5" l="1"/>
  <c r="H56" i="5" l="1"/>
  <c r="H57" i="5" l="1"/>
  <c r="H58" i="5" l="1"/>
  <c r="H59" i="5" l="1"/>
  <c r="H60" i="5" l="1"/>
  <c r="H61" i="5" l="1"/>
  <c r="H62" i="5" l="1"/>
  <c r="H63" i="5" l="1"/>
  <c r="H64" i="5" l="1"/>
  <c r="H65" i="5" l="1"/>
  <c r="H66" i="5" l="1"/>
  <c r="H67" i="5" l="1"/>
  <c r="H68" i="5" l="1"/>
  <c r="H69" i="5" l="1"/>
  <c r="H70" i="5" l="1"/>
  <c r="H71" i="5" l="1"/>
  <c r="H72" i="5" l="1"/>
  <c r="H73" i="5" l="1"/>
  <c r="H74" i="5" l="1"/>
  <c r="H75" i="5" l="1"/>
  <c r="H76" i="5" l="1"/>
  <c r="H77" i="5" l="1"/>
  <c r="H78" i="5" l="1"/>
  <c r="H79" i="5" l="1"/>
  <c r="H80" i="5" l="1"/>
  <c r="H81" i="5" l="1"/>
  <c r="H82" i="5" l="1"/>
  <c r="H83" i="5" l="1"/>
  <c r="H84" i="5" l="1"/>
  <c r="H85" i="5" l="1"/>
  <c r="H86" i="5" l="1"/>
  <c r="H87" i="5" l="1"/>
  <c r="H88" i="5" l="1"/>
  <c r="H89" i="5" l="1"/>
  <c r="H90" i="5" l="1"/>
  <c r="H91" i="5" l="1"/>
  <c r="H92" i="5" l="1"/>
  <c r="H93" i="5" l="1"/>
  <c r="H94" i="5" l="1"/>
  <c r="H95" i="5" l="1"/>
  <c r="H96" i="5" l="1"/>
  <c r="H97" i="5" l="1"/>
  <c r="H98" i="5" l="1"/>
  <c r="H99" i="5" l="1"/>
  <c r="H100" i="5" l="1"/>
  <c r="H101" i="5" l="1"/>
  <c r="H102" i="5" l="1"/>
  <c r="H103" i="5" l="1"/>
  <c r="H104" i="5" l="1"/>
  <c r="H105" i="5" l="1"/>
  <c r="H106" i="5" l="1"/>
  <c r="H107" i="5" l="1"/>
  <c r="H108" i="5" l="1"/>
  <c r="H109" i="5" l="1"/>
  <c r="H110" i="5" l="1"/>
  <c r="H111" i="5" l="1"/>
  <c r="H112" i="5" l="1"/>
  <c r="H113" i="5" l="1"/>
  <c r="H114" i="5" l="1"/>
  <c r="H115" i="5" l="1"/>
  <c r="H116" i="5" l="1"/>
  <c r="H117" i="5" l="1"/>
  <c r="H118" i="5" l="1"/>
  <c r="H119" i="5" l="1"/>
  <c r="H120" i="5" l="1"/>
  <c r="H121" i="5" l="1"/>
  <c r="H122" i="5" l="1"/>
  <c r="H123" i="5" l="1"/>
  <c r="H124" i="5" l="1"/>
  <c r="H125" i="5" l="1"/>
  <c r="H126" i="5" l="1"/>
  <c r="H127" i="5" l="1"/>
  <c r="H128" i="5" l="1"/>
  <c r="H129" i="5" l="1"/>
  <c r="H130" i="5" l="1"/>
  <c r="H131" i="5" l="1"/>
  <c r="H132" i="5" l="1"/>
  <c r="H133" i="5" l="1"/>
  <c r="H134" i="5" l="1"/>
  <c r="H135" i="5" l="1"/>
  <c r="H136" i="5" l="1"/>
  <c r="H137" i="5" l="1"/>
  <c r="H138" i="5" l="1"/>
  <c r="H139" i="5" l="1"/>
  <c r="H140" i="5" l="1"/>
  <c r="H141" i="5" l="1"/>
  <c r="H142" i="5" l="1"/>
  <c r="H143" i="5" l="1"/>
  <c r="H144" i="5" l="1"/>
  <c r="H145" i="5" l="1"/>
  <c r="H146" i="5" l="1"/>
  <c r="H147" i="5" l="1"/>
  <c r="H148" i="5" l="1"/>
  <c r="H149" i="5" l="1"/>
  <c r="H150" i="5" l="1"/>
  <c r="H151" i="5" l="1"/>
  <c r="H152" i="5" l="1"/>
  <c r="H153" i="5" l="1"/>
  <c r="H154" i="5" l="1"/>
  <c r="H155" i="5" l="1"/>
  <c r="H156" i="5" l="1"/>
  <c r="H157" i="5" l="1"/>
  <c r="H158" i="5" l="1"/>
  <c r="H159" i="5" l="1"/>
  <c r="H160" i="5" l="1"/>
  <c r="H161" i="5" l="1"/>
  <c r="H162" i="5" l="1"/>
  <c r="H163" i="5" l="1"/>
  <c r="H164" i="5" l="1"/>
  <c r="H165" i="5" l="1"/>
  <c r="H166" i="5" l="1"/>
  <c r="H167" i="5" l="1"/>
  <c r="H168" i="5" l="1"/>
  <c r="H169" i="5" l="1"/>
  <c r="H170" i="5" l="1"/>
  <c r="H171" i="5" l="1"/>
  <c r="H172" i="5" l="1"/>
  <c r="H173" i="5" l="1"/>
  <c r="H174" i="5" l="1"/>
  <c r="H175" i="5" l="1"/>
  <c r="H176" i="5" l="1"/>
  <c r="H177" i="5" l="1"/>
  <c r="H178" i="5" l="1"/>
  <c r="H179" i="5" l="1"/>
  <c r="H180" i="5" l="1"/>
  <c r="H181" i="5" l="1"/>
  <c r="H182" i="5" l="1"/>
  <c r="H183" i="5" l="1"/>
  <c r="H184" i="5" l="1"/>
  <c r="H185" i="5" l="1"/>
  <c r="H186" i="5" l="1"/>
  <c r="H187" i="5" l="1"/>
  <c r="H188" i="5" l="1"/>
  <c r="H189" i="5" l="1"/>
  <c r="H190" i="5" l="1"/>
  <c r="H191" i="5" l="1"/>
  <c r="H192" i="5" l="1"/>
  <c r="H193" i="5" l="1"/>
  <c r="H194" i="5" l="1"/>
  <c r="H195" i="5" l="1"/>
  <c r="H196" i="5" l="1"/>
  <c r="H197" i="5" l="1"/>
  <c r="H198" i="5" l="1"/>
  <c r="H199" i="5" l="1"/>
  <c r="H200" i="5" l="1"/>
  <c r="H201" i="5" l="1"/>
  <c r="H202" i="5" l="1"/>
  <c r="H20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8AE0E-BC4A-416C-BD9D-0B709B131A72}" keepAlive="1" name="Zapytanie — jezyki" description="Połączenie z zapytaniem „jezyki” w skoroszycie." type="5" refreshedVersion="0" background="1">
    <dbPr connection="Provider=Microsoft.Mashup.OleDb.1;Data Source=$Workbook$;Location=jezyki;Extended Properties=&quot;&quot;" command="SELECT * FROM [jezyki]"/>
  </connection>
  <connection id="2" xr16:uid="{27DF1209-DAFD-4F34-A34C-61078B8B6F26}" keepAlive="1" name="Zapytanie — panstwa" description="Połączenie z zapytaniem „panstwa” w skoroszycie." type="5" refreshedVersion="0" background="1">
    <dbPr connection="Provider=Microsoft.Mashup.OleDb.1;Data Source=$Workbook$;Location=panstwa;Extended Properties=&quot;&quot;" command="SELECT * FROM [panstwa]"/>
  </connection>
  <connection id="3" xr16:uid="{92AEA69E-0F58-4061-B38E-6D812C3B8B43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4" xr16:uid="{87CEA1A9-7656-47D6-8A89-783D702915F5}" keepAlive="1" name="Zapytanie — uzytkownicy" description="Połączenie z zapytaniem „uzytkownicy” w skoroszycie." type="5" refreshedVersion="0" background="1">
    <dbPr connection="Provider=Microsoft.Mashup.OleDb.1;Data Source=$Workbook$;Location=uzytkownicy;Extended Properties=&quot;&quot;" command="SELECT * FROM [uzytkownicy]"/>
  </connection>
</connections>
</file>

<file path=xl/sharedStrings.xml><?xml version="1.0" encoding="utf-8"?>
<sst xmlns="http://schemas.openxmlformats.org/spreadsheetml/2006/main" count="710" uniqueCount="75">
  <si>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</si>
  <si>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</si>
  <si>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</si>
  <si>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</si>
  <si>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</si>
  <si>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</si>
  <si>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</si>
  <si>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</si>
  <si>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</si>
  <si>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</si>
  <si>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</si>
  <si>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</si>
  <si>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</si>
  <si>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</si>
  <si>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</si>
  <si>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</si>
  <si>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</si>
  <si>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</si>
  <si>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</si>
  <si>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</si>
  <si>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</si>
  <si>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</si>
  <si>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</si>
  <si>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</si>
  <si>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z ile ton</t>
  </si>
  <si>
    <t>Suma końcowa</t>
  </si>
  <si>
    <t>Etykiety kolumn</t>
  </si>
  <si>
    <t>2016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</si>
  <si>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</si>
  <si>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</si>
  <si>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</si>
  <si>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</si>
  <si>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</si>
  <si>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</si>
  <si>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</si>
  <si>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</si>
  <si>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</si>
  <si>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</si>
  <si>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</si>
  <si>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</si>
  <si>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2017</t>
  </si>
  <si>
    <t>2018</t>
  </si>
  <si>
    <t>Towar na statku</t>
  </si>
  <si>
    <t>T6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</si>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</sst>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</cellXfs>
  <cellStyles count="1">
    <cellStyle name="Normalny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9335610157164079E-2"/>
          <c:y val="0.22450240594925636"/>
          <c:w val="0.92062422920026565"/>
          <c:h val="0.526419510061242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'6_1 (2)'!$I$37:$I$66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2017-09</c:v>
                </c:pt>
                <c:pt idx="18">
                  <c:v>2017-10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2018-05</c:v>
                </c:pt>
                <c:pt idx="24">
                  <c:v>2018-06</c:v>
                </c:pt>
                <c:pt idx="25">
                  <c:v>2018-07</c:v>
                </c:pt>
                <c:pt idx="26">
                  <c:v>2018-08</c:v>
                </c:pt>
                <c:pt idx="27">
                  <c:v>2018-09</c:v>
                </c:pt>
                <c:pt idx="28">
                  <c:v>2018-10</c:v>
                </c:pt>
                <c:pt idx="29">
                  <c:v>2018-11</c:v>
                </c:pt>
              </c:strCache>
            </c:strRef>
          </c:cat>
          <c:val>
            <c:numRef>
              <c:f>'6_1 (2)'!$J$37:$J$66</c:f>
              <c:numCache>
                <c:formatCode>General</c:formatCode>
                <c:ptCount val="30"/>
                <c:pt idx="0">
                  <c:v>32</c:v>
                </c:pt>
                <c:pt idx="2">
                  <c:v>50</c:v>
                </c:pt>
                <c:pt idx="6">
                  <c:v>191</c:v>
                </c:pt>
                <c:pt idx="7">
                  <c:v>4</c:v>
                </c:pt>
                <c:pt idx="9">
                  <c:v>112</c:v>
                </c:pt>
                <c:pt idx="10">
                  <c:v>1</c:v>
                </c:pt>
                <c:pt idx="13">
                  <c:v>68</c:v>
                </c:pt>
                <c:pt idx="16">
                  <c:v>48</c:v>
                </c:pt>
                <c:pt idx="17">
                  <c:v>6</c:v>
                </c:pt>
                <c:pt idx="18">
                  <c:v>1</c:v>
                </c:pt>
                <c:pt idx="19">
                  <c:v>22</c:v>
                </c:pt>
                <c:pt idx="21">
                  <c:v>34</c:v>
                </c:pt>
                <c:pt idx="25">
                  <c:v>121</c:v>
                </c:pt>
                <c:pt idx="26">
                  <c:v>26</c:v>
                </c:pt>
                <c:pt idx="28">
                  <c:v>64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4-43B3-95FC-5E98BCF2C6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'6_1 (2)'!$I$37:$I$66</c:f>
              <c:strCache>
                <c:ptCount val="3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2017-01</c:v>
                </c:pt>
                <c:pt idx="10">
                  <c:v>2017-02</c:v>
                </c:pt>
                <c:pt idx="11">
                  <c:v>2017-03</c:v>
                </c:pt>
                <c:pt idx="12">
                  <c:v>2017-04</c:v>
                </c:pt>
                <c:pt idx="13">
                  <c:v>2017-05</c:v>
                </c:pt>
                <c:pt idx="14">
                  <c:v>2017-06</c:v>
                </c:pt>
                <c:pt idx="15">
                  <c:v>2017-07</c:v>
                </c:pt>
                <c:pt idx="16">
                  <c:v>2017-08</c:v>
                </c:pt>
                <c:pt idx="17">
                  <c:v>2017-09</c:v>
                </c:pt>
                <c:pt idx="18">
                  <c:v>2017-10</c:v>
                </c:pt>
                <c:pt idx="19">
                  <c:v>2018-01</c:v>
                </c:pt>
                <c:pt idx="20">
                  <c:v>2018-02</c:v>
                </c:pt>
                <c:pt idx="21">
                  <c:v>2018-03</c:v>
                </c:pt>
                <c:pt idx="22">
                  <c:v>2018-04</c:v>
                </c:pt>
                <c:pt idx="23">
                  <c:v>2018-05</c:v>
                </c:pt>
                <c:pt idx="24">
                  <c:v>2018-06</c:v>
                </c:pt>
                <c:pt idx="25">
                  <c:v>2018-07</c:v>
                </c:pt>
                <c:pt idx="26">
                  <c:v>2018-08</c:v>
                </c:pt>
                <c:pt idx="27">
                  <c:v>2018-09</c:v>
                </c:pt>
                <c:pt idx="28">
                  <c:v>2018-10</c:v>
                </c:pt>
                <c:pt idx="29">
                  <c:v>2018-11</c:v>
                </c:pt>
              </c:strCache>
            </c:strRef>
          </c:cat>
          <c:val>
            <c:numRef>
              <c:f>'6_1 (2)'!$K$37:$K$66</c:f>
              <c:numCache>
                <c:formatCode>General</c:formatCode>
                <c:ptCount val="30"/>
                <c:pt idx="0">
                  <c:v>76</c:v>
                </c:pt>
                <c:pt idx="1">
                  <c:v>8</c:v>
                </c:pt>
                <c:pt idx="3">
                  <c:v>68</c:v>
                </c:pt>
                <c:pt idx="4">
                  <c:v>42</c:v>
                </c:pt>
                <c:pt idx="5">
                  <c:v>83</c:v>
                </c:pt>
                <c:pt idx="7">
                  <c:v>44</c:v>
                </c:pt>
                <c:pt idx="8">
                  <c:v>30</c:v>
                </c:pt>
                <c:pt idx="9">
                  <c:v>39</c:v>
                </c:pt>
                <c:pt idx="11">
                  <c:v>35</c:v>
                </c:pt>
                <c:pt idx="12">
                  <c:v>1</c:v>
                </c:pt>
                <c:pt idx="13">
                  <c:v>33</c:v>
                </c:pt>
                <c:pt idx="14">
                  <c:v>8</c:v>
                </c:pt>
                <c:pt idx="15">
                  <c:v>42</c:v>
                </c:pt>
                <c:pt idx="16">
                  <c:v>4</c:v>
                </c:pt>
                <c:pt idx="18">
                  <c:v>12</c:v>
                </c:pt>
                <c:pt idx="19">
                  <c:v>10</c:v>
                </c:pt>
                <c:pt idx="20">
                  <c:v>34</c:v>
                </c:pt>
                <c:pt idx="22">
                  <c:v>5</c:v>
                </c:pt>
                <c:pt idx="23">
                  <c:v>95</c:v>
                </c:pt>
                <c:pt idx="24">
                  <c:v>25</c:v>
                </c:pt>
                <c:pt idx="25">
                  <c:v>22</c:v>
                </c:pt>
                <c:pt idx="27">
                  <c:v>20</c:v>
                </c:pt>
                <c:pt idx="2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4-43B3-95FC-5E98BCF2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121519"/>
        <c:axId val="1122545999"/>
      </c:barChart>
      <c:catAx>
        <c:axId val="1956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2545999"/>
        <c:crosses val="autoZero"/>
        <c:auto val="1"/>
        <c:lblAlgn val="ctr"/>
        <c:lblOffset val="100"/>
        <c:noMultiLvlLbl val="0"/>
      </c:catAx>
      <c:valAx>
        <c:axId val="11225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561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39</xdr:row>
      <xdr:rowOff>33337</xdr:rowOff>
    </xdr:from>
    <xdr:to>
      <xdr:col>23</xdr:col>
      <xdr:colOff>161925</xdr:colOff>
      <xdr:row>53</xdr:row>
      <xdr:rowOff>109537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F79B0AD-D144-F14D-C63F-BC5195849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15.940003935182" createdVersion="8" refreshedVersion="8" minRefreshableVersion="3" recordCount="202" xr:uid="{536A03D1-3A26-4C11-9F0B-20A89F38B7BA}">
  <cacheSource type="worksheet">
    <worksheetSource name="statek"/>
  </cacheSource>
  <cacheFields count="9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8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 count="2">
        <s v="Z"/>
        <s v="W"/>
      </sharedItems>
    </cacheField>
    <cacheField name="ile ton" numFmtId="0">
      <sharedItems containsSemiMixedTypes="0" containsString="0" containsNumber="1" containsInteger="1" minValue="1" maxValue="192" count="67">
        <n v="3"/>
        <n v="32"/>
        <n v="38"/>
        <n v="33"/>
        <n v="43"/>
        <n v="14"/>
        <n v="44"/>
        <n v="1"/>
        <n v="21"/>
        <n v="9"/>
        <n v="8"/>
        <n v="50"/>
        <n v="7"/>
        <n v="10"/>
        <n v="25"/>
        <n v="36"/>
        <n v="5"/>
        <n v="35"/>
        <n v="4"/>
        <n v="42"/>
        <n v="28"/>
        <n v="19"/>
        <n v="72"/>
        <n v="37"/>
        <n v="48"/>
        <n v="191"/>
        <n v="47"/>
        <n v="41"/>
        <n v="45"/>
        <n v="40"/>
        <n v="17"/>
        <n v="2"/>
        <n v="23"/>
        <n v="11"/>
        <n v="30"/>
        <n v="97"/>
        <n v="79"/>
        <n v="26"/>
        <n v="39"/>
        <n v="112"/>
        <n v="34"/>
        <n v="74"/>
        <n v="12"/>
        <n v="15"/>
        <n v="86"/>
        <n v="110"/>
        <n v="13"/>
        <n v="68"/>
        <n v="22"/>
        <n v="116"/>
        <n v="29"/>
        <n v="20"/>
        <n v="24"/>
        <n v="6"/>
        <n v="147"/>
        <n v="134"/>
        <n v="49"/>
        <n v="46"/>
        <n v="16"/>
        <n v="27"/>
        <n v="184"/>
        <n v="192"/>
        <n v="18"/>
        <n v="121"/>
        <n v="61"/>
        <n v="82"/>
        <n v="64"/>
      </sharedItems>
    </cacheField>
    <cacheField name="cena za tone w talarach" numFmtId="0">
      <sharedItems containsSemiMixedTypes="0" containsString="0" containsNumber="1" containsInteger="1" minValue="7" maxValue="100"/>
    </cacheField>
    <cacheField name="Miesiące (data)" numFmtId="0" databaseField="0">
      <fieldGroup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Kwartały (data)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 (data)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15.941897453704" createdVersion="8" refreshedVersion="8" minRefreshableVersion="3" recordCount="202" xr:uid="{B01987A7-8080-4F9A-AF92-CFFEED38DFD1}">
  <cacheSource type="worksheet">
    <worksheetSource name="statek"/>
  </cacheSource>
  <cacheFields count="9">
    <cacheField name="data" numFmtId="14">
      <sharedItems containsSemiMixedTypes="0" containsNonDate="0" containsDate="1" containsString="0" minDate="2016-01-01T00:00:00" maxDate="2018-12-19T00:00:00" count="56">
        <d v="2016-01-01T00:00:00"/>
        <d v="2016-01-16T00:00:00"/>
        <d v="2016-01-24T00:00:00"/>
        <d v="2016-02-19T00:00:00"/>
        <d v="2016-03-11T00:00:00"/>
        <d v="2016-04-04T00:00:00"/>
        <d v="2016-04-22T00:00:00"/>
        <d v="2016-05-14T00:00:00"/>
        <d v="2016-06-08T00:00:00"/>
        <d v="2016-06-21T00:00:00"/>
        <d v="2016-07-08T00:00:00"/>
        <d v="2016-07-23T00:00:00"/>
        <d v="2016-08-11T00:00:00"/>
        <d v="2016-09-06T00:00:00"/>
        <d v="2016-09-27T00:00:00"/>
        <d v="2016-10-21T00:00:00"/>
        <d v="2016-11-08T00:00:00"/>
        <d v="2016-11-30T00:00:00"/>
        <d v="2016-12-25T00:00:00"/>
        <d v="2017-01-07T00:00:00"/>
        <d v="2017-01-24T00:00:00"/>
        <d v="2017-02-08T00:00:00"/>
        <d v="2017-02-27T00:00:00"/>
        <d v="2017-03-25T00:00:00"/>
        <d v="2017-04-15T00:00:00"/>
        <d v="2017-05-09T00:00:00"/>
        <d v="2017-05-27T00:00:00"/>
        <d v="2017-06-18T00:00:00"/>
        <d v="2017-07-13T00:00:00"/>
        <d v="2017-07-26T00:00:00"/>
        <d v="2017-08-12T00:00:00"/>
        <d v="2017-08-27T00:00:00"/>
        <d v="2017-09-15T00:00:00"/>
        <d v="2017-10-11T00:00:00"/>
        <d v="2017-11-01T00:00:00"/>
        <d v="2017-11-25T00:00:00"/>
        <d v="2017-12-13T00:00:00"/>
        <d v="2018-01-04T00:00:00"/>
        <d v="2018-01-29T00:00:00"/>
        <d v="2018-01-30T00:00:00"/>
        <d v="2018-02-16T00:00:00"/>
        <d v="2018-03-03T00:00:00"/>
        <d v="2018-03-22T00:00:00"/>
        <d v="2018-04-17T00:00:00"/>
        <d v="2018-05-08T00:00:00"/>
        <d v="2018-06-01T00:00:00"/>
        <d v="2018-06-19T00:00:00"/>
        <d v="2018-07-11T00:00:00"/>
        <d v="2018-08-05T00:00:00"/>
        <d v="2018-08-18T00:00:00"/>
        <d v="2018-09-04T00:00:00"/>
        <d v="2018-09-19T00:00:00"/>
        <d v="2018-10-08T00:00:00"/>
        <d v="2018-11-03T00:00:00"/>
        <d v="2018-11-24T00:00:00"/>
        <d v="2018-12-18T00:00:00"/>
      </sharedItems>
      <fieldGroup par="8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  <cacheField name="Miesiące (data)" numFmtId="0" databaseField="0">
      <fieldGroup base="0">
        <rangePr groupBy="months" startDate="2016-01-01T00:00:00" endDate="2018-12-19T00:00:00"/>
        <groupItems count="14">
          <s v="&lt;01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9.12.2018"/>
        </groupItems>
      </fieldGroup>
    </cacheField>
    <cacheField name="Kwartały (data)" numFmtId="0" databaseField="0">
      <fieldGroup base="0">
        <rangePr groupBy="quarters" startDate="2016-01-01T00:00:00" endDate="2018-12-19T00:00:00"/>
        <groupItems count="6">
          <s v="&lt;01.01.2016"/>
          <s v="Kwartał1"/>
          <s v="Kwartał2"/>
          <s v="Kwartał3"/>
          <s v="Kwartał4"/>
          <s v="&gt;19.12.2018"/>
        </groupItems>
      </fieldGroup>
    </cacheField>
    <cacheField name="Lata (data)" numFmtId="0" databaseField="0">
      <fieldGroup base="0">
        <rangePr groupBy="years" startDate="2016-01-01T00:00:00" endDate="2018-12-19T00:00:00"/>
        <groupItems count="5">
          <s v="&lt;01.01.2016"/>
          <s v="2016"/>
          <s v="2017"/>
          <s v="2018"/>
          <s v="&gt;19.12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x v="0"/>
    <x v="0"/>
    <n v="80"/>
  </r>
  <r>
    <x v="0"/>
    <s v="Algier"/>
    <x v="1"/>
    <x v="0"/>
    <x v="1"/>
    <n v="50"/>
  </r>
  <r>
    <x v="0"/>
    <s v="Algier"/>
    <x v="2"/>
    <x v="0"/>
    <x v="2"/>
    <n v="10"/>
  </r>
  <r>
    <x v="0"/>
    <s v="Algier"/>
    <x v="3"/>
    <x v="0"/>
    <x v="3"/>
    <n v="30"/>
  </r>
  <r>
    <x v="0"/>
    <s v="Algier"/>
    <x v="4"/>
    <x v="0"/>
    <x v="4"/>
    <n v="25"/>
  </r>
  <r>
    <x v="1"/>
    <s v="Tunis"/>
    <x v="1"/>
    <x v="1"/>
    <x v="1"/>
    <n v="58"/>
  </r>
  <r>
    <x v="1"/>
    <s v="Tunis"/>
    <x v="3"/>
    <x v="0"/>
    <x v="5"/>
    <n v="26"/>
  </r>
  <r>
    <x v="2"/>
    <s v="Benghazi"/>
    <x v="1"/>
    <x v="0"/>
    <x v="6"/>
    <n v="46"/>
  </r>
  <r>
    <x v="2"/>
    <s v="Benghazi"/>
    <x v="3"/>
    <x v="0"/>
    <x v="7"/>
    <n v="28"/>
  </r>
  <r>
    <x v="2"/>
    <s v="Benghazi"/>
    <x v="0"/>
    <x v="0"/>
    <x v="8"/>
    <n v="74"/>
  </r>
  <r>
    <x v="3"/>
    <s v="Aleksandria"/>
    <x v="4"/>
    <x v="1"/>
    <x v="4"/>
    <n v="32"/>
  </r>
  <r>
    <x v="3"/>
    <s v="Aleksandria"/>
    <x v="2"/>
    <x v="1"/>
    <x v="2"/>
    <n v="13"/>
  </r>
  <r>
    <x v="3"/>
    <s v="Aleksandria"/>
    <x v="0"/>
    <x v="0"/>
    <x v="9"/>
    <n v="59"/>
  </r>
  <r>
    <x v="3"/>
    <s v="Aleksandria"/>
    <x v="1"/>
    <x v="0"/>
    <x v="10"/>
    <n v="37"/>
  </r>
  <r>
    <x v="4"/>
    <s v="Bejrut"/>
    <x v="1"/>
    <x v="1"/>
    <x v="11"/>
    <n v="61"/>
  </r>
  <r>
    <x v="4"/>
    <s v="Bejrut"/>
    <x v="4"/>
    <x v="0"/>
    <x v="1"/>
    <n v="20"/>
  </r>
  <r>
    <x v="4"/>
    <s v="Bejrut"/>
    <x v="2"/>
    <x v="0"/>
    <x v="12"/>
    <n v="8"/>
  </r>
  <r>
    <x v="4"/>
    <s v="Bejrut"/>
    <x v="3"/>
    <x v="0"/>
    <x v="13"/>
    <n v="24"/>
  </r>
  <r>
    <x v="5"/>
    <s v="Palermo"/>
    <x v="2"/>
    <x v="1"/>
    <x v="12"/>
    <n v="12"/>
  </r>
  <r>
    <x v="5"/>
    <s v="Palermo"/>
    <x v="4"/>
    <x v="0"/>
    <x v="14"/>
    <n v="19"/>
  </r>
  <r>
    <x v="5"/>
    <s v="Palermo"/>
    <x v="1"/>
    <x v="0"/>
    <x v="3"/>
    <n v="38"/>
  </r>
  <r>
    <x v="6"/>
    <s v="Neapol"/>
    <x v="3"/>
    <x v="1"/>
    <x v="15"/>
    <n v="35"/>
  </r>
  <r>
    <x v="6"/>
    <s v="Neapol"/>
    <x v="0"/>
    <x v="0"/>
    <x v="16"/>
    <n v="66"/>
  </r>
  <r>
    <x v="6"/>
    <s v="Neapol"/>
    <x v="1"/>
    <x v="0"/>
    <x v="17"/>
    <n v="41"/>
  </r>
  <r>
    <x v="7"/>
    <s v="Monako"/>
    <x v="0"/>
    <x v="1"/>
    <x v="2"/>
    <n v="98"/>
  </r>
  <r>
    <x v="7"/>
    <s v="Monako"/>
    <x v="3"/>
    <x v="0"/>
    <x v="13"/>
    <n v="23"/>
  </r>
  <r>
    <x v="8"/>
    <s v="Barcelona"/>
    <x v="3"/>
    <x v="1"/>
    <x v="18"/>
    <n v="38"/>
  </r>
  <r>
    <x v="8"/>
    <s v="Barcelona"/>
    <x v="0"/>
    <x v="0"/>
    <x v="19"/>
    <n v="60"/>
  </r>
  <r>
    <x v="8"/>
    <s v="Barcelona"/>
    <x v="2"/>
    <x v="0"/>
    <x v="20"/>
    <n v="8"/>
  </r>
  <r>
    <x v="8"/>
    <s v="Barcelona"/>
    <x v="4"/>
    <x v="0"/>
    <x v="21"/>
    <n v="19"/>
  </r>
  <r>
    <x v="9"/>
    <s v="Walencja"/>
    <x v="4"/>
    <x v="1"/>
    <x v="22"/>
    <n v="28"/>
  </r>
  <r>
    <x v="9"/>
    <s v="Walencja"/>
    <x v="0"/>
    <x v="1"/>
    <x v="19"/>
    <n v="90"/>
  </r>
  <r>
    <x v="9"/>
    <s v="Walencja"/>
    <x v="1"/>
    <x v="0"/>
    <x v="19"/>
    <n v="44"/>
  </r>
  <r>
    <x v="9"/>
    <s v="Walencja"/>
    <x v="3"/>
    <x v="0"/>
    <x v="3"/>
    <n v="26"/>
  </r>
  <r>
    <x v="9"/>
    <s v="Walencja"/>
    <x v="2"/>
    <x v="0"/>
    <x v="9"/>
    <n v="9"/>
  </r>
  <r>
    <x v="10"/>
    <s v="Algier"/>
    <x v="4"/>
    <x v="1"/>
    <x v="18"/>
    <n v="29"/>
  </r>
  <r>
    <x v="10"/>
    <s v="Algier"/>
    <x v="2"/>
    <x v="1"/>
    <x v="23"/>
    <n v="12"/>
  </r>
  <r>
    <x v="10"/>
    <s v="Algier"/>
    <x v="1"/>
    <x v="0"/>
    <x v="17"/>
    <n v="42"/>
  </r>
  <r>
    <x v="10"/>
    <s v="Algier"/>
    <x v="0"/>
    <x v="0"/>
    <x v="1"/>
    <n v="66"/>
  </r>
  <r>
    <x v="11"/>
    <s v="Tunis"/>
    <x v="0"/>
    <x v="1"/>
    <x v="1"/>
    <n v="92"/>
  </r>
  <r>
    <x v="11"/>
    <s v="Tunis"/>
    <x v="1"/>
    <x v="0"/>
    <x v="24"/>
    <n v="43"/>
  </r>
  <r>
    <x v="12"/>
    <s v="Benghazi"/>
    <x v="1"/>
    <x v="1"/>
    <x v="25"/>
    <n v="60"/>
  </r>
  <r>
    <x v="12"/>
    <s v="Benghazi"/>
    <x v="3"/>
    <x v="0"/>
    <x v="9"/>
    <n v="24"/>
  </r>
  <r>
    <x v="12"/>
    <s v="Benghazi"/>
    <x v="0"/>
    <x v="0"/>
    <x v="15"/>
    <n v="65"/>
  </r>
  <r>
    <x v="13"/>
    <s v="Aleksandria"/>
    <x v="2"/>
    <x v="0"/>
    <x v="26"/>
    <n v="7"/>
  </r>
  <r>
    <x v="13"/>
    <s v="Aleksandria"/>
    <x v="1"/>
    <x v="1"/>
    <x v="18"/>
    <n v="63"/>
  </r>
  <r>
    <x v="13"/>
    <s v="Aleksandria"/>
    <x v="4"/>
    <x v="0"/>
    <x v="10"/>
    <n v="19"/>
  </r>
  <r>
    <x v="13"/>
    <s v="Aleksandria"/>
    <x v="3"/>
    <x v="0"/>
    <x v="0"/>
    <n v="22"/>
  </r>
  <r>
    <x v="13"/>
    <s v="Aleksandria"/>
    <x v="0"/>
    <x v="0"/>
    <x v="27"/>
    <n v="59"/>
  </r>
  <r>
    <x v="14"/>
    <s v="Bejrut"/>
    <x v="1"/>
    <x v="0"/>
    <x v="6"/>
    <n v="40"/>
  </r>
  <r>
    <x v="14"/>
    <s v="Bejrut"/>
    <x v="2"/>
    <x v="1"/>
    <x v="28"/>
    <n v="12"/>
  </r>
  <r>
    <x v="14"/>
    <s v="Bejrut"/>
    <x v="4"/>
    <x v="0"/>
    <x v="29"/>
    <n v="20"/>
  </r>
  <r>
    <x v="14"/>
    <s v="Bejrut"/>
    <x v="0"/>
    <x v="0"/>
    <x v="0"/>
    <n v="63"/>
  </r>
  <r>
    <x v="14"/>
    <s v="Bejrut"/>
    <x v="3"/>
    <x v="0"/>
    <x v="30"/>
    <n v="24"/>
  </r>
  <r>
    <x v="15"/>
    <s v="Palermo"/>
    <x v="2"/>
    <x v="1"/>
    <x v="31"/>
    <n v="12"/>
  </r>
  <r>
    <x v="15"/>
    <s v="Palermo"/>
    <x v="4"/>
    <x v="0"/>
    <x v="5"/>
    <n v="19"/>
  </r>
  <r>
    <x v="15"/>
    <s v="Palermo"/>
    <x v="3"/>
    <x v="0"/>
    <x v="32"/>
    <n v="23"/>
  </r>
  <r>
    <x v="16"/>
    <s v="Neapol"/>
    <x v="2"/>
    <x v="0"/>
    <x v="33"/>
    <n v="8"/>
  </r>
  <r>
    <x v="16"/>
    <s v="Neapol"/>
    <x v="0"/>
    <x v="0"/>
    <x v="30"/>
    <n v="66"/>
  </r>
  <r>
    <x v="16"/>
    <s v="Neapol"/>
    <x v="1"/>
    <x v="0"/>
    <x v="34"/>
    <n v="41"/>
  </r>
  <r>
    <x v="17"/>
    <s v="Monako"/>
    <x v="0"/>
    <x v="1"/>
    <x v="35"/>
    <n v="98"/>
  </r>
  <r>
    <x v="17"/>
    <s v="Monako"/>
    <x v="2"/>
    <x v="1"/>
    <x v="33"/>
    <n v="12"/>
  </r>
  <r>
    <x v="17"/>
    <s v="Monako"/>
    <x v="4"/>
    <x v="0"/>
    <x v="30"/>
    <n v="20"/>
  </r>
  <r>
    <x v="17"/>
    <s v="Monako"/>
    <x v="3"/>
    <x v="0"/>
    <x v="18"/>
    <n v="23"/>
  </r>
  <r>
    <x v="18"/>
    <s v="Barcelona"/>
    <x v="4"/>
    <x v="1"/>
    <x v="36"/>
    <n v="31"/>
  </r>
  <r>
    <x v="18"/>
    <s v="Barcelona"/>
    <x v="0"/>
    <x v="0"/>
    <x v="3"/>
    <n v="60"/>
  </r>
  <r>
    <x v="18"/>
    <s v="Barcelona"/>
    <x v="3"/>
    <x v="0"/>
    <x v="37"/>
    <n v="23"/>
  </r>
  <r>
    <x v="19"/>
    <s v="Walencja"/>
    <x v="4"/>
    <x v="0"/>
    <x v="29"/>
    <n v="22"/>
  </r>
  <r>
    <x v="19"/>
    <s v="Walencja"/>
    <x v="2"/>
    <x v="0"/>
    <x v="19"/>
    <n v="9"/>
  </r>
  <r>
    <x v="19"/>
    <s v="Walencja"/>
    <x v="3"/>
    <x v="0"/>
    <x v="19"/>
    <n v="26"/>
  </r>
  <r>
    <x v="19"/>
    <s v="Walencja"/>
    <x v="0"/>
    <x v="0"/>
    <x v="9"/>
    <n v="70"/>
  </r>
  <r>
    <x v="19"/>
    <s v="Walencja"/>
    <x v="1"/>
    <x v="0"/>
    <x v="38"/>
    <n v="44"/>
  </r>
  <r>
    <x v="20"/>
    <s v="Algier"/>
    <x v="1"/>
    <x v="1"/>
    <x v="39"/>
    <n v="59"/>
  </r>
  <r>
    <x v="20"/>
    <s v="Algier"/>
    <x v="0"/>
    <x v="0"/>
    <x v="40"/>
    <n v="66"/>
  </r>
  <r>
    <x v="20"/>
    <s v="Algier"/>
    <x v="4"/>
    <x v="0"/>
    <x v="16"/>
    <n v="21"/>
  </r>
  <r>
    <x v="21"/>
    <s v="Tunis"/>
    <x v="0"/>
    <x v="1"/>
    <x v="41"/>
    <n v="92"/>
  </r>
  <r>
    <x v="21"/>
    <s v="Tunis"/>
    <x v="3"/>
    <x v="0"/>
    <x v="5"/>
    <n v="26"/>
  </r>
  <r>
    <x v="22"/>
    <s v="Benghazi"/>
    <x v="1"/>
    <x v="1"/>
    <x v="7"/>
    <n v="60"/>
  </r>
  <r>
    <x v="22"/>
    <s v="Benghazi"/>
    <x v="3"/>
    <x v="1"/>
    <x v="4"/>
    <n v="36"/>
  </r>
  <r>
    <x v="22"/>
    <s v="Benghazi"/>
    <x v="2"/>
    <x v="0"/>
    <x v="34"/>
    <n v="8"/>
  </r>
  <r>
    <x v="22"/>
    <s v="Benghazi"/>
    <x v="4"/>
    <x v="0"/>
    <x v="5"/>
    <n v="20"/>
  </r>
  <r>
    <x v="23"/>
    <s v="Aleksandria"/>
    <x v="3"/>
    <x v="1"/>
    <x v="3"/>
    <n v="38"/>
  </r>
  <r>
    <x v="23"/>
    <s v="Aleksandria"/>
    <x v="1"/>
    <x v="0"/>
    <x v="17"/>
    <n v="37"/>
  </r>
  <r>
    <x v="23"/>
    <s v="Aleksandria"/>
    <x v="4"/>
    <x v="0"/>
    <x v="29"/>
    <n v="19"/>
  </r>
  <r>
    <x v="24"/>
    <s v="Bejrut"/>
    <x v="3"/>
    <x v="1"/>
    <x v="8"/>
    <n v="36"/>
  </r>
  <r>
    <x v="24"/>
    <s v="Bejrut"/>
    <x v="0"/>
    <x v="1"/>
    <x v="31"/>
    <n v="97"/>
  </r>
  <r>
    <x v="24"/>
    <s v="Bejrut"/>
    <x v="4"/>
    <x v="0"/>
    <x v="42"/>
    <n v="20"/>
  </r>
  <r>
    <x v="24"/>
    <s v="Bejrut"/>
    <x v="2"/>
    <x v="0"/>
    <x v="43"/>
    <n v="8"/>
  </r>
  <r>
    <x v="24"/>
    <s v="Bejrut"/>
    <x v="1"/>
    <x v="0"/>
    <x v="7"/>
    <n v="40"/>
  </r>
  <r>
    <x v="25"/>
    <s v="Palermo"/>
    <x v="2"/>
    <x v="1"/>
    <x v="44"/>
    <n v="12"/>
  </r>
  <r>
    <x v="25"/>
    <s v="Palermo"/>
    <x v="4"/>
    <x v="1"/>
    <x v="45"/>
    <n v="31"/>
  </r>
  <r>
    <x v="25"/>
    <s v="Palermo"/>
    <x v="1"/>
    <x v="0"/>
    <x v="3"/>
    <n v="38"/>
  </r>
  <r>
    <x v="25"/>
    <s v="Palermo"/>
    <x v="3"/>
    <x v="0"/>
    <x v="46"/>
    <n v="23"/>
  </r>
  <r>
    <x v="25"/>
    <s v="Palermo"/>
    <x v="0"/>
    <x v="0"/>
    <x v="23"/>
    <n v="61"/>
  </r>
  <r>
    <x v="26"/>
    <s v="Neapol"/>
    <x v="2"/>
    <x v="1"/>
    <x v="7"/>
    <n v="12"/>
  </r>
  <r>
    <x v="26"/>
    <s v="Neapol"/>
    <x v="1"/>
    <x v="1"/>
    <x v="47"/>
    <n v="59"/>
  </r>
  <r>
    <x v="26"/>
    <s v="Neapol"/>
    <x v="0"/>
    <x v="0"/>
    <x v="17"/>
    <n v="66"/>
  </r>
  <r>
    <x v="26"/>
    <s v="Neapol"/>
    <x v="4"/>
    <x v="0"/>
    <x v="14"/>
    <n v="21"/>
  </r>
  <r>
    <x v="26"/>
    <s v="Neapol"/>
    <x v="3"/>
    <x v="0"/>
    <x v="13"/>
    <n v="25"/>
  </r>
  <r>
    <x v="27"/>
    <s v="Monako"/>
    <x v="3"/>
    <x v="1"/>
    <x v="2"/>
    <n v="37"/>
  </r>
  <r>
    <x v="27"/>
    <s v="Monako"/>
    <x v="2"/>
    <x v="0"/>
    <x v="48"/>
    <n v="8"/>
  </r>
  <r>
    <x v="27"/>
    <s v="Monako"/>
    <x v="4"/>
    <x v="0"/>
    <x v="14"/>
    <n v="20"/>
  </r>
  <r>
    <x v="27"/>
    <s v="Monako"/>
    <x v="1"/>
    <x v="0"/>
    <x v="10"/>
    <n v="39"/>
  </r>
  <r>
    <x v="27"/>
    <s v="Monako"/>
    <x v="0"/>
    <x v="0"/>
    <x v="28"/>
    <n v="62"/>
  </r>
  <r>
    <x v="28"/>
    <s v="Barcelona"/>
    <x v="0"/>
    <x v="1"/>
    <x v="49"/>
    <n v="100"/>
  </r>
  <r>
    <x v="28"/>
    <s v="Barcelona"/>
    <x v="4"/>
    <x v="0"/>
    <x v="50"/>
    <n v="19"/>
  </r>
  <r>
    <x v="29"/>
    <s v="Walencja"/>
    <x v="3"/>
    <x v="1"/>
    <x v="16"/>
    <n v="34"/>
  </r>
  <r>
    <x v="29"/>
    <s v="Walencja"/>
    <x v="2"/>
    <x v="1"/>
    <x v="48"/>
    <n v="11"/>
  </r>
  <r>
    <x v="29"/>
    <s v="Walencja"/>
    <x v="4"/>
    <x v="0"/>
    <x v="23"/>
    <n v="22"/>
  </r>
  <r>
    <x v="29"/>
    <s v="Walencja"/>
    <x v="0"/>
    <x v="0"/>
    <x v="13"/>
    <n v="70"/>
  </r>
  <r>
    <x v="29"/>
    <s v="Walencja"/>
    <x v="1"/>
    <x v="0"/>
    <x v="19"/>
    <n v="44"/>
  </r>
  <r>
    <x v="30"/>
    <s v="Algier"/>
    <x v="0"/>
    <x v="1"/>
    <x v="33"/>
    <n v="94"/>
  </r>
  <r>
    <x v="30"/>
    <s v="Algier"/>
    <x v="1"/>
    <x v="1"/>
    <x v="24"/>
    <n v="59"/>
  </r>
  <r>
    <x v="30"/>
    <s v="Algier"/>
    <x v="4"/>
    <x v="0"/>
    <x v="51"/>
    <n v="21"/>
  </r>
  <r>
    <x v="30"/>
    <s v="Algier"/>
    <x v="3"/>
    <x v="0"/>
    <x v="37"/>
    <n v="25"/>
  </r>
  <r>
    <x v="31"/>
    <s v="Tunis"/>
    <x v="2"/>
    <x v="0"/>
    <x v="52"/>
    <n v="9"/>
  </r>
  <r>
    <x v="31"/>
    <s v="Tunis"/>
    <x v="0"/>
    <x v="0"/>
    <x v="2"/>
    <n v="68"/>
  </r>
  <r>
    <x v="31"/>
    <s v="Tunis"/>
    <x v="4"/>
    <x v="0"/>
    <x v="5"/>
    <n v="21"/>
  </r>
  <r>
    <x v="31"/>
    <s v="Tunis"/>
    <x v="1"/>
    <x v="0"/>
    <x v="18"/>
    <n v="43"/>
  </r>
  <r>
    <x v="32"/>
    <s v="Benghazi"/>
    <x v="3"/>
    <x v="1"/>
    <x v="21"/>
    <n v="36"/>
  </r>
  <r>
    <x v="32"/>
    <s v="Benghazi"/>
    <x v="0"/>
    <x v="0"/>
    <x v="34"/>
    <n v="65"/>
  </r>
  <r>
    <x v="33"/>
    <s v="Aleksandria"/>
    <x v="1"/>
    <x v="1"/>
    <x v="53"/>
    <n v="63"/>
  </r>
  <r>
    <x v="33"/>
    <s v="Aleksandria"/>
    <x v="0"/>
    <x v="0"/>
    <x v="4"/>
    <n v="59"/>
  </r>
  <r>
    <x v="34"/>
    <s v="Bejrut"/>
    <x v="1"/>
    <x v="1"/>
    <x v="7"/>
    <n v="61"/>
  </r>
  <r>
    <x v="34"/>
    <s v="Bejrut"/>
    <x v="4"/>
    <x v="1"/>
    <x v="54"/>
    <n v="30"/>
  </r>
  <r>
    <x v="34"/>
    <s v="Bejrut"/>
    <x v="2"/>
    <x v="0"/>
    <x v="43"/>
    <n v="8"/>
  </r>
  <r>
    <x v="34"/>
    <s v="Bejrut"/>
    <x v="0"/>
    <x v="0"/>
    <x v="52"/>
    <n v="63"/>
  </r>
  <r>
    <x v="34"/>
    <s v="Bejrut"/>
    <x v="3"/>
    <x v="0"/>
    <x v="21"/>
    <n v="24"/>
  </r>
  <r>
    <x v="35"/>
    <s v="Palermo"/>
    <x v="0"/>
    <x v="1"/>
    <x v="55"/>
    <n v="99"/>
  </r>
  <r>
    <x v="35"/>
    <s v="Palermo"/>
    <x v="1"/>
    <x v="0"/>
    <x v="42"/>
    <n v="38"/>
  </r>
  <r>
    <x v="36"/>
    <s v="Neapol"/>
    <x v="4"/>
    <x v="1"/>
    <x v="18"/>
    <n v="30"/>
  </r>
  <r>
    <x v="36"/>
    <s v="Neapol"/>
    <x v="2"/>
    <x v="0"/>
    <x v="37"/>
    <n v="8"/>
  </r>
  <r>
    <x v="36"/>
    <s v="Neapol"/>
    <x v="0"/>
    <x v="0"/>
    <x v="2"/>
    <n v="66"/>
  </r>
  <r>
    <x v="37"/>
    <s v="Monako"/>
    <x v="0"/>
    <x v="1"/>
    <x v="2"/>
    <n v="98"/>
  </r>
  <r>
    <x v="37"/>
    <s v="Monako"/>
    <x v="3"/>
    <x v="1"/>
    <x v="6"/>
    <n v="37"/>
  </r>
  <r>
    <x v="37"/>
    <s v="Monako"/>
    <x v="2"/>
    <x v="0"/>
    <x v="8"/>
    <n v="8"/>
  </r>
  <r>
    <x v="37"/>
    <s v="Monako"/>
    <x v="1"/>
    <x v="0"/>
    <x v="13"/>
    <n v="39"/>
  </r>
  <r>
    <x v="38"/>
    <s v="Barcelona"/>
    <x v="3"/>
    <x v="1"/>
    <x v="43"/>
    <n v="38"/>
  </r>
  <r>
    <x v="38"/>
    <s v="Barcelona"/>
    <x v="1"/>
    <x v="1"/>
    <x v="48"/>
    <n v="63"/>
  </r>
  <r>
    <x v="38"/>
    <s v="Barcelona"/>
    <x v="0"/>
    <x v="0"/>
    <x v="9"/>
    <n v="60"/>
  </r>
  <r>
    <x v="38"/>
    <s v="Barcelona"/>
    <x v="4"/>
    <x v="0"/>
    <x v="53"/>
    <n v="19"/>
  </r>
  <r>
    <x v="38"/>
    <s v="Barcelona"/>
    <x v="2"/>
    <x v="0"/>
    <x v="18"/>
    <n v="8"/>
  </r>
  <r>
    <x v="39"/>
    <s v="Walencja"/>
    <x v="4"/>
    <x v="1"/>
    <x v="53"/>
    <n v="25"/>
  </r>
  <r>
    <x v="39"/>
    <s v="Walencja"/>
    <x v="0"/>
    <x v="0"/>
    <x v="24"/>
    <n v="79"/>
  </r>
  <r>
    <x v="40"/>
    <s v="Algier"/>
    <x v="1"/>
    <x v="0"/>
    <x v="40"/>
    <n v="42"/>
  </r>
  <r>
    <x v="40"/>
    <s v="Algier"/>
    <x v="3"/>
    <x v="1"/>
    <x v="56"/>
    <n v="35"/>
  </r>
  <r>
    <x v="40"/>
    <s v="Algier"/>
    <x v="2"/>
    <x v="0"/>
    <x v="13"/>
    <n v="8"/>
  </r>
  <r>
    <x v="40"/>
    <s v="Algier"/>
    <x v="4"/>
    <x v="0"/>
    <x v="26"/>
    <n v="21"/>
  </r>
  <r>
    <x v="40"/>
    <s v="Algier"/>
    <x v="0"/>
    <x v="0"/>
    <x v="24"/>
    <n v="66"/>
  </r>
  <r>
    <x v="41"/>
    <s v="Tunis"/>
    <x v="1"/>
    <x v="1"/>
    <x v="40"/>
    <n v="58"/>
  </r>
  <r>
    <x v="41"/>
    <s v="Tunis"/>
    <x v="2"/>
    <x v="0"/>
    <x v="16"/>
    <n v="9"/>
  </r>
  <r>
    <x v="42"/>
    <s v="Benghazi"/>
    <x v="4"/>
    <x v="1"/>
    <x v="57"/>
    <n v="30"/>
  </r>
  <r>
    <x v="42"/>
    <s v="Benghazi"/>
    <x v="0"/>
    <x v="0"/>
    <x v="56"/>
    <n v="65"/>
  </r>
  <r>
    <x v="42"/>
    <s v="Benghazi"/>
    <x v="2"/>
    <x v="0"/>
    <x v="58"/>
    <n v="8"/>
  </r>
  <r>
    <x v="43"/>
    <s v="Aleksandria"/>
    <x v="1"/>
    <x v="0"/>
    <x v="16"/>
    <n v="37"/>
  </r>
  <r>
    <x v="43"/>
    <s v="Aleksandria"/>
    <x v="4"/>
    <x v="1"/>
    <x v="7"/>
    <n v="32"/>
  </r>
  <r>
    <x v="43"/>
    <s v="Aleksandria"/>
    <x v="2"/>
    <x v="0"/>
    <x v="40"/>
    <n v="7"/>
  </r>
  <r>
    <x v="43"/>
    <s v="Aleksandria"/>
    <x v="0"/>
    <x v="0"/>
    <x v="50"/>
    <n v="59"/>
  </r>
  <r>
    <x v="44"/>
    <s v="Bejrut"/>
    <x v="3"/>
    <x v="0"/>
    <x v="40"/>
    <n v="24"/>
  </r>
  <r>
    <x v="44"/>
    <s v="Bejrut"/>
    <x v="4"/>
    <x v="0"/>
    <x v="59"/>
    <n v="20"/>
  </r>
  <r>
    <x v="44"/>
    <s v="Bejrut"/>
    <x v="2"/>
    <x v="0"/>
    <x v="29"/>
    <n v="8"/>
  </r>
  <r>
    <x v="45"/>
    <s v="Palermo"/>
    <x v="0"/>
    <x v="1"/>
    <x v="60"/>
    <n v="99"/>
  </r>
  <r>
    <x v="45"/>
    <s v="Palermo"/>
    <x v="1"/>
    <x v="0"/>
    <x v="24"/>
    <n v="38"/>
  </r>
  <r>
    <x v="45"/>
    <s v="Palermo"/>
    <x v="3"/>
    <x v="0"/>
    <x v="8"/>
    <n v="23"/>
  </r>
  <r>
    <x v="46"/>
    <s v="Neapol"/>
    <x v="0"/>
    <x v="0"/>
    <x v="26"/>
    <n v="66"/>
  </r>
  <r>
    <x v="46"/>
    <s v="Neapol"/>
    <x v="3"/>
    <x v="0"/>
    <x v="53"/>
    <n v="25"/>
  </r>
  <r>
    <x v="46"/>
    <s v="Neapol"/>
    <x v="1"/>
    <x v="0"/>
    <x v="26"/>
    <n v="41"/>
  </r>
  <r>
    <x v="47"/>
    <s v="Monako"/>
    <x v="2"/>
    <x v="1"/>
    <x v="61"/>
    <n v="12"/>
  </r>
  <r>
    <x v="47"/>
    <s v="Monako"/>
    <x v="3"/>
    <x v="1"/>
    <x v="24"/>
    <n v="37"/>
  </r>
  <r>
    <x v="47"/>
    <s v="Monako"/>
    <x v="0"/>
    <x v="0"/>
    <x v="62"/>
    <n v="62"/>
  </r>
  <r>
    <x v="47"/>
    <s v="Monako"/>
    <x v="1"/>
    <x v="0"/>
    <x v="14"/>
    <n v="39"/>
  </r>
  <r>
    <x v="47"/>
    <s v="Monako"/>
    <x v="4"/>
    <x v="0"/>
    <x v="31"/>
    <n v="20"/>
  </r>
  <r>
    <x v="48"/>
    <s v="Barcelona"/>
    <x v="3"/>
    <x v="1"/>
    <x v="46"/>
    <n v="38"/>
  </r>
  <r>
    <x v="48"/>
    <s v="Barcelona"/>
    <x v="1"/>
    <x v="1"/>
    <x v="63"/>
    <n v="63"/>
  </r>
  <r>
    <x v="48"/>
    <s v="Barcelona"/>
    <x v="4"/>
    <x v="0"/>
    <x v="34"/>
    <n v="19"/>
  </r>
  <r>
    <x v="48"/>
    <s v="Barcelona"/>
    <x v="2"/>
    <x v="0"/>
    <x v="57"/>
    <n v="8"/>
  </r>
  <r>
    <x v="49"/>
    <s v="Walencja"/>
    <x v="2"/>
    <x v="1"/>
    <x v="56"/>
    <n v="11"/>
  </r>
  <r>
    <x v="49"/>
    <s v="Walencja"/>
    <x v="0"/>
    <x v="1"/>
    <x v="64"/>
    <n v="90"/>
  </r>
  <r>
    <x v="49"/>
    <s v="Walencja"/>
    <x v="4"/>
    <x v="0"/>
    <x v="21"/>
    <n v="22"/>
  </r>
  <r>
    <x v="49"/>
    <s v="Walencja"/>
    <x v="1"/>
    <x v="0"/>
    <x v="48"/>
    <n v="44"/>
  </r>
  <r>
    <x v="50"/>
    <s v="Algier"/>
    <x v="3"/>
    <x v="0"/>
    <x v="9"/>
    <n v="25"/>
  </r>
  <r>
    <x v="50"/>
    <s v="Algier"/>
    <x v="0"/>
    <x v="1"/>
    <x v="18"/>
    <n v="94"/>
  </r>
  <r>
    <x v="50"/>
    <s v="Algier"/>
    <x v="4"/>
    <x v="0"/>
    <x v="10"/>
    <n v="21"/>
  </r>
  <r>
    <x v="50"/>
    <s v="Algier"/>
    <x v="2"/>
    <x v="0"/>
    <x v="26"/>
    <n v="8"/>
  </r>
  <r>
    <x v="51"/>
    <s v="Tunis"/>
    <x v="4"/>
    <x v="1"/>
    <x v="65"/>
    <n v="29"/>
  </r>
  <r>
    <x v="51"/>
    <s v="Tunis"/>
    <x v="1"/>
    <x v="1"/>
    <x v="37"/>
    <n v="58"/>
  </r>
  <r>
    <x v="51"/>
    <s v="Tunis"/>
    <x v="2"/>
    <x v="0"/>
    <x v="52"/>
    <n v="9"/>
  </r>
  <r>
    <x v="51"/>
    <s v="Tunis"/>
    <x v="3"/>
    <x v="0"/>
    <x v="15"/>
    <n v="26"/>
  </r>
  <r>
    <x v="51"/>
    <s v="Tunis"/>
    <x v="0"/>
    <x v="0"/>
    <x v="53"/>
    <n v="68"/>
  </r>
  <r>
    <x v="52"/>
    <s v="Benghazi"/>
    <x v="3"/>
    <x v="1"/>
    <x v="28"/>
    <n v="36"/>
  </r>
  <r>
    <x v="52"/>
    <s v="Benghazi"/>
    <x v="2"/>
    <x v="0"/>
    <x v="62"/>
    <n v="8"/>
  </r>
  <r>
    <x v="52"/>
    <s v="Benghazi"/>
    <x v="1"/>
    <x v="0"/>
    <x v="51"/>
    <n v="41"/>
  </r>
  <r>
    <x v="53"/>
    <s v="Aleksandria"/>
    <x v="4"/>
    <x v="1"/>
    <x v="18"/>
    <n v="32"/>
  </r>
  <r>
    <x v="53"/>
    <s v="Aleksandria"/>
    <x v="1"/>
    <x v="0"/>
    <x v="24"/>
    <n v="37"/>
  </r>
  <r>
    <x v="54"/>
    <s v="Bejrut"/>
    <x v="1"/>
    <x v="1"/>
    <x v="66"/>
    <n v="61"/>
  </r>
  <r>
    <x v="54"/>
    <s v="Bejrut"/>
    <x v="0"/>
    <x v="0"/>
    <x v="4"/>
    <n v="63"/>
  </r>
  <r>
    <x v="54"/>
    <s v="Bejrut"/>
    <x v="3"/>
    <x v="0"/>
    <x v="52"/>
    <n v="24"/>
  </r>
  <r>
    <x v="55"/>
    <s v="Palermo"/>
    <x v="1"/>
    <x v="1"/>
    <x v="18"/>
    <n v="62"/>
  </r>
  <r>
    <x v="55"/>
    <s v="Palermo"/>
    <x v="4"/>
    <x v="0"/>
    <x v="17"/>
    <n v="19"/>
  </r>
  <r>
    <x v="55"/>
    <s v="Palermo"/>
    <x v="2"/>
    <x v="0"/>
    <x v="27"/>
    <n v="8"/>
  </r>
  <r>
    <x v="55"/>
    <s v="Palermo"/>
    <x v="0"/>
    <x v="0"/>
    <x v="32"/>
    <n v="61"/>
  </r>
  <r>
    <x v="55"/>
    <s v="Palermo"/>
    <x v="3"/>
    <x v="0"/>
    <x v="57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s v="Algier"/>
    <x v="0"/>
    <s v="Z"/>
    <n v="3"/>
    <n v="80"/>
  </r>
  <r>
    <x v="0"/>
    <s v="Algier"/>
    <x v="1"/>
    <s v="Z"/>
    <n v="32"/>
    <n v="50"/>
  </r>
  <r>
    <x v="0"/>
    <s v="Algier"/>
    <x v="2"/>
    <s v="Z"/>
    <n v="38"/>
    <n v="10"/>
  </r>
  <r>
    <x v="0"/>
    <s v="Algier"/>
    <x v="3"/>
    <s v="Z"/>
    <n v="33"/>
    <n v="30"/>
  </r>
  <r>
    <x v="0"/>
    <s v="Algier"/>
    <x v="4"/>
    <s v="Z"/>
    <n v="43"/>
    <n v="25"/>
  </r>
  <r>
    <x v="1"/>
    <s v="Tunis"/>
    <x v="1"/>
    <s v="W"/>
    <n v="32"/>
    <n v="58"/>
  </r>
  <r>
    <x v="1"/>
    <s v="Tunis"/>
    <x v="3"/>
    <s v="Z"/>
    <n v="14"/>
    <n v="26"/>
  </r>
  <r>
    <x v="2"/>
    <s v="Benghazi"/>
    <x v="1"/>
    <s v="Z"/>
    <n v="44"/>
    <n v="46"/>
  </r>
  <r>
    <x v="2"/>
    <s v="Benghazi"/>
    <x v="3"/>
    <s v="Z"/>
    <n v="1"/>
    <n v="28"/>
  </r>
  <r>
    <x v="2"/>
    <s v="Benghazi"/>
    <x v="0"/>
    <s v="Z"/>
    <n v="21"/>
    <n v="74"/>
  </r>
  <r>
    <x v="3"/>
    <s v="Aleksandria"/>
    <x v="4"/>
    <s v="W"/>
    <n v="43"/>
    <n v="32"/>
  </r>
  <r>
    <x v="3"/>
    <s v="Aleksandria"/>
    <x v="2"/>
    <s v="W"/>
    <n v="38"/>
    <n v="13"/>
  </r>
  <r>
    <x v="3"/>
    <s v="Aleksandria"/>
    <x v="0"/>
    <s v="Z"/>
    <n v="9"/>
    <n v="59"/>
  </r>
  <r>
    <x v="3"/>
    <s v="Aleksandria"/>
    <x v="1"/>
    <s v="Z"/>
    <n v="8"/>
    <n v="37"/>
  </r>
  <r>
    <x v="4"/>
    <s v="Bejrut"/>
    <x v="1"/>
    <s v="W"/>
    <n v="50"/>
    <n v="61"/>
  </r>
  <r>
    <x v="4"/>
    <s v="Bejrut"/>
    <x v="4"/>
    <s v="Z"/>
    <n v="32"/>
    <n v="20"/>
  </r>
  <r>
    <x v="4"/>
    <s v="Bejrut"/>
    <x v="2"/>
    <s v="Z"/>
    <n v="7"/>
    <n v="8"/>
  </r>
  <r>
    <x v="4"/>
    <s v="Bejrut"/>
    <x v="3"/>
    <s v="Z"/>
    <n v="10"/>
    <n v="24"/>
  </r>
  <r>
    <x v="5"/>
    <s v="Palermo"/>
    <x v="2"/>
    <s v="W"/>
    <n v="7"/>
    <n v="12"/>
  </r>
  <r>
    <x v="5"/>
    <s v="Palermo"/>
    <x v="4"/>
    <s v="Z"/>
    <n v="25"/>
    <n v="19"/>
  </r>
  <r>
    <x v="5"/>
    <s v="Palermo"/>
    <x v="1"/>
    <s v="Z"/>
    <n v="33"/>
    <n v="38"/>
  </r>
  <r>
    <x v="6"/>
    <s v="Neapol"/>
    <x v="3"/>
    <s v="W"/>
    <n v="36"/>
    <n v="35"/>
  </r>
  <r>
    <x v="6"/>
    <s v="Neapol"/>
    <x v="0"/>
    <s v="Z"/>
    <n v="5"/>
    <n v="66"/>
  </r>
  <r>
    <x v="6"/>
    <s v="Neapol"/>
    <x v="1"/>
    <s v="Z"/>
    <n v="35"/>
    <n v="41"/>
  </r>
  <r>
    <x v="7"/>
    <s v="Monako"/>
    <x v="0"/>
    <s v="W"/>
    <n v="38"/>
    <n v="98"/>
  </r>
  <r>
    <x v="7"/>
    <s v="Monako"/>
    <x v="3"/>
    <s v="Z"/>
    <n v="10"/>
    <n v="23"/>
  </r>
  <r>
    <x v="8"/>
    <s v="Barcelona"/>
    <x v="3"/>
    <s v="W"/>
    <n v="4"/>
    <n v="38"/>
  </r>
  <r>
    <x v="8"/>
    <s v="Barcelona"/>
    <x v="0"/>
    <s v="Z"/>
    <n v="42"/>
    <n v="60"/>
  </r>
  <r>
    <x v="8"/>
    <s v="Barcelona"/>
    <x v="2"/>
    <s v="Z"/>
    <n v="28"/>
    <n v="8"/>
  </r>
  <r>
    <x v="8"/>
    <s v="Barcelona"/>
    <x v="4"/>
    <s v="Z"/>
    <n v="19"/>
    <n v="19"/>
  </r>
  <r>
    <x v="9"/>
    <s v="Walencja"/>
    <x v="4"/>
    <s v="W"/>
    <n v="72"/>
    <n v="28"/>
  </r>
  <r>
    <x v="9"/>
    <s v="Walencja"/>
    <x v="0"/>
    <s v="W"/>
    <n v="42"/>
    <n v="90"/>
  </r>
  <r>
    <x v="9"/>
    <s v="Walencja"/>
    <x v="1"/>
    <s v="Z"/>
    <n v="42"/>
    <n v="44"/>
  </r>
  <r>
    <x v="9"/>
    <s v="Walencja"/>
    <x v="3"/>
    <s v="Z"/>
    <n v="33"/>
    <n v="26"/>
  </r>
  <r>
    <x v="9"/>
    <s v="Walencja"/>
    <x v="2"/>
    <s v="Z"/>
    <n v="9"/>
    <n v="9"/>
  </r>
  <r>
    <x v="10"/>
    <s v="Algier"/>
    <x v="4"/>
    <s v="W"/>
    <n v="4"/>
    <n v="29"/>
  </r>
  <r>
    <x v="10"/>
    <s v="Algier"/>
    <x v="2"/>
    <s v="W"/>
    <n v="37"/>
    <n v="12"/>
  </r>
  <r>
    <x v="10"/>
    <s v="Algier"/>
    <x v="1"/>
    <s v="Z"/>
    <n v="35"/>
    <n v="42"/>
  </r>
  <r>
    <x v="10"/>
    <s v="Algier"/>
    <x v="0"/>
    <s v="Z"/>
    <n v="32"/>
    <n v="66"/>
  </r>
  <r>
    <x v="11"/>
    <s v="Tunis"/>
    <x v="0"/>
    <s v="W"/>
    <n v="32"/>
    <n v="92"/>
  </r>
  <r>
    <x v="11"/>
    <s v="Tunis"/>
    <x v="1"/>
    <s v="Z"/>
    <n v="48"/>
    <n v="43"/>
  </r>
  <r>
    <x v="12"/>
    <s v="Benghazi"/>
    <x v="1"/>
    <s v="W"/>
    <n v="191"/>
    <n v="60"/>
  </r>
  <r>
    <x v="12"/>
    <s v="Benghazi"/>
    <x v="3"/>
    <s v="Z"/>
    <n v="9"/>
    <n v="24"/>
  </r>
  <r>
    <x v="12"/>
    <s v="Benghazi"/>
    <x v="0"/>
    <s v="Z"/>
    <n v="36"/>
    <n v="65"/>
  </r>
  <r>
    <x v="13"/>
    <s v="Aleksandria"/>
    <x v="2"/>
    <s v="Z"/>
    <n v="47"/>
    <n v="7"/>
  </r>
  <r>
    <x v="13"/>
    <s v="Aleksandria"/>
    <x v="1"/>
    <s v="W"/>
    <n v="4"/>
    <n v="63"/>
  </r>
  <r>
    <x v="13"/>
    <s v="Aleksandria"/>
    <x v="4"/>
    <s v="Z"/>
    <n v="8"/>
    <n v="19"/>
  </r>
  <r>
    <x v="13"/>
    <s v="Aleksandria"/>
    <x v="3"/>
    <s v="Z"/>
    <n v="3"/>
    <n v="22"/>
  </r>
  <r>
    <x v="13"/>
    <s v="Aleksandria"/>
    <x v="0"/>
    <s v="Z"/>
    <n v="41"/>
    <n v="59"/>
  </r>
  <r>
    <x v="14"/>
    <s v="Bejrut"/>
    <x v="1"/>
    <s v="Z"/>
    <n v="44"/>
    <n v="40"/>
  </r>
  <r>
    <x v="14"/>
    <s v="Bejrut"/>
    <x v="2"/>
    <s v="W"/>
    <n v="45"/>
    <n v="12"/>
  </r>
  <r>
    <x v="14"/>
    <s v="Bejrut"/>
    <x v="4"/>
    <s v="Z"/>
    <n v="40"/>
    <n v="20"/>
  </r>
  <r>
    <x v="14"/>
    <s v="Bejrut"/>
    <x v="0"/>
    <s v="Z"/>
    <n v="3"/>
    <n v="63"/>
  </r>
  <r>
    <x v="14"/>
    <s v="Bejrut"/>
    <x v="3"/>
    <s v="Z"/>
    <n v="17"/>
    <n v="24"/>
  </r>
  <r>
    <x v="15"/>
    <s v="Palermo"/>
    <x v="2"/>
    <s v="W"/>
    <n v="2"/>
    <n v="12"/>
  </r>
  <r>
    <x v="15"/>
    <s v="Palermo"/>
    <x v="4"/>
    <s v="Z"/>
    <n v="14"/>
    <n v="19"/>
  </r>
  <r>
    <x v="15"/>
    <s v="Palermo"/>
    <x v="3"/>
    <s v="Z"/>
    <n v="23"/>
    <n v="23"/>
  </r>
  <r>
    <x v="16"/>
    <s v="Neapol"/>
    <x v="2"/>
    <s v="Z"/>
    <n v="11"/>
    <n v="8"/>
  </r>
  <r>
    <x v="16"/>
    <s v="Neapol"/>
    <x v="0"/>
    <s v="Z"/>
    <n v="17"/>
    <n v="66"/>
  </r>
  <r>
    <x v="16"/>
    <s v="Neapol"/>
    <x v="1"/>
    <s v="Z"/>
    <n v="30"/>
    <n v="41"/>
  </r>
  <r>
    <x v="17"/>
    <s v="Monako"/>
    <x v="0"/>
    <s v="W"/>
    <n v="97"/>
    <n v="98"/>
  </r>
  <r>
    <x v="17"/>
    <s v="Monako"/>
    <x v="2"/>
    <s v="W"/>
    <n v="11"/>
    <n v="12"/>
  </r>
  <r>
    <x v="17"/>
    <s v="Monako"/>
    <x v="4"/>
    <s v="Z"/>
    <n v="17"/>
    <n v="20"/>
  </r>
  <r>
    <x v="17"/>
    <s v="Monako"/>
    <x v="3"/>
    <s v="Z"/>
    <n v="4"/>
    <n v="23"/>
  </r>
  <r>
    <x v="18"/>
    <s v="Barcelona"/>
    <x v="4"/>
    <s v="W"/>
    <n v="79"/>
    <n v="31"/>
  </r>
  <r>
    <x v="18"/>
    <s v="Barcelona"/>
    <x v="0"/>
    <s v="Z"/>
    <n v="33"/>
    <n v="60"/>
  </r>
  <r>
    <x v="18"/>
    <s v="Barcelona"/>
    <x v="3"/>
    <s v="Z"/>
    <n v="26"/>
    <n v="23"/>
  </r>
  <r>
    <x v="19"/>
    <s v="Walencja"/>
    <x v="4"/>
    <s v="Z"/>
    <n v="40"/>
    <n v="22"/>
  </r>
  <r>
    <x v="19"/>
    <s v="Walencja"/>
    <x v="2"/>
    <s v="Z"/>
    <n v="42"/>
    <n v="9"/>
  </r>
  <r>
    <x v="19"/>
    <s v="Walencja"/>
    <x v="3"/>
    <s v="Z"/>
    <n v="42"/>
    <n v="26"/>
  </r>
  <r>
    <x v="19"/>
    <s v="Walencja"/>
    <x v="0"/>
    <s v="Z"/>
    <n v="9"/>
    <n v="70"/>
  </r>
  <r>
    <x v="19"/>
    <s v="Walencja"/>
    <x v="1"/>
    <s v="Z"/>
    <n v="39"/>
    <n v="44"/>
  </r>
  <r>
    <x v="20"/>
    <s v="Algier"/>
    <x v="1"/>
    <s v="W"/>
    <n v="112"/>
    <n v="59"/>
  </r>
  <r>
    <x v="20"/>
    <s v="Algier"/>
    <x v="0"/>
    <s v="Z"/>
    <n v="34"/>
    <n v="66"/>
  </r>
  <r>
    <x v="20"/>
    <s v="Algier"/>
    <x v="4"/>
    <s v="Z"/>
    <n v="5"/>
    <n v="21"/>
  </r>
  <r>
    <x v="21"/>
    <s v="Tunis"/>
    <x v="0"/>
    <s v="W"/>
    <n v="74"/>
    <n v="92"/>
  </r>
  <r>
    <x v="21"/>
    <s v="Tunis"/>
    <x v="3"/>
    <s v="Z"/>
    <n v="14"/>
    <n v="26"/>
  </r>
  <r>
    <x v="22"/>
    <s v="Benghazi"/>
    <x v="1"/>
    <s v="W"/>
    <n v="1"/>
    <n v="60"/>
  </r>
  <r>
    <x v="22"/>
    <s v="Benghazi"/>
    <x v="3"/>
    <s v="W"/>
    <n v="43"/>
    <n v="36"/>
  </r>
  <r>
    <x v="22"/>
    <s v="Benghazi"/>
    <x v="2"/>
    <s v="Z"/>
    <n v="30"/>
    <n v="8"/>
  </r>
  <r>
    <x v="22"/>
    <s v="Benghazi"/>
    <x v="4"/>
    <s v="Z"/>
    <n v="14"/>
    <n v="20"/>
  </r>
  <r>
    <x v="23"/>
    <s v="Aleksandria"/>
    <x v="3"/>
    <s v="W"/>
    <n v="33"/>
    <n v="38"/>
  </r>
  <r>
    <x v="23"/>
    <s v="Aleksandria"/>
    <x v="1"/>
    <s v="Z"/>
    <n v="35"/>
    <n v="37"/>
  </r>
  <r>
    <x v="23"/>
    <s v="Aleksandria"/>
    <x v="4"/>
    <s v="Z"/>
    <n v="40"/>
    <n v="19"/>
  </r>
  <r>
    <x v="24"/>
    <s v="Bejrut"/>
    <x v="3"/>
    <s v="W"/>
    <n v="21"/>
    <n v="36"/>
  </r>
  <r>
    <x v="24"/>
    <s v="Bejrut"/>
    <x v="0"/>
    <s v="W"/>
    <n v="2"/>
    <n v="97"/>
  </r>
  <r>
    <x v="24"/>
    <s v="Bejrut"/>
    <x v="4"/>
    <s v="Z"/>
    <n v="12"/>
    <n v="20"/>
  </r>
  <r>
    <x v="24"/>
    <s v="Bejrut"/>
    <x v="2"/>
    <s v="Z"/>
    <n v="15"/>
    <n v="8"/>
  </r>
  <r>
    <x v="24"/>
    <s v="Bejrut"/>
    <x v="1"/>
    <s v="Z"/>
    <n v="1"/>
    <n v="40"/>
  </r>
  <r>
    <x v="25"/>
    <s v="Palermo"/>
    <x v="2"/>
    <s v="W"/>
    <n v="86"/>
    <n v="12"/>
  </r>
  <r>
    <x v="25"/>
    <s v="Palermo"/>
    <x v="4"/>
    <s v="W"/>
    <n v="110"/>
    <n v="31"/>
  </r>
  <r>
    <x v="25"/>
    <s v="Palermo"/>
    <x v="1"/>
    <s v="Z"/>
    <n v="33"/>
    <n v="38"/>
  </r>
  <r>
    <x v="25"/>
    <s v="Palermo"/>
    <x v="3"/>
    <s v="Z"/>
    <n v="13"/>
    <n v="23"/>
  </r>
  <r>
    <x v="25"/>
    <s v="Palermo"/>
    <x v="0"/>
    <s v="Z"/>
    <n v="37"/>
    <n v="61"/>
  </r>
  <r>
    <x v="26"/>
    <s v="Neapol"/>
    <x v="2"/>
    <s v="W"/>
    <n v="1"/>
    <n v="12"/>
  </r>
  <r>
    <x v="26"/>
    <s v="Neapol"/>
    <x v="1"/>
    <s v="W"/>
    <n v="68"/>
    <n v="59"/>
  </r>
  <r>
    <x v="26"/>
    <s v="Neapol"/>
    <x v="0"/>
    <s v="Z"/>
    <n v="35"/>
    <n v="66"/>
  </r>
  <r>
    <x v="26"/>
    <s v="Neapol"/>
    <x v="4"/>
    <s v="Z"/>
    <n v="25"/>
    <n v="21"/>
  </r>
  <r>
    <x v="26"/>
    <s v="Neapol"/>
    <x v="3"/>
    <s v="Z"/>
    <n v="10"/>
    <n v="25"/>
  </r>
  <r>
    <x v="27"/>
    <s v="Monako"/>
    <x v="3"/>
    <s v="W"/>
    <n v="38"/>
    <n v="37"/>
  </r>
  <r>
    <x v="27"/>
    <s v="Monako"/>
    <x v="2"/>
    <s v="Z"/>
    <n v="22"/>
    <n v="8"/>
  </r>
  <r>
    <x v="27"/>
    <s v="Monako"/>
    <x v="4"/>
    <s v="Z"/>
    <n v="25"/>
    <n v="20"/>
  </r>
  <r>
    <x v="27"/>
    <s v="Monako"/>
    <x v="1"/>
    <s v="Z"/>
    <n v="8"/>
    <n v="39"/>
  </r>
  <r>
    <x v="27"/>
    <s v="Monako"/>
    <x v="0"/>
    <s v="Z"/>
    <n v="45"/>
    <n v="62"/>
  </r>
  <r>
    <x v="28"/>
    <s v="Barcelona"/>
    <x v="0"/>
    <s v="W"/>
    <n v="116"/>
    <n v="100"/>
  </r>
  <r>
    <x v="28"/>
    <s v="Barcelona"/>
    <x v="4"/>
    <s v="Z"/>
    <n v="29"/>
    <n v="19"/>
  </r>
  <r>
    <x v="29"/>
    <s v="Walencja"/>
    <x v="3"/>
    <s v="W"/>
    <n v="5"/>
    <n v="34"/>
  </r>
  <r>
    <x v="29"/>
    <s v="Walencja"/>
    <x v="2"/>
    <s v="W"/>
    <n v="22"/>
    <n v="11"/>
  </r>
  <r>
    <x v="29"/>
    <s v="Walencja"/>
    <x v="4"/>
    <s v="Z"/>
    <n v="37"/>
    <n v="22"/>
  </r>
  <r>
    <x v="29"/>
    <s v="Walencja"/>
    <x v="0"/>
    <s v="Z"/>
    <n v="10"/>
    <n v="70"/>
  </r>
  <r>
    <x v="29"/>
    <s v="Walencja"/>
    <x v="1"/>
    <s v="Z"/>
    <n v="42"/>
    <n v="44"/>
  </r>
  <r>
    <x v="30"/>
    <s v="Algier"/>
    <x v="0"/>
    <s v="W"/>
    <n v="11"/>
    <n v="94"/>
  </r>
  <r>
    <x v="30"/>
    <s v="Algier"/>
    <x v="1"/>
    <s v="W"/>
    <n v="48"/>
    <n v="59"/>
  </r>
  <r>
    <x v="30"/>
    <s v="Algier"/>
    <x v="4"/>
    <s v="Z"/>
    <n v="20"/>
    <n v="21"/>
  </r>
  <r>
    <x v="30"/>
    <s v="Algier"/>
    <x v="3"/>
    <s v="Z"/>
    <n v="26"/>
    <n v="25"/>
  </r>
  <r>
    <x v="31"/>
    <s v="Tunis"/>
    <x v="2"/>
    <s v="Z"/>
    <n v="24"/>
    <n v="9"/>
  </r>
  <r>
    <x v="31"/>
    <s v="Tunis"/>
    <x v="0"/>
    <s v="Z"/>
    <n v="38"/>
    <n v="68"/>
  </r>
  <r>
    <x v="31"/>
    <s v="Tunis"/>
    <x v="4"/>
    <s v="Z"/>
    <n v="14"/>
    <n v="21"/>
  </r>
  <r>
    <x v="31"/>
    <s v="Tunis"/>
    <x v="1"/>
    <s v="Z"/>
    <n v="4"/>
    <n v="43"/>
  </r>
  <r>
    <x v="32"/>
    <s v="Benghazi"/>
    <x v="3"/>
    <s v="W"/>
    <n v="19"/>
    <n v="36"/>
  </r>
  <r>
    <x v="32"/>
    <s v="Benghazi"/>
    <x v="0"/>
    <s v="Z"/>
    <n v="30"/>
    <n v="65"/>
  </r>
  <r>
    <x v="33"/>
    <s v="Aleksandria"/>
    <x v="1"/>
    <s v="W"/>
    <n v="6"/>
    <n v="63"/>
  </r>
  <r>
    <x v="33"/>
    <s v="Aleksandria"/>
    <x v="0"/>
    <s v="Z"/>
    <n v="43"/>
    <n v="59"/>
  </r>
  <r>
    <x v="34"/>
    <s v="Bejrut"/>
    <x v="1"/>
    <s v="W"/>
    <n v="1"/>
    <n v="61"/>
  </r>
  <r>
    <x v="34"/>
    <s v="Bejrut"/>
    <x v="4"/>
    <s v="W"/>
    <n v="147"/>
    <n v="30"/>
  </r>
  <r>
    <x v="34"/>
    <s v="Bejrut"/>
    <x v="2"/>
    <s v="Z"/>
    <n v="15"/>
    <n v="8"/>
  </r>
  <r>
    <x v="34"/>
    <s v="Bejrut"/>
    <x v="0"/>
    <s v="Z"/>
    <n v="24"/>
    <n v="63"/>
  </r>
  <r>
    <x v="34"/>
    <s v="Bejrut"/>
    <x v="3"/>
    <s v="Z"/>
    <n v="19"/>
    <n v="24"/>
  </r>
  <r>
    <x v="35"/>
    <s v="Palermo"/>
    <x v="0"/>
    <s v="W"/>
    <n v="134"/>
    <n v="99"/>
  </r>
  <r>
    <x v="35"/>
    <s v="Palermo"/>
    <x v="1"/>
    <s v="Z"/>
    <n v="12"/>
    <n v="38"/>
  </r>
  <r>
    <x v="36"/>
    <s v="Neapol"/>
    <x v="4"/>
    <s v="W"/>
    <n v="4"/>
    <n v="30"/>
  </r>
  <r>
    <x v="36"/>
    <s v="Neapol"/>
    <x v="2"/>
    <s v="Z"/>
    <n v="26"/>
    <n v="8"/>
  </r>
  <r>
    <x v="36"/>
    <s v="Neapol"/>
    <x v="0"/>
    <s v="Z"/>
    <n v="38"/>
    <n v="66"/>
  </r>
  <r>
    <x v="37"/>
    <s v="Monako"/>
    <x v="0"/>
    <s v="W"/>
    <n v="38"/>
    <n v="98"/>
  </r>
  <r>
    <x v="37"/>
    <s v="Monako"/>
    <x v="3"/>
    <s v="W"/>
    <n v="44"/>
    <n v="37"/>
  </r>
  <r>
    <x v="37"/>
    <s v="Monako"/>
    <x v="2"/>
    <s v="Z"/>
    <n v="21"/>
    <n v="8"/>
  </r>
  <r>
    <x v="37"/>
    <s v="Monako"/>
    <x v="1"/>
    <s v="Z"/>
    <n v="10"/>
    <n v="39"/>
  </r>
  <r>
    <x v="38"/>
    <s v="Barcelona"/>
    <x v="3"/>
    <s v="W"/>
    <n v="15"/>
    <n v="38"/>
  </r>
  <r>
    <x v="38"/>
    <s v="Barcelona"/>
    <x v="1"/>
    <s v="W"/>
    <n v="22"/>
    <n v="63"/>
  </r>
  <r>
    <x v="38"/>
    <s v="Barcelona"/>
    <x v="0"/>
    <s v="Z"/>
    <n v="9"/>
    <n v="60"/>
  </r>
  <r>
    <x v="38"/>
    <s v="Barcelona"/>
    <x v="4"/>
    <s v="Z"/>
    <n v="6"/>
    <n v="19"/>
  </r>
  <r>
    <x v="38"/>
    <s v="Barcelona"/>
    <x v="2"/>
    <s v="Z"/>
    <n v="4"/>
    <n v="8"/>
  </r>
  <r>
    <x v="39"/>
    <s v="Walencja"/>
    <x v="4"/>
    <s v="W"/>
    <n v="6"/>
    <n v="25"/>
  </r>
  <r>
    <x v="39"/>
    <s v="Walencja"/>
    <x v="0"/>
    <s v="Z"/>
    <n v="48"/>
    <n v="79"/>
  </r>
  <r>
    <x v="40"/>
    <s v="Algier"/>
    <x v="1"/>
    <s v="Z"/>
    <n v="34"/>
    <n v="42"/>
  </r>
  <r>
    <x v="40"/>
    <s v="Algier"/>
    <x v="3"/>
    <s v="W"/>
    <n v="49"/>
    <n v="35"/>
  </r>
  <r>
    <x v="40"/>
    <s v="Algier"/>
    <x v="2"/>
    <s v="Z"/>
    <n v="10"/>
    <n v="8"/>
  </r>
  <r>
    <x v="40"/>
    <s v="Algier"/>
    <x v="4"/>
    <s v="Z"/>
    <n v="47"/>
    <n v="21"/>
  </r>
  <r>
    <x v="40"/>
    <s v="Algier"/>
    <x v="0"/>
    <s v="Z"/>
    <n v="48"/>
    <n v="66"/>
  </r>
  <r>
    <x v="41"/>
    <s v="Tunis"/>
    <x v="1"/>
    <s v="W"/>
    <n v="34"/>
    <n v="58"/>
  </r>
  <r>
    <x v="41"/>
    <s v="Tunis"/>
    <x v="2"/>
    <s v="Z"/>
    <n v="5"/>
    <n v="9"/>
  </r>
  <r>
    <x v="42"/>
    <s v="Benghazi"/>
    <x v="4"/>
    <s v="W"/>
    <n v="46"/>
    <n v="30"/>
  </r>
  <r>
    <x v="42"/>
    <s v="Benghazi"/>
    <x v="0"/>
    <s v="Z"/>
    <n v="49"/>
    <n v="65"/>
  </r>
  <r>
    <x v="42"/>
    <s v="Benghazi"/>
    <x v="2"/>
    <s v="Z"/>
    <n v="16"/>
    <n v="8"/>
  </r>
  <r>
    <x v="43"/>
    <s v="Aleksandria"/>
    <x v="1"/>
    <s v="Z"/>
    <n v="5"/>
    <n v="37"/>
  </r>
  <r>
    <x v="43"/>
    <s v="Aleksandria"/>
    <x v="4"/>
    <s v="W"/>
    <n v="1"/>
    <n v="32"/>
  </r>
  <r>
    <x v="43"/>
    <s v="Aleksandria"/>
    <x v="2"/>
    <s v="Z"/>
    <n v="34"/>
    <n v="7"/>
  </r>
  <r>
    <x v="43"/>
    <s v="Aleksandria"/>
    <x v="0"/>
    <s v="Z"/>
    <n v="29"/>
    <n v="59"/>
  </r>
  <r>
    <x v="44"/>
    <s v="Bejrut"/>
    <x v="3"/>
    <s v="Z"/>
    <n v="34"/>
    <n v="24"/>
  </r>
  <r>
    <x v="44"/>
    <s v="Bejrut"/>
    <x v="4"/>
    <s v="Z"/>
    <n v="27"/>
    <n v="20"/>
  </r>
  <r>
    <x v="44"/>
    <s v="Bejrut"/>
    <x v="2"/>
    <s v="Z"/>
    <n v="40"/>
    <n v="8"/>
  </r>
  <r>
    <x v="45"/>
    <s v="Palermo"/>
    <x v="0"/>
    <s v="W"/>
    <n v="184"/>
    <n v="99"/>
  </r>
  <r>
    <x v="45"/>
    <s v="Palermo"/>
    <x v="1"/>
    <s v="Z"/>
    <n v="48"/>
    <n v="38"/>
  </r>
  <r>
    <x v="45"/>
    <s v="Palermo"/>
    <x v="3"/>
    <s v="Z"/>
    <n v="21"/>
    <n v="23"/>
  </r>
  <r>
    <x v="46"/>
    <s v="Neapol"/>
    <x v="0"/>
    <s v="Z"/>
    <n v="47"/>
    <n v="66"/>
  </r>
  <r>
    <x v="46"/>
    <s v="Neapol"/>
    <x v="3"/>
    <s v="Z"/>
    <n v="6"/>
    <n v="25"/>
  </r>
  <r>
    <x v="46"/>
    <s v="Neapol"/>
    <x v="1"/>
    <s v="Z"/>
    <n v="47"/>
    <n v="41"/>
  </r>
  <r>
    <x v="47"/>
    <s v="Monako"/>
    <x v="2"/>
    <s v="W"/>
    <n v="192"/>
    <n v="12"/>
  </r>
  <r>
    <x v="47"/>
    <s v="Monako"/>
    <x v="3"/>
    <s v="W"/>
    <n v="48"/>
    <n v="37"/>
  </r>
  <r>
    <x v="47"/>
    <s v="Monako"/>
    <x v="0"/>
    <s v="Z"/>
    <n v="18"/>
    <n v="62"/>
  </r>
  <r>
    <x v="47"/>
    <s v="Monako"/>
    <x v="1"/>
    <s v="Z"/>
    <n v="25"/>
    <n v="39"/>
  </r>
  <r>
    <x v="47"/>
    <s v="Monako"/>
    <x v="4"/>
    <s v="Z"/>
    <n v="2"/>
    <n v="20"/>
  </r>
  <r>
    <x v="48"/>
    <s v="Barcelona"/>
    <x v="3"/>
    <s v="W"/>
    <n v="13"/>
    <n v="38"/>
  </r>
  <r>
    <x v="48"/>
    <s v="Barcelona"/>
    <x v="1"/>
    <s v="W"/>
    <n v="121"/>
    <n v="63"/>
  </r>
  <r>
    <x v="48"/>
    <s v="Barcelona"/>
    <x v="4"/>
    <s v="Z"/>
    <n v="30"/>
    <n v="19"/>
  </r>
  <r>
    <x v="48"/>
    <s v="Barcelona"/>
    <x v="2"/>
    <s v="Z"/>
    <n v="46"/>
    <n v="8"/>
  </r>
  <r>
    <x v="49"/>
    <s v="Walencja"/>
    <x v="2"/>
    <s v="W"/>
    <n v="49"/>
    <n v="11"/>
  </r>
  <r>
    <x v="49"/>
    <s v="Walencja"/>
    <x v="0"/>
    <s v="W"/>
    <n v="61"/>
    <n v="90"/>
  </r>
  <r>
    <x v="49"/>
    <s v="Walencja"/>
    <x v="4"/>
    <s v="Z"/>
    <n v="19"/>
    <n v="22"/>
  </r>
  <r>
    <x v="49"/>
    <s v="Walencja"/>
    <x v="1"/>
    <s v="Z"/>
    <n v="22"/>
    <n v="44"/>
  </r>
  <r>
    <x v="50"/>
    <s v="Algier"/>
    <x v="3"/>
    <s v="Z"/>
    <n v="9"/>
    <n v="25"/>
  </r>
  <r>
    <x v="50"/>
    <s v="Algier"/>
    <x v="0"/>
    <s v="W"/>
    <n v="4"/>
    <n v="94"/>
  </r>
  <r>
    <x v="50"/>
    <s v="Algier"/>
    <x v="4"/>
    <s v="Z"/>
    <n v="8"/>
    <n v="21"/>
  </r>
  <r>
    <x v="50"/>
    <s v="Algier"/>
    <x v="2"/>
    <s v="Z"/>
    <n v="47"/>
    <n v="8"/>
  </r>
  <r>
    <x v="51"/>
    <s v="Tunis"/>
    <x v="4"/>
    <s v="W"/>
    <n v="82"/>
    <n v="29"/>
  </r>
  <r>
    <x v="51"/>
    <s v="Tunis"/>
    <x v="1"/>
    <s v="W"/>
    <n v="26"/>
    <n v="58"/>
  </r>
  <r>
    <x v="51"/>
    <s v="Tunis"/>
    <x v="2"/>
    <s v="Z"/>
    <n v="24"/>
    <n v="9"/>
  </r>
  <r>
    <x v="51"/>
    <s v="Tunis"/>
    <x v="3"/>
    <s v="Z"/>
    <n v="36"/>
    <n v="26"/>
  </r>
  <r>
    <x v="51"/>
    <s v="Tunis"/>
    <x v="0"/>
    <s v="Z"/>
    <n v="6"/>
    <n v="68"/>
  </r>
  <r>
    <x v="52"/>
    <s v="Benghazi"/>
    <x v="3"/>
    <s v="W"/>
    <n v="45"/>
    <n v="36"/>
  </r>
  <r>
    <x v="52"/>
    <s v="Benghazi"/>
    <x v="2"/>
    <s v="Z"/>
    <n v="18"/>
    <n v="8"/>
  </r>
  <r>
    <x v="52"/>
    <s v="Benghazi"/>
    <x v="1"/>
    <s v="Z"/>
    <n v="20"/>
    <n v="41"/>
  </r>
  <r>
    <x v="53"/>
    <s v="Aleksandria"/>
    <x v="4"/>
    <s v="W"/>
    <n v="4"/>
    <n v="32"/>
  </r>
  <r>
    <x v="53"/>
    <s v="Aleksandria"/>
    <x v="1"/>
    <s v="Z"/>
    <n v="48"/>
    <n v="37"/>
  </r>
  <r>
    <x v="54"/>
    <s v="Bejrut"/>
    <x v="1"/>
    <s v="W"/>
    <n v="64"/>
    <n v="61"/>
  </r>
  <r>
    <x v="54"/>
    <s v="Bejrut"/>
    <x v="0"/>
    <s v="Z"/>
    <n v="43"/>
    <n v="63"/>
  </r>
  <r>
    <x v="54"/>
    <s v="Bejrut"/>
    <x v="3"/>
    <s v="Z"/>
    <n v="24"/>
    <n v="24"/>
  </r>
  <r>
    <x v="55"/>
    <s v="Palermo"/>
    <x v="1"/>
    <s v="W"/>
    <n v="4"/>
    <n v="62"/>
  </r>
  <r>
    <x v="55"/>
    <s v="Palermo"/>
    <x v="4"/>
    <s v="Z"/>
    <n v="35"/>
    <n v="19"/>
  </r>
  <r>
    <x v="55"/>
    <s v="Palermo"/>
    <x v="2"/>
    <s v="Z"/>
    <n v="41"/>
    <n v="8"/>
  </r>
  <r>
    <x v="55"/>
    <s v="Palermo"/>
    <x v="0"/>
    <s v="Z"/>
    <n v="23"/>
    <n v="61"/>
  </r>
  <r>
    <x v="55"/>
    <s v="Palermo"/>
    <x v="3"/>
    <s v="Z"/>
    <n v="46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11E48-4AED-4467-B39B-EC293ED46809}" name="Tabela przestawna2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D43" firstHeaderRow="1" firstDataRow="2" firstDataCol="1"/>
  <pivotFields count="9">
    <pivotField axis="axisRow" numFmtId="1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axis="axisRow" showAll="0">
      <items count="6">
        <item sd="0" x="2"/>
        <item sd="0" x="3"/>
        <item sd="0" x="4"/>
        <item sd="0"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68">
        <item x="7"/>
        <item x="31"/>
        <item x="0"/>
        <item x="18"/>
        <item x="16"/>
        <item x="53"/>
        <item x="12"/>
        <item x="10"/>
        <item x="9"/>
        <item x="13"/>
        <item x="33"/>
        <item x="42"/>
        <item x="46"/>
        <item x="5"/>
        <item x="43"/>
        <item x="58"/>
        <item x="30"/>
        <item x="62"/>
        <item x="21"/>
        <item x="51"/>
        <item x="8"/>
        <item x="48"/>
        <item x="32"/>
        <item x="52"/>
        <item x="14"/>
        <item x="37"/>
        <item x="59"/>
        <item x="20"/>
        <item x="50"/>
        <item x="34"/>
        <item x="1"/>
        <item x="3"/>
        <item x="40"/>
        <item x="17"/>
        <item x="15"/>
        <item x="23"/>
        <item x="2"/>
        <item x="38"/>
        <item x="29"/>
        <item x="27"/>
        <item x="19"/>
        <item x="4"/>
        <item x="6"/>
        <item x="28"/>
        <item x="57"/>
        <item x="26"/>
        <item x="24"/>
        <item x="56"/>
        <item x="11"/>
        <item x="64"/>
        <item x="66"/>
        <item x="47"/>
        <item x="22"/>
        <item x="41"/>
        <item x="36"/>
        <item x="65"/>
        <item x="44"/>
        <item x="35"/>
        <item x="45"/>
        <item x="39"/>
        <item x="49"/>
        <item x="63"/>
        <item x="55"/>
        <item x="54"/>
        <item x="60"/>
        <item x="25"/>
        <item x="61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4">
    <field x="2"/>
    <field x="8"/>
    <field x="6"/>
    <field x="0"/>
  </rowFields>
  <rowItems count="39">
    <i>
      <x/>
    </i>
    <i>
      <x v="1"/>
    </i>
    <i>
      <x v="2"/>
    </i>
    <i>
      <x v="3"/>
    </i>
    <i>
      <x v="4"/>
    </i>
    <i r="1">
      <x v="1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1"/>
    </i>
    <i r="1">
      <x v="2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1">
      <x v="3"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4863C-CEF9-4542-B6D3-ECD37E11C9E8}" name="Tabela przestawna2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0" firstHeaderRow="1" firstDataRow="2" firstDataCol="1"/>
  <pivotFields count="9">
    <pivotField numFmtId="14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68">
        <item x="7"/>
        <item x="31"/>
        <item x="0"/>
        <item x="18"/>
        <item x="16"/>
        <item x="53"/>
        <item x="12"/>
        <item x="10"/>
        <item x="9"/>
        <item x="13"/>
        <item x="33"/>
        <item x="42"/>
        <item x="46"/>
        <item x="5"/>
        <item x="43"/>
        <item x="58"/>
        <item x="30"/>
        <item x="62"/>
        <item x="21"/>
        <item x="51"/>
        <item x="8"/>
        <item x="48"/>
        <item x="32"/>
        <item x="52"/>
        <item x="14"/>
        <item x="37"/>
        <item x="59"/>
        <item x="20"/>
        <item x="50"/>
        <item x="34"/>
        <item x="1"/>
        <item x="3"/>
        <item x="40"/>
        <item x="17"/>
        <item x="15"/>
        <item x="23"/>
        <item x="2"/>
        <item x="38"/>
        <item x="29"/>
        <item x="27"/>
        <item x="19"/>
        <item x="4"/>
        <item x="6"/>
        <item x="28"/>
        <item x="57"/>
        <item x="26"/>
        <item x="24"/>
        <item x="56"/>
        <item x="11"/>
        <item x="64"/>
        <item x="66"/>
        <item x="47"/>
        <item x="22"/>
        <item x="41"/>
        <item x="36"/>
        <item x="65"/>
        <item x="44"/>
        <item x="35"/>
        <item x="45"/>
        <item x="39"/>
        <item x="49"/>
        <item x="63"/>
        <item x="55"/>
        <item x="54"/>
        <item x="60"/>
        <item x="25"/>
        <item x="6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C48F4-4064-4DDB-8F9A-16AEF201DE88}" name="Tabela przestawna4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60" firstHeaderRow="1" firstDataRow="1" firstDataCol="1"/>
  <pivotFields count="9">
    <pivotField axis="axisRow" numFmtId="14" showAll="0" sortType="ascending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90321E25-F981-41C1-BBD9-329476441D08}" autoFormatId="16" applyNumberFormats="0" applyBorderFormats="0" applyFontFormats="0" applyPatternFormats="0" applyAlignmentFormats="0" applyWidthHeightFormats="0">
  <queryTableRefresh nextId="16" unboundColumnsRight="8">
    <queryTableFields count="14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565DD2-C367-462B-B11B-4E00612D2316}" name="statek" displayName="statek" ref="A1:N204" tableType="queryTable" totalsRowCount="1">
  <autoFilter ref="A1:N203" xr:uid="{AE565DD2-C367-462B-B11B-4E00612D2316}"/>
  <tableColumns count="14">
    <tableColumn id="1" xr3:uid="{A482628D-4E69-4049-B9BE-7F65EB28A077}" uniqueName="1" name="data" queryTableFieldId="1" dataDxfId="22" totalsRowDxfId="10"/>
    <tableColumn id="2" xr3:uid="{C29DC278-DFBF-4493-9456-A42348231919}" uniqueName="2" name="port" queryTableFieldId="2" dataDxfId="21" totalsRowDxfId="9"/>
    <tableColumn id="3" xr3:uid="{9341FB01-BBB0-486A-A125-BC321116A54F}" uniqueName="3" name="towar" queryTableFieldId="3" dataDxfId="20" totalsRowDxfId="8"/>
    <tableColumn id="4" xr3:uid="{0968BED2-3B05-429C-84F3-F5A989524574}" uniqueName="4" name="Z/W" queryTableFieldId="4" dataDxfId="19" totalsRowDxfId="7"/>
    <tableColumn id="5" xr3:uid="{48859F48-20F2-47B0-845F-93FB0F094413}" uniqueName="5" name="ile ton" queryTableFieldId="5"/>
    <tableColumn id="6" xr3:uid="{3A527146-A85F-4512-ADC3-C6163C287979}" uniqueName="6" name="cena za tone w talarach" queryTableFieldId="6"/>
    <tableColumn id="7" xr3:uid="{4F2AA4F5-C16A-44C2-92F5-C9C55098D398}" uniqueName="7" name="Towar na statku" queryTableFieldId="7" dataDxfId="18" totalsRowDxfId="6"/>
    <tableColumn id="8" xr3:uid="{760338E0-FD18-4EC2-9AA1-EB213D30E179}" uniqueName="8" name="T1" queryTableFieldId="8" dataDxfId="17" totalsRowDxfId="5"/>
    <tableColumn id="9" xr3:uid="{FC4D40C2-D6FE-40F0-8AFD-EBA06FD00236}" uniqueName="9" name="T2" queryTableFieldId="9" dataDxfId="16" totalsRowDxfId="4"/>
    <tableColumn id="10" xr3:uid="{33569BCC-1CBD-49F6-BA96-C15DE204D989}" uniqueName="10" name="T3" queryTableFieldId="10" dataDxfId="15" totalsRowDxfId="3"/>
    <tableColumn id="11" xr3:uid="{2C4EB977-A914-404F-A065-4F6F20E6BCF5}" uniqueName="11" name="T4" queryTableFieldId="11" dataDxfId="14" totalsRowDxfId="2"/>
    <tableColumn id="12" xr3:uid="{3450FD38-115C-498F-BD62-28DAEB1D7A91}" uniqueName="12" name="T5" queryTableFieldId="12" dataDxfId="13" totalsRowDxfId="1"/>
    <tableColumn id="14" xr3:uid="{1C0F43D9-7002-4F13-894C-934342FDD1E8}" uniqueName="14" name="T6" queryTableFieldId="14" dataDxfId="12" totalsRowDxfId="0">
      <calculatedColumnFormula>IF(statek[[#This Row],[Z/W]]="z",500000+statek[[#This Row],[cena za tone w talarach]]*statek[[#This Row],[ile ton]],500000-statek[[#This Row],[cena za tone w talarach]]*statek[[#This Row],[ile ton]])</calculatedColumnFormula>
    </tableColumn>
    <tableColumn id="15" xr3:uid="{37C85D9F-9AE2-4153-8BB0-B675BD303B6D}" uniqueName="15" name="T7" totalsRowFunction="custom" queryTableFieldId="15" dataDxfId="11">
      <totalsRowFormula>MAX(N167:N203)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4110-55B1-42ED-A570-39569D5DF1C3}">
  <dimension ref="A3:L66"/>
  <sheetViews>
    <sheetView topLeftCell="B28" workbookViewId="0">
      <selection activeCell="O36" sqref="O36"/>
    </sheetView>
  </sheetViews>
  <sheetFormatPr defaultRowHeight="15" x14ac:dyDescent="0.25"/>
  <cols>
    <col min="1" max="2" width="17.7109375" bestFit="1" customWidth="1"/>
    <col min="3" max="3" width="5" bestFit="1" customWidth="1"/>
    <col min="4" max="4" width="14.28515625" bestFit="1" customWidth="1"/>
    <col min="9" max="9" width="10.42578125" customWidth="1"/>
  </cols>
  <sheetData>
    <row r="3" spans="1:4" x14ac:dyDescent="0.25">
      <c r="A3" s="3" t="s">
        <v>24</v>
      </c>
      <c r="B3" s="3" t="s">
        <v>26</v>
      </c>
    </row>
    <row r="4" spans="1:4" x14ac:dyDescent="0.25">
      <c r="A4" s="3" t="s">
        <v>23</v>
      </c>
      <c r="B4" t="s">
        <v>14</v>
      </c>
      <c r="C4" t="s">
        <v>8</v>
      </c>
      <c r="D4" t="s">
        <v>25</v>
      </c>
    </row>
    <row r="5" spans="1:4" x14ac:dyDescent="0.25">
      <c r="A5" s="4" t="s">
        <v>10</v>
      </c>
      <c r="B5" s="1">
        <v>490</v>
      </c>
      <c r="C5" s="1">
        <v>620</v>
      </c>
      <c r="D5" s="1">
        <v>1110</v>
      </c>
    </row>
    <row r="6" spans="1:4" x14ac:dyDescent="0.25">
      <c r="A6" s="4" t="s">
        <v>11</v>
      </c>
      <c r="B6" s="1">
        <v>413</v>
      </c>
      <c r="C6" s="1">
        <v>483</v>
      </c>
      <c r="D6" s="1">
        <v>896</v>
      </c>
    </row>
    <row r="7" spans="1:4" x14ac:dyDescent="0.25">
      <c r="A7" s="4" t="s">
        <v>12</v>
      </c>
      <c r="B7" s="1">
        <v>598</v>
      </c>
      <c r="C7" s="1">
        <v>633</v>
      </c>
      <c r="D7" s="1">
        <v>1231</v>
      </c>
    </row>
    <row r="8" spans="1:4" x14ac:dyDescent="0.25">
      <c r="A8" s="4" t="s">
        <v>7</v>
      </c>
      <c r="B8" s="1">
        <v>833</v>
      </c>
      <c r="C8" s="1">
        <v>905</v>
      </c>
      <c r="D8" s="1">
        <v>1738</v>
      </c>
    </row>
    <row r="9" spans="1:4" x14ac:dyDescent="0.25">
      <c r="A9" s="4" t="s">
        <v>9</v>
      </c>
      <c r="B9" s="1">
        <v>784</v>
      </c>
      <c r="C9" s="1">
        <v>784</v>
      </c>
      <c r="D9" s="1">
        <v>1568</v>
      </c>
    </row>
    <row r="10" spans="1:4" x14ac:dyDescent="0.25">
      <c r="A10" s="5" t="s">
        <v>27</v>
      </c>
      <c r="B10" s="1">
        <v>277</v>
      </c>
      <c r="C10" s="1">
        <v>351</v>
      </c>
      <c r="D10" s="1">
        <v>628</v>
      </c>
    </row>
    <row r="11" spans="1:4" x14ac:dyDescent="0.25">
      <c r="A11" s="7" t="s">
        <v>28</v>
      </c>
      <c r="B11" s="1">
        <v>32</v>
      </c>
      <c r="C11" s="1">
        <v>76</v>
      </c>
      <c r="D11" s="1">
        <v>108</v>
      </c>
    </row>
    <row r="12" spans="1:4" x14ac:dyDescent="0.25">
      <c r="A12" s="7" t="s">
        <v>29</v>
      </c>
      <c r="B12" s="1"/>
      <c r="C12" s="1">
        <v>8</v>
      </c>
      <c r="D12" s="1">
        <v>8</v>
      </c>
    </row>
    <row r="13" spans="1:4" x14ac:dyDescent="0.25">
      <c r="A13" s="7" t="s">
        <v>30</v>
      </c>
      <c r="B13" s="1">
        <v>50</v>
      </c>
      <c r="C13" s="1"/>
      <c r="D13" s="1">
        <v>50</v>
      </c>
    </row>
    <row r="14" spans="1:4" x14ac:dyDescent="0.25">
      <c r="A14" s="7" t="s">
        <v>31</v>
      </c>
      <c r="B14" s="1"/>
      <c r="C14" s="1">
        <v>68</v>
      </c>
      <c r="D14" s="1">
        <v>68</v>
      </c>
    </row>
    <row r="15" spans="1:4" x14ac:dyDescent="0.25">
      <c r="A15" s="7" t="s">
        <v>33</v>
      </c>
      <c r="B15" s="1"/>
      <c r="C15" s="1">
        <v>42</v>
      </c>
      <c r="D15" s="1">
        <v>42</v>
      </c>
    </row>
    <row r="16" spans="1:4" x14ac:dyDescent="0.25">
      <c r="A16" s="7" t="s">
        <v>34</v>
      </c>
      <c r="B16" s="1"/>
      <c r="C16" s="1">
        <v>83</v>
      </c>
      <c r="D16" s="1">
        <v>83</v>
      </c>
    </row>
    <row r="17" spans="1:11" x14ac:dyDescent="0.25">
      <c r="A17" s="7" t="s">
        <v>35</v>
      </c>
      <c r="B17" s="1">
        <v>191</v>
      </c>
      <c r="C17" s="1"/>
      <c r="D17" s="1">
        <v>191</v>
      </c>
    </row>
    <row r="18" spans="1:11" x14ac:dyDescent="0.25">
      <c r="A18" s="7" t="s">
        <v>36</v>
      </c>
      <c r="B18" s="1">
        <v>4</v>
      </c>
      <c r="C18" s="1">
        <v>44</v>
      </c>
      <c r="D18" s="1">
        <v>48</v>
      </c>
    </row>
    <row r="19" spans="1:11" x14ac:dyDescent="0.25">
      <c r="A19" s="7" t="s">
        <v>38</v>
      </c>
      <c r="B19" s="1"/>
      <c r="C19" s="1">
        <v>30</v>
      </c>
      <c r="D19" s="1">
        <v>30</v>
      </c>
    </row>
    <row r="20" spans="1:11" x14ac:dyDescent="0.25">
      <c r="A20" s="5" t="s">
        <v>40</v>
      </c>
      <c r="B20" s="1">
        <v>236</v>
      </c>
      <c r="C20" s="1">
        <v>174</v>
      </c>
      <c r="D20" s="1">
        <v>410</v>
      </c>
    </row>
    <row r="21" spans="1:11" x14ac:dyDescent="0.25">
      <c r="A21" s="7" t="s">
        <v>28</v>
      </c>
      <c r="B21" s="1">
        <v>112</v>
      </c>
      <c r="C21" s="1">
        <v>39</v>
      </c>
      <c r="D21" s="1">
        <v>151</v>
      </c>
    </row>
    <row r="22" spans="1:11" x14ac:dyDescent="0.25">
      <c r="A22" s="7" t="s">
        <v>29</v>
      </c>
      <c r="B22" s="1">
        <v>1</v>
      </c>
      <c r="C22" s="1"/>
      <c r="D22" s="1">
        <v>1</v>
      </c>
      <c r="H22" s="8" t="s">
        <v>9</v>
      </c>
      <c r="I22" s="9">
        <v>784</v>
      </c>
      <c r="J22" s="9">
        <v>784</v>
      </c>
      <c r="K22" s="9"/>
    </row>
    <row r="23" spans="1:11" x14ac:dyDescent="0.25">
      <c r="A23" s="7" t="s">
        <v>30</v>
      </c>
      <c r="B23" s="1"/>
      <c r="C23" s="1">
        <v>35</v>
      </c>
      <c r="D23" s="1">
        <v>35</v>
      </c>
      <c r="H23" s="5"/>
      <c r="I23" s="1"/>
      <c r="J23" s="1"/>
      <c r="K23" s="1"/>
    </row>
    <row r="24" spans="1:11" x14ac:dyDescent="0.25">
      <c r="A24" s="7" t="s">
        <v>31</v>
      </c>
      <c r="B24" s="1"/>
      <c r="C24" s="1">
        <v>1</v>
      </c>
      <c r="D24" s="1">
        <v>1</v>
      </c>
      <c r="H24" s="5"/>
      <c r="I24" s="1"/>
      <c r="J24" s="1"/>
      <c r="K24" s="1"/>
    </row>
    <row r="25" spans="1:11" x14ac:dyDescent="0.25">
      <c r="A25" s="7" t="s">
        <v>32</v>
      </c>
      <c r="B25" s="1">
        <v>68</v>
      </c>
      <c r="C25" s="1">
        <v>33</v>
      </c>
      <c r="D25" s="1">
        <v>101</v>
      </c>
      <c r="H25" s="5"/>
      <c r="I25" s="1"/>
      <c r="J25" s="1"/>
      <c r="K25" s="1"/>
    </row>
    <row r="26" spans="1:11" x14ac:dyDescent="0.25">
      <c r="A26" s="7" t="s">
        <v>33</v>
      </c>
      <c r="B26" s="1"/>
      <c r="C26" s="1">
        <v>8</v>
      </c>
      <c r="D26" s="1">
        <v>8</v>
      </c>
      <c r="H26" s="5"/>
      <c r="I26" s="1"/>
      <c r="J26" s="1"/>
      <c r="K26" s="1"/>
    </row>
    <row r="27" spans="1:11" x14ac:dyDescent="0.25">
      <c r="A27" s="7" t="s">
        <v>34</v>
      </c>
      <c r="B27" s="1"/>
      <c r="C27" s="1">
        <v>42</v>
      </c>
      <c r="D27" s="1">
        <v>42</v>
      </c>
      <c r="H27" s="5"/>
      <c r="I27" s="1"/>
      <c r="J27" s="1"/>
      <c r="K27" s="1"/>
    </row>
    <row r="28" spans="1:11" x14ac:dyDescent="0.25">
      <c r="A28" s="7" t="s">
        <v>35</v>
      </c>
      <c r="B28" s="1">
        <v>48</v>
      </c>
      <c r="C28" s="1">
        <v>4</v>
      </c>
      <c r="D28" s="1">
        <v>52</v>
      </c>
      <c r="H28" s="5"/>
      <c r="I28" s="1"/>
      <c r="J28" s="1"/>
      <c r="K28" s="1"/>
    </row>
    <row r="29" spans="1:11" x14ac:dyDescent="0.25">
      <c r="A29" s="7" t="s">
        <v>37</v>
      </c>
      <c r="B29" s="1">
        <v>6</v>
      </c>
      <c r="C29" s="1"/>
      <c r="D29" s="1">
        <v>6</v>
      </c>
      <c r="H29" s="5"/>
      <c r="I29" s="1"/>
      <c r="J29" s="1"/>
      <c r="K29" s="1"/>
    </row>
    <row r="30" spans="1:11" x14ac:dyDescent="0.25">
      <c r="A30" s="7" t="s">
        <v>38</v>
      </c>
      <c r="B30" s="1">
        <v>1</v>
      </c>
      <c r="C30" s="1">
        <v>12</v>
      </c>
      <c r="D30" s="1">
        <v>13</v>
      </c>
      <c r="H30" s="5"/>
      <c r="I30" s="1"/>
      <c r="J30" s="1"/>
      <c r="K30" s="1"/>
    </row>
    <row r="31" spans="1:11" x14ac:dyDescent="0.25">
      <c r="A31" s="5" t="s">
        <v>41</v>
      </c>
      <c r="B31" s="1">
        <v>271</v>
      </c>
      <c r="C31" s="1">
        <v>259</v>
      </c>
      <c r="D31" s="1">
        <v>530</v>
      </c>
      <c r="H31" s="5"/>
      <c r="I31" s="1"/>
      <c r="J31" s="1"/>
      <c r="K31" s="1"/>
    </row>
    <row r="32" spans="1:11" x14ac:dyDescent="0.25">
      <c r="A32" s="7" t="s">
        <v>28</v>
      </c>
      <c r="B32" s="1">
        <v>22</v>
      </c>
      <c r="C32" s="1">
        <v>10</v>
      </c>
      <c r="D32" s="1">
        <v>32</v>
      </c>
      <c r="H32" s="5"/>
      <c r="I32" s="1"/>
      <c r="J32" s="1"/>
      <c r="K32" s="1"/>
    </row>
    <row r="33" spans="1:12" x14ac:dyDescent="0.25">
      <c r="A33" s="7" t="s">
        <v>29</v>
      </c>
      <c r="B33" s="1"/>
      <c r="C33" s="1">
        <v>34</v>
      </c>
      <c r="D33" s="1">
        <v>34</v>
      </c>
      <c r="H33" s="5"/>
      <c r="I33" s="8"/>
      <c r="J33" s="9"/>
      <c r="K33" s="9"/>
      <c r="L33" s="9"/>
    </row>
    <row r="34" spans="1:12" x14ac:dyDescent="0.25">
      <c r="A34" s="7" t="s">
        <v>30</v>
      </c>
      <c r="B34" s="1">
        <v>34</v>
      </c>
      <c r="C34" s="1"/>
      <c r="D34" s="1">
        <v>34</v>
      </c>
      <c r="H34" s="5"/>
      <c r="I34" s="10"/>
      <c r="J34" s="11"/>
      <c r="K34" s="11"/>
      <c r="L34" s="11"/>
    </row>
    <row r="35" spans="1:12" x14ac:dyDescent="0.25">
      <c r="A35" s="7" t="s">
        <v>31</v>
      </c>
      <c r="B35" s="1"/>
      <c r="C35" s="1">
        <v>5</v>
      </c>
      <c r="D35" s="1">
        <v>5</v>
      </c>
      <c r="I35" s="7"/>
      <c r="J35" s="1"/>
      <c r="K35" s="1"/>
      <c r="L35" s="1"/>
    </row>
    <row r="36" spans="1:12" x14ac:dyDescent="0.25">
      <c r="A36" s="7" t="s">
        <v>33</v>
      </c>
      <c r="B36" s="1"/>
      <c r="C36" s="1">
        <v>95</v>
      </c>
      <c r="D36" s="1">
        <v>95</v>
      </c>
      <c r="I36" s="7"/>
      <c r="J36" s="1"/>
      <c r="K36" s="1"/>
      <c r="L36" s="1"/>
    </row>
    <row r="37" spans="1:12" x14ac:dyDescent="0.25">
      <c r="A37" s="7" t="s">
        <v>34</v>
      </c>
      <c r="B37" s="1"/>
      <c r="C37" s="1">
        <v>25</v>
      </c>
      <c r="D37" s="1">
        <v>25</v>
      </c>
      <c r="I37" s="7" t="s">
        <v>44</v>
      </c>
      <c r="J37" s="1">
        <v>32</v>
      </c>
      <c r="K37" s="1">
        <v>76</v>
      </c>
      <c r="L37" s="1"/>
    </row>
    <row r="38" spans="1:12" x14ac:dyDescent="0.25">
      <c r="A38" s="7" t="s">
        <v>35</v>
      </c>
      <c r="B38" s="1">
        <v>121</v>
      </c>
      <c r="C38" s="1">
        <v>22</v>
      </c>
      <c r="D38" s="1">
        <v>143</v>
      </c>
      <c r="I38" s="7" t="s">
        <v>45</v>
      </c>
      <c r="J38" s="1"/>
      <c r="K38" s="1">
        <v>8</v>
      </c>
      <c r="L38" s="1"/>
    </row>
    <row r="39" spans="1:12" x14ac:dyDescent="0.25">
      <c r="A39" s="7" t="s">
        <v>36</v>
      </c>
      <c r="B39" s="1">
        <v>26</v>
      </c>
      <c r="C39" s="1"/>
      <c r="D39" s="1">
        <v>26</v>
      </c>
      <c r="I39" s="7" t="s">
        <v>46</v>
      </c>
      <c r="J39" s="1">
        <v>50</v>
      </c>
      <c r="K39" s="1"/>
      <c r="L39" s="1"/>
    </row>
    <row r="40" spans="1:12" x14ac:dyDescent="0.25">
      <c r="A40" s="7" t="s">
        <v>37</v>
      </c>
      <c r="B40" s="1"/>
      <c r="C40" s="1">
        <v>20</v>
      </c>
      <c r="D40" s="1">
        <v>20</v>
      </c>
      <c r="I40" s="7" t="s">
        <v>47</v>
      </c>
      <c r="J40" s="1"/>
      <c r="K40" s="1">
        <v>68</v>
      </c>
      <c r="L40" s="1"/>
    </row>
    <row r="41" spans="1:12" x14ac:dyDescent="0.25">
      <c r="A41" s="7" t="s">
        <v>38</v>
      </c>
      <c r="B41" s="1">
        <v>64</v>
      </c>
      <c r="C41" s="1">
        <v>48</v>
      </c>
      <c r="D41" s="1">
        <v>112</v>
      </c>
      <c r="I41" s="7" t="s">
        <v>48</v>
      </c>
      <c r="J41" s="1"/>
      <c r="K41" s="1">
        <v>42</v>
      </c>
      <c r="L41" s="1"/>
    </row>
    <row r="42" spans="1:12" x14ac:dyDescent="0.25">
      <c r="A42" s="7" t="s">
        <v>39</v>
      </c>
      <c r="B42" s="1">
        <v>4</v>
      </c>
      <c r="C42" s="1"/>
      <c r="D42" s="1">
        <v>4</v>
      </c>
      <c r="I42" s="7" t="s">
        <v>49</v>
      </c>
      <c r="J42" s="1"/>
      <c r="K42" s="1">
        <v>83</v>
      </c>
      <c r="L42" s="1"/>
    </row>
    <row r="43" spans="1:12" x14ac:dyDescent="0.25">
      <c r="A43" s="4" t="s">
        <v>25</v>
      </c>
      <c r="B43" s="1">
        <v>3118</v>
      </c>
      <c r="C43" s="1">
        <v>3425</v>
      </c>
      <c r="D43" s="1">
        <v>6543</v>
      </c>
      <c r="I43" s="7" t="s">
        <v>50</v>
      </c>
      <c r="J43" s="1">
        <v>191</v>
      </c>
      <c r="K43" s="1"/>
      <c r="L43" s="1"/>
    </row>
    <row r="44" spans="1:12" x14ac:dyDescent="0.25">
      <c r="I44" s="7" t="s">
        <v>51</v>
      </c>
      <c r="J44" s="1">
        <v>4</v>
      </c>
      <c r="K44" s="1">
        <v>44</v>
      </c>
      <c r="L44" s="11"/>
    </row>
    <row r="45" spans="1:12" x14ac:dyDescent="0.25">
      <c r="I45" s="7" t="s">
        <v>52</v>
      </c>
      <c r="J45" s="1"/>
      <c r="K45" s="1">
        <v>30</v>
      </c>
      <c r="L45" s="1"/>
    </row>
    <row r="46" spans="1:12" x14ac:dyDescent="0.25">
      <c r="I46" s="7" t="s">
        <v>53</v>
      </c>
      <c r="J46" s="1">
        <v>112</v>
      </c>
      <c r="K46" s="1">
        <v>39</v>
      </c>
      <c r="L46" s="1"/>
    </row>
    <row r="47" spans="1:12" x14ac:dyDescent="0.25">
      <c r="I47" s="7" t="s">
        <v>54</v>
      </c>
      <c r="J47" s="1">
        <v>1</v>
      </c>
      <c r="K47" s="1"/>
      <c r="L47" s="1"/>
    </row>
    <row r="48" spans="1:12" x14ac:dyDescent="0.25">
      <c r="I48" s="7" t="s">
        <v>55</v>
      </c>
      <c r="J48" s="1"/>
      <c r="K48" s="1">
        <v>35</v>
      </c>
      <c r="L48" s="1"/>
    </row>
    <row r="49" spans="9:12" x14ac:dyDescent="0.25">
      <c r="I49" s="7" t="s">
        <v>56</v>
      </c>
      <c r="J49" s="1"/>
      <c r="K49" s="1">
        <v>1</v>
      </c>
      <c r="L49" s="1"/>
    </row>
    <row r="50" spans="9:12" x14ac:dyDescent="0.25">
      <c r="I50" s="7" t="s">
        <v>57</v>
      </c>
      <c r="J50" s="1">
        <v>68</v>
      </c>
      <c r="K50" s="1">
        <v>33</v>
      </c>
      <c r="L50" s="1"/>
    </row>
    <row r="51" spans="9:12" x14ac:dyDescent="0.25">
      <c r="I51" s="7" t="s">
        <v>58</v>
      </c>
      <c r="J51" s="1"/>
      <c r="K51" s="1">
        <v>8</v>
      </c>
      <c r="L51" s="1"/>
    </row>
    <row r="52" spans="9:12" x14ac:dyDescent="0.25">
      <c r="I52" s="7" t="s">
        <v>59</v>
      </c>
      <c r="J52" s="1"/>
      <c r="K52" s="1">
        <v>42</v>
      </c>
      <c r="L52" s="1"/>
    </row>
    <row r="53" spans="9:12" x14ac:dyDescent="0.25">
      <c r="I53" s="7" t="s">
        <v>60</v>
      </c>
      <c r="J53" s="1">
        <v>48</v>
      </c>
      <c r="K53" s="1">
        <v>4</v>
      </c>
      <c r="L53" s="1"/>
    </row>
    <row r="54" spans="9:12" x14ac:dyDescent="0.25">
      <c r="I54" s="7" t="s">
        <v>61</v>
      </c>
      <c r="J54" s="1">
        <v>6</v>
      </c>
      <c r="K54" s="1"/>
      <c r="L54" s="1"/>
    </row>
    <row r="55" spans="9:12" x14ac:dyDescent="0.25">
      <c r="I55" s="7" t="s">
        <v>62</v>
      </c>
      <c r="J55" s="1">
        <v>1</v>
      </c>
      <c r="K55" s="1">
        <v>12</v>
      </c>
      <c r="L55" s="11"/>
    </row>
    <row r="56" spans="9:12" x14ac:dyDescent="0.25">
      <c r="I56" s="7" t="s">
        <v>63</v>
      </c>
      <c r="J56" s="1">
        <v>22</v>
      </c>
      <c r="K56" s="1">
        <v>10</v>
      </c>
      <c r="L56" s="1"/>
    </row>
    <row r="57" spans="9:12" x14ac:dyDescent="0.25">
      <c r="I57" s="7" t="s">
        <v>64</v>
      </c>
      <c r="J57" s="1"/>
      <c r="K57" s="1">
        <v>34</v>
      </c>
      <c r="L57" s="1"/>
    </row>
    <row r="58" spans="9:12" x14ac:dyDescent="0.25">
      <c r="I58" s="7" t="s">
        <v>65</v>
      </c>
      <c r="J58" s="1">
        <v>34</v>
      </c>
      <c r="K58" s="1"/>
      <c r="L58" s="1"/>
    </row>
    <row r="59" spans="9:12" x14ac:dyDescent="0.25">
      <c r="I59" s="7" t="s">
        <v>66</v>
      </c>
      <c r="J59" s="1"/>
      <c r="K59" s="1">
        <v>5</v>
      </c>
      <c r="L59" s="1"/>
    </row>
    <row r="60" spans="9:12" x14ac:dyDescent="0.25">
      <c r="I60" s="7" t="s">
        <v>67</v>
      </c>
      <c r="J60" s="1"/>
      <c r="K60" s="1">
        <v>95</v>
      </c>
      <c r="L60" s="1"/>
    </row>
    <row r="61" spans="9:12" x14ac:dyDescent="0.25">
      <c r="I61" s="7" t="s">
        <v>68</v>
      </c>
      <c r="J61" s="1"/>
      <c r="K61" s="1">
        <v>25</v>
      </c>
      <c r="L61" s="1"/>
    </row>
    <row r="62" spans="9:12" x14ac:dyDescent="0.25">
      <c r="I62" s="7" t="s">
        <v>69</v>
      </c>
      <c r="J62" s="1">
        <v>121</v>
      </c>
      <c r="K62" s="1">
        <v>22</v>
      </c>
      <c r="L62" s="1"/>
    </row>
    <row r="63" spans="9:12" x14ac:dyDescent="0.25">
      <c r="I63" s="7" t="s">
        <v>70</v>
      </c>
      <c r="J63" s="1">
        <v>26</v>
      </c>
      <c r="K63" s="1"/>
      <c r="L63" s="1"/>
    </row>
    <row r="64" spans="9:12" x14ac:dyDescent="0.25">
      <c r="I64" s="7" t="s">
        <v>71</v>
      </c>
      <c r="J64" s="1"/>
      <c r="K64" s="1">
        <v>20</v>
      </c>
      <c r="L64" s="1"/>
    </row>
    <row r="65" spans="9:12" x14ac:dyDescent="0.25">
      <c r="I65" s="7" t="s">
        <v>72</v>
      </c>
      <c r="J65" s="1">
        <v>64</v>
      </c>
      <c r="K65" s="1">
        <v>48</v>
      </c>
      <c r="L65" s="1"/>
    </row>
    <row r="66" spans="9:12" x14ac:dyDescent="0.25">
      <c r="I66" s="7" t="s">
        <v>73</v>
      </c>
      <c r="J66" s="1">
        <v>4</v>
      </c>
      <c r="K66" s="1"/>
      <c r="L66" s="1"/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22F4-B9A3-4813-A2A0-E54DAB68FAD8}">
  <dimension ref="A3:D10"/>
  <sheetViews>
    <sheetView workbookViewId="0">
      <selection activeCell="D10" sqref="D10"/>
    </sheetView>
  </sheetViews>
  <sheetFormatPr defaultRowHeight="15" x14ac:dyDescent="0.25"/>
  <cols>
    <col min="1" max="2" width="17.7109375" bestFit="1" customWidth="1"/>
    <col min="3" max="3" width="5" bestFit="1" customWidth="1"/>
    <col min="4" max="4" width="14.28515625" bestFit="1" customWidth="1"/>
  </cols>
  <sheetData>
    <row r="3" spans="1:4" x14ac:dyDescent="0.25">
      <c r="A3" s="3" t="s">
        <v>24</v>
      </c>
      <c r="B3" s="3" t="s">
        <v>26</v>
      </c>
    </row>
    <row r="4" spans="1:4" x14ac:dyDescent="0.25">
      <c r="A4" s="3" t="s">
        <v>23</v>
      </c>
      <c r="B4" t="s">
        <v>14</v>
      </c>
      <c r="C4" t="s">
        <v>8</v>
      </c>
      <c r="D4" t="s">
        <v>25</v>
      </c>
    </row>
    <row r="5" spans="1:4" x14ac:dyDescent="0.25">
      <c r="A5" s="4" t="s">
        <v>10</v>
      </c>
      <c r="B5" s="1">
        <v>490</v>
      </c>
      <c r="C5" s="1">
        <v>620</v>
      </c>
      <c r="D5" s="1">
        <v>1110</v>
      </c>
    </row>
    <row r="6" spans="1:4" x14ac:dyDescent="0.25">
      <c r="A6" s="4" t="s">
        <v>11</v>
      </c>
      <c r="B6" s="1">
        <v>413</v>
      </c>
      <c r="C6" s="1">
        <v>483</v>
      </c>
      <c r="D6" s="1">
        <v>896</v>
      </c>
    </row>
    <row r="7" spans="1:4" x14ac:dyDescent="0.25">
      <c r="A7" s="4" t="s">
        <v>12</v>
      </c>
      <c r="B7" s="1">
        <v>598</v>
      </c>
      <c r="C7" s="1">
        <v>633</v>
      </c>
      <c r="D7" s="1">
        <v>1231</v>
      </c>
    </row>
    <row r="8" spans="1:4" x14ac:dyDescent="0.25">
      <c r="A8" s="4" t="s">
        <v>7</v>
      </c>
      <c r="B8" s="1">
        <v>833</v>
      </c>
      <c r="C8" s="1">
        <v>905</v>
      </c>
      <c r="D8" s="1">
        <v>1738</v>
      </c>
    </row>
    <row r="9" spans="1:4" x14ac:dyDescent="0.25">
      <c r="A9" s="4" t="s">
        <v>9</v>
      </c>
      <c r="B9" s="1">
        <v>784</v>
      </c>
      <c r="C9" s="1">
        <v>784</v>
      </c>
      <c r="D9" s="1">
        <v>1568</v>
      </c>
    </row>
    <row r="10" spans="1:4" x14ac:dyDescent="0.25">
      <c r="A10" s="4" t="s">
        <v>25</v>
      </c>
      <c r="B10" s="1">
        <v>3118</v>
      </c>
      <c r="C10" s="1">
        <v>3425</v>
      </c>
      <c r="D10" s="1">
        <v>6543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5741-2510-4E26-AEAA-8C4407A6A769}">
  <dimension ref="A3:B60"/>
  <sheetViews>
    <sheetView topLeftCell="A19" workbookViewId="0">
      <selection activeCell="D59" sqref="D59"/>
    </sheetView>
  </sheetViews>
  <sheetFormatPr defaultRowHeight="15" x14ac:dyDescent="0.25"/>
  <cols>
    <col min="1" max="1" width="17.7109375" bestFit="1" customWidth="1"/>
    <col min="2" max="2" width="13.42578125" bestFit="1" customWidth="1"/>
  </cols>
  <sheetData>
    <row r="3" spans="1:2" x14ac:dyDescent="0.25">
      <c r="A3" s="3" t="s">
        <v>23</v>
      </c>
    </row>
    <row r="4" spans="1:2" x14ac:dyDescent="0.25">
      <c r="A4" s="6">
        <v>42370</v>
      </c>
    </row>
    <row r="5" spans="1:2" x14ac:dyDescent="0.25">
      <c r="A5" s="6">
        <v>42385</v>
      </c>
      <c r="B5">
        <f>A5-A4-1</f>
        <v>14</v>
      </c>
    </row>
    <row r="6" spans="1:2" x14ac:dyDescent="0.25">
      <c r="A6" s="6">
        <v>42393</v>
      </c>
      <c r="B6">
        <f t="shared" ref="B6:B59" si="0">A6-A5-1</f>
        <v>7</v>
      </c>
    </row>
    <row r="7" spans="1:2" x14ac:dyDescent="0.25">
      <c r="A7" s="6">
        <v>42419</v>
      </c>
      <c r="B7">
        <f t="shared" si="0"/>
        <v>25</v>
      </c>
    </row>
    <row r="8" spans="1:2" x14ac:dyDescent="0.25">
      <c r="A8" s="6">
        <v>42440</v>
      </c>
      <c r="B8">
        <f t="shared" si="0"/>
        <v>20</v>
      </c>
    </row>
    <row r="9" spans="1:2" x14ac:dyDescent="0.25">
      <c r="A9" s="6">
        <v>42464</v>
      </c>
      <c r="B9">
        <f t="shared" si="0"/>
        <v>23</v>
      </c>
    </row>
    <row r="10" spans="1:2" x14ac:dyDescent="0.25">
      <c r="A10" s="6">
        <v>42482</v>
      </c>
      <c r="B10">
        <f t="shared" si="0"/>
        <v>17</v>
      </c>
    </row>
    <row r="11" spans="1:2" x14ac:dyDescent="0.25">
      <c r="A11" s="6">
        <v>42504</v>
      </c>
      <c r="B11">
        <f t="shared" si="0"/>
        <v>21</v>
      </c>
    </row>
    <row r="12" spans="1:2" x14ac:dyDescent="0.25">
      <c r="A12" s="6">
        <v>42529</v>
      </c>
      <c r="B12">
        <f t="shared" si="0"/>
        <v>24</v>
      </c>
    </row>
    <row r="13" spans="1:2" x14ac:dyDescent="0.25">
      <c r="A13" s="6">
        <v>42542</v>
      </c>
      <c r="B13">
        <f t="shared" si="0"/>
        <v>12</v>
      </c>
    </row>
    <row r="14" spans="1:2" x14ac:dyDescent="0.25">
      <c r="A14" s="6">
        <v>42559</v>
      </c>
      <c r="B14">
        <f t="shared" si="0"/>
        <v>16</v>
      </c>
    </row>
    <row r="15" spans="1:2" x14ac:dyDescent="0.25">
      <c r="A15" s="6">
        <v>42574</v>
      </c>
      <c r="B15">
        <f t="shared" si="0"/>
        <v>14</v>
      </c>
    </row>
    <row r="16" spans="1:2" x14ac:dyDescent="0.25">
      <c r="A16" s="6">
        <v>42593</v>
      </c>
      <c r="B16">
        <f t="shared" si="0"/>
        <v>18</v>
      </c>
    </row>
    <row r="17" spans="1:2" x14ac:dyDescent="0.25">
      <c r="A17" s="6">
        <v>42619</v>
      </c>
      <c r="B17">
        <f t="shared" si="0"/>
        <v>25</v>
      </c>
    </row>
    <row r="18" spans="1:2" x14ac:dyDescent="0.25">
      <c r="A18" s="6">
        <v>42640</v>
      </c>
      <c r="B18">
        <f t="shared" si="0"/>
        <v>20</v>
      </c>
    </row>
    <row r="19" spans="1:2" x14ac:dyDescent="0.25">
      <c r="A19" s="6">
        <v>42664</v>
      </c>
      <c r="B19">
        <f t="shared" si="0"/>
        <v>23</v>
      </c>
    </row>
    <row r="20" spans="1:2" x14ac:dyDescent="0.25">
      <c r="A20" s="6">
        <v>42682</v>
      </c>
      <c r="B20">
        <f t="shared" si="0"/>
        <v>17</v>
      </c>
    </row>
    <row r="21" spans="1:2" x14ac:dyDescent="0.25">
      <c r="A21" s="6">
        <v>42704</v>
      </c>
      <c r="B21">
        <f t="shared" si="0"/>
        <v>21</v>
      </c>
    </row>
    <row r="22" spans="1:2" x14ac:dyDescent="0.25">
      <c r="A22" s="6">
        <v>42729</v>
      </c>
      <c r="B22">
        <f t="shared" si="0"/>
        <v>24</v>
      </c>
    </row>
    <row r="23" spans="1:2" x14ac:dyDescent="0.25">
      <c r="A23" s="6">
        <v>42742</v>
      </c>
      <c r="B23">
        <f t="shared" si="0"/>
        <v>12</v>
      </c>
    </row>
    <row r="24" spans="1:2" x14ac:dyDescent="0.25">
      <c r="A24" s="6">
        <v>42759</v>
      </c>
      <c r="B24">
        <f t="shared" si="0"/>
        <v>16</v>
      </c>
    </row>
    <row r="25" spans="1:2" x14ac:dyDescent="0.25">
      <c r="A25" s="6">
        <v>42774</v>
      </c>
      <c r="B25">
        <f t="shared" si="0"/>
        <v>14</v>
      </c>
    </row>
    <row r="26" spans="1:2" x14ac:dyDescent="0.25">
      <c r="A26" s="6">
        <v>42793</v>
      </c>
      <c r="B26">
        <f t="shared" si="0"/>
        <v>18</v>
      </c>
    </row>
    <row r="27" spans="1:2" x14ac:dyDescent="0.25">
      <c r="A27" s="6">
        <v>42819</v>
      </c>
      <c r="B27">
        <f t="shared" si="0"/>
        <v>25</v>
      </c>
    </row>
    <row r="28" spans="1:2" x14ac:dyDescent="0.25">
      <c r="A28" s="6">
        <v>42840</v>
      </c>
      <c r="B28">
        <f t="shared" si="0"/>
        <v>20</v>
      </c>
    </row>
    <row r="29" spans="1:2" x14ac:dyDescent="0.25">
      <c r="A29" s="6">
        <v>42864</v>
      </c>
      <c r="B29">
        <f t="shared" si="0"/>
        <v>23</v>
      </c>
    </row>
    <row r="30" spans="1:2" x14ac:dyDescent="0.25">
      <c r="A30" s="6">
        <v>42882</v>
      </c>
      <c r="B30">
        <f t="shared" si="0"/>
        <v>17</v>
      </c>
    </row>
    <row r="31" spans="1:2" x14ac:dyDescent="0.25">
      <c r="A31" s="6">
        <v>42904</v>
      </c>
      <c r="B31">
        <f t="shared" si="0"/>
        <v>21</v>
      </c>
    </row>
    <row r="32" spans="1:2" x14ac:dyDescent="0.25">
      <c r="A32" s="6">
        <v>42929</v>
      </c>
      <c r="B32">
        <f t="shared" si="0"/>
        <v>24</v>
      </c>
    </row>
    <row r="33" spans="1:2" x14ac:dyDescent="0.25">
      <c r="A33" s="6">
        <v>42942</v>
      </c>
      <c r="B33">
        <f t="shared" si="0"/>
        <v>12</v>
      </c>
    </row>
    <row r="34" spans="1:2" x14ac:dyDescent="0.25">
      <c r="A34" s="6">
        <v>42959</v>
      </c>
      <c r="B34">
        <f t="shared" si="0"/>
        <v>16</v>
      </c>
    </row>
    <row r="35" spans="1:2" x14ac:dyDescent="0.25">
      <c r="A35" s="6">
        <v>42974</v>
      </c>
      <c r="B35">
        <f t="shared" si="0"/>
        <v>14</v>
      </c>
    </row>
    <row r="36" spans="1:2" x14ac:dyDescent="0.25">
      <c r="A36" s="6">
        <v>42993</v>
      </c>
      <c r="B36">
        <f t="shared" si="0"/>
        <v>18</v>
      </c>
    </row>
    <row r="37" spans="1:2" x14ac:dyDescent="0.25">
      <c r="A37" s="6">
        <v>43019</v>
      </c>
      <c r="B37">
        <f t="shared" si="0"/>
        <v>25</v>
      </c>
    </row>
    <row r="38" spans="1:2" x14ac:dyDescent="0.25">
      <c r="A38" s="6">
        <v>43040</v>
      </c>
      <c r="B38">
        <f t="shared" si="0"/>
        <v>20</v>
      </c>
    </row>
    <row r="39" spans="1:2" x14ac:dyDescent="0.25">
      <c r="A39" s="6">
        <v>43064</v>
      </c>
      <c r="B39">
        <f t="shared" si="0"/>
        <v>23</v>
      </c>
    </row>
    <row r="40" spans="1:2" x14ac:dyDescent="0.25">
      <c r="A40" s="6">
        <v>43082</v>
      </c>
      <c r="B40">
        <f t="shared" si="0"/>
        <v>17</v>
      </c>
    </row>
    <row r="41" spans="1:2" x14ac:dyDescent="0.25">
      <c r="A41" s="6">
        <v>43104</v>
      </c>
      <c r="B41">
        <f t="shared" si="0"/>
        <v>21</v>
      </c>
    </row>
    <row r="42" spans="1:2" x14ac:dyDescent="0.25">
      <c r="A42" s="6">
        <v>43129</v>
      </c>
      <c r="B42">
        <f t="shared" si="0"/>
        <v>24</v>
      </c>
    </row>
    <row r="43" spans="1:2" x14ac:dyDescent="0.25">
      <c r="A43" s="6">
        <v>43130</v>
      </c>
      <c r="B43">
        <f t="shared" si="0"/>
        <v>0</v>
      </c>
    </row>
    <row r="44" spans="1:2" x14ac:dyDescent="0.25">
      <c r="A44" s="6">
        <v>43147</v>
      </c>
      <c r="B44">
        <f t="shared" si="0"/>
        <v>16</v>
      </c>
    </row>
    <row r="45" spans="1:2" x14ac:dyDescent="0.25">
      <c r="A45" s="6">
        <v>43162</v>
      </c>
      <c r="B45">
        <f t="shared" si="0"/>
        <v>14</v>
      </c>
    </row>
    <row r="46" spans="1:2" x14ac:dyDescent="0.25">
      <c r="A46" s="6">
        <v>43181</v>
      </c>
      <c r="B46">
        <f t="shared" si="0"/>
        <v>18</v>
      </c>
    </row>
    <row r="47" spans="1:2" x14ac:dyDescent="0.25">
      <c r="A47" s="6">
        <v>43207</v>
      </c>
      <c r="B47">
        <f t="shared" si="0"/>
        <v>25</v>
      </c>
    </row>
    <row r="48" spans="1:2" x14ac:dyDescent="0.25">
      <c r="A48" s="6">
        <v>43228</v>
      </c>
      <c r="B48">
        <f t="shared" si="0"/>
        <v>20</v>
      </c>
    </row>
    <row r="49" spans="1:2" x14ac:dyDescent="0.25">
      <c r="A49" s="6">
        <v>43252</v>
      </c>
      <c r="B49">
        <f t="shared" si="0"/>
        <v>23</v>
      </c>
    </row>
    <row r="50" spans="1:2" x14ac:dyDescent="0.25">
      <c r="A50" s="6">
        <v>43270</v>
      </c>
      <c r="B50">
        <f t="shared" si="0"/>
        <v>17</v>
      </c>
    </row>
    <row r="51" spans="1:2" x14ac:dyDescent="0.25">
      <c r="A51" s="6">
        <v>43292</v>
      </c>
      <c r="B51">
        <f t="shared" si="0"/>
        <v>21</v>
      </c>
    </row>
    <row r="52" spans="1:2" x14ac:dyDescent="0.25">
      <c r="A52" s="6">
        <v>43317</v>
      </c>
      <c r="B52">
        <f t="shared" si="0"/>
        <v>24</v>
      </c>
    </row>
    <row r="53" spans="1:2" x14ac:dyDescent="0.25">
      <c r="A53" s="6">
        <v>43330</v>
      </c>
      <c r="B53">
        <f t="shared" si="0"/>
        <v>12</v>
      </c>
    </row>
    <row r="54" spans="1:2" x14ac:dyDescent="0.25">
      <c r="A54" s="6">
        <v>43347</v>
      </c>
      <c r="B54">
        <f t="shared" si="0"/>
        <v>16</v>
      </c>
    </row>
    <row r="55" spans="1:2" x14ac:dyDescent="0.25">
      <c r="A55" s="6">
        <v>43362</v>
      </c>
      <c r="B55">
        <f t="shared" si="0"/>
        <v>14</v>
      </c>
    </row>
    <row r="56" spans="1:2" x14ac:dyDescent="0.25">
      <c r="A56" s="6">
        <v>43381</v>
      </c>
      <c r="B56">
        <f t="shared" si="0"/>
        <v>18</v>
      </c>
    </row>
    <row r="57" spans="1:2" x14ac:dyDescent="0.25">
      <c r="A57" s="6">
        <v>43407</v>
      </c>
      <c r="B57">
        <f t="shared" si="0"/>
        <v>25</v>
      </c>
    </row>
    <row r="58" spans="1:2" x14ac:dyDescent="0.25">
      <c r="A58" s="6">
        <v>43428</v>
      </c>
      <c r="B58">
        <f t="shared" si="0"/>
        <v>20</v>
      </c>
    </row>
    <row r="59" spans="1:2" x14ac:dyDescent="0.25">
      <c r="A59" s="6">
        <v>43452</v>
      </c>
      <c r="B59">
        <f t="shared" si="0"/>
        <v>23</v>
      </c>
    </row>
    <row r="60" spans="1:2" x14ac:dyDescent="0.25">
      <c r="A60" s="6" t="s">
        <v>25</v>
      </c>
      <c r="B60">
        <f>COUNTIF(B5:B59,"&gt;20")</f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5E66-5B5F-44F4-894E-D5C09B084ECD}">
  <dimension ref="A1:P204"/>
  <sheetViews>
    <sheetView tabSelected="1" zoomScaleNormal="100" workbookViewId="0">
      <selection activeCell="P4" sqref="P4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9.85546875" bestFit="1" customWidth="1"/>
    <col min="13" max="13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10</v>
      </c>
      <c r="I1" t="s">
        <v>11</v>
      </c>
      <c r="J1" t="s">
        <v>12</v>
      </c>
      <c r="K1" t="s">
        <v>7</v>
      </c>
      <c r="L1" t="s">
        <v>9</v>
      </c>
      <c r="M1" t="s">
        <v>43</v>
      </c>
      <c r="N1" t="s">
        <v>74</v>
      </c>
    </row>
    <row r="2" spans="1:16" x14ac:dyDescent="0.25">
      <c r="A2" s="2">
        <v>42370</v>
      </c>
      <c r="B2" s="1" t="s">
        <v>6</v>
      </c>
      <c r="C2" s="1" t="s">
        <v>7</v>
      </c>
      <c r="D2" s="1" t="s">
        <v>8</v>
      </c>
      <c r="E2">
        <v>3</v>
      </c>
      <c r="F2">
        <v>80</v>
      </c>
      <c r="G2" s="1">
        <v>3</v>
      </c>
      <c r="H2" s="1">
        <f>IF(statek[[#This Row],[towar]]="T1",statek[[#This Row],[ile ton]],0)</f>
        <v>0</v>
      </c>
      <c r="I2" s="1">
        <v>0</v>
      </c>
      <c r="J2" s="1">
        <v>0</v>
      </c>
      <c r="K2" s="1">
        <v>3</v>
      </c>
      <c r="L2" s="1">
        <v>0</v>
      </c>
      <c r="M2" s="1">
        <f>IF(statek[[#This Row],[Z/W]]="W",P2+statek[[#This Row],[cena za tone w talarach]]*statek[[#This Row],[ile ton]],P2-statek[[#This Row],[cena za tone w talarach]]*statek[[#This Row],[ile ton]])</f>
        <v>6159</v>
      </c>
      <c r="N2" s="1"/>
      <c r="P2">
        <v>6399</v>
      </c>
    </row>
    <row r="3" spans="1:16" x14ac:dyDescent="0.25">
      <c r="A3" s="2">
        <v>42370</v>
      </c>
      <c r="B3" s="1" t="s">
        <v>6</v>
      </c>
      <c r="C3" s="1" t="s">
        <v>9</v>
      </c>
      <c r="D3" s="1" t="s">
        <v>8</v>
      </c>
      <c r="E3">
        <v>32</v>
      </c>
      <c r="F3">
        <v>50</v>
      </c>
      <c r="G3" s="1">
        <f>IF(statek[[#This Row],[Z/W]]="z",E3+G2,G2-E3)</f>
        <v>35</v>
      </c>
      <c r="H3" s="1">
        <f>H2+IF(statek[[#This Row],[towar]]="T1",IF(statek[[#This Row],[Z/W]]="Z",statek[[#This Row],[ile ton]],-statek[[#This Row],[ile ton]]),0)</f>
        <v>0</v>
      </c>
      <c r="I3" s="1">
        <f>I2+IF(statek[[#This Row],[towar]]="T2",IF(statek[[#This Row],[Z/W]]="Z",statek[[#This Row],[ile ton]],-statek[[#This Row],[ile ton]]),0)</f>
        <v>0</v>
      </c>
      <c r="J3" s="1">
        <f>J2+IF(statek[[#This Row],[towar]]="T1",IF(statek[[#This Row],[Z/W]]="Z",statek[[#This Row],[ile ton]],-statek[[#This Row],[ile ton]]),0)</f>
        <v>0</v>
      </c>
      <c r="K3" s="1">
        <f>K2+IF(statek[[#This Row],[towar]]="T4",IF(statek[[#This Row],[Z/W]]="Z",statek[[#This Row],[ile ton]],-statek[[#This Row],[ile ton]]),0)</f>
        <v>3</v>
      </c>
      <c r="L3" s="1">
        <f>L2+IF(statek[[#This Row],[towar]]="T5",IF(statek[[#This Row],[Z/W]]="Z",statek[[#This Row],[ile ton]],-statek[[#This Row],[ile ton]]),0)</f>
        <v>32</v>
      </c>
      <c r="M3" s="1">
        <f>IF(statek[[#This Row],[Z/W]]="W",M2+statek[[#This Row],[cena za tone w talarach]]*statek[[#This Row],[ile ton]],M2-statek[[#This Row],[cena za tone w talarach]]*statek[[#This Row],[ile ton]])</f>
        <v>4559</v>
      </c>
      <c r="N3" s="1" t="str">
        <f>IF(statek[[#This Row],[data]] &lt;&gt; A4,statek[[#This Row],[T6]],"")</f>
        <v/>
      </c>
      <c r="P3">
        <f>COUNTIF(statek[T6], "&gt;=0")</f>
        <v>202</v>
      </c>
    </row>
    <row r="4" spans="1:16" x14ac:dyDescent="0.25">
      <c r="A4" s="2">
        <v>42370</v>
      </c>
      <c r="B4" s="1" t="s">
        <v>6</v>
      </c>
      <c r="C4" s="1" t="s">
        <v>10</v>
      </c>
      <c r="D4" s="1" t="s">
        <v>8</v>
      </c>
      <c r="E4">
        <v>38</v>
      </c>
      <c r="F4">
        <v>10</v>
      </c>
      <c r="G4" s="1">
        <f>IF(statek[[#This Row],[Z/W]]="z",E4+G3,G3-E4)</f>
        <v>73</v>
      </c>
      <c r="H4" s="1">
        <f>H3+IF(statek[[#This Row],[towar]]="T1",IF(statek[[#This Row],[Z/W]]="Z",statek[[#This Row],[ile ton]],-statek[[#This Row],[ile ton]]),0)</f>
        <v>38</v>
      </c>
      <c r="I4" s="1">
        <f>I3+IF(statek[[#This Row],[towar]]="T2",IF(statek[[#This Row],[Z/W]]="Z",statek[[#This Row],[ile ton]],-statek[[#This Row],[ile ton]]),0)</f>
        <v>0</v>
      </c>
      <c r="J4" s="1">
        <f>J3+IF(statek[[#This Row],[towar]]="T1",IF(statek[[#This Row],[Z/W]]="Z",statek[[#This Row],[ile ton]],-statek[[#This Row],[ile ton]]),0)</f>
        <v>38</v>
      </c>
      <c r="K4" s="1">
        <f>K3+IF(statek[[#This Row],[towar]]="T4",IF(statek[[#This Row],[Z/W]]="Z",statek[[#This Row],[ile ton]],-statek[[#This Row],[ile ton]]),0)</f>
        <v>3</v>
      </c>
      <c r="L4" s="1">
        <f>L3+IF(statek[[#This Row],[towar]]="T5",IF(statek[[#This Row],[Z/W]]="Z",statek[[#This Row],[ile ton]],-statek[[#This Row],[ile ton]]),0)</f>
        <v>32</v>
      </c>
      <c r="M4" s="1">
        <f>IF(statek[[#This Row],[Z/W]]="W",M3+statek[[#This Row],[cena za tone w talarach]]*statek[[#This Row],[ile ton]],M3-statek[[#This Row],[cena za tone w talarach]]*statek[[#This Row],[ile ton]])</f>
        <v>4179</v>
      </c>
      <c r="N4" s="1" t="str">
        <f>IF(statek[[#This Row],[data]] &lt;&gt; A5,statek[[#This Row],[T6]],"")</f>
        <v/>
      </c>
    </row>
    <row r="5" spans="1:16" x14ac:dyDescent="0.25">
      <c r="A5" s="2">
        <v>42370</v>
      </c>
      <c r="B5" s="1" t="s">
        <v>6</v>
      </c>
      <c r="C5" s="1" t="s">
        <v>11</v>
      </c>
      <c r="D5" s="1" t="s">
        <v>8</v>
      </c>
      <c r="E5">
        <v>33</v>
      </c>
      <c r="F5">
        <v>30</v>
      </c>
      <c r="G5" s="1">
        <f>IF(statek[[#This Row],[Z/W]]="z",E5+G4,G4-E5)</f>
        <v>106</v>
      </c>
      <c r="H5" s="1">
        <f>H4+IF(statek[[#This Row],[towar]]="T1",IF(statek[[#This Row],[Z/W]]="Z",statek[[#This Row],[ile ton]],-statek[[#This Row],[ile ton]]),0)</f>
        <v>38</v>
      </c>
      <c r="I5" s="1">
        <f>I4+IF(statek[[#This Row],[towar]]="T2",IF(statek[[#This Row],[Z/W]]="Z",statek[[#This Row],[ile ton]],-statek[[#This Row],[ile ton]]),0)</f>
        <v>33</v>
      </c>
      <c r="J5" s="1">
        <f>J4+IF(statek[[#This Row],[towar]]="T1",IF(statek[[#This Row],[Z/W]]="Z",statek[[#This Row],[ile ton]],-statek[[#This Row],[ile ton]]),0)</f>
        <v>38</v>
      </c>
      <c r="K5" s="1">
        <f>K4+IF(statek[[#This Row],[towar]]="T4",IF(statek[[#This Row],[Z/W]]="Z",statek[[#This Row],[ile ton]],-statek[[#This Row],[ile ton]]),0)</f>
        <v>3</v>
      </c>
      <c r="L5" s="1">
        <f>L4+IF(statek[[#This Row],[towar]]="T5",IF(statek[[#This Row],[Z/W]]="Z",statek[[#This Row],[ile ton]],-statek[[#This Row],[ile ton]]),0)</f>
        <v>32</v>
      </c>
      <c r="M5" s="1">
        <f>IF(statek[[#This Row],[Z/W]]="W",M4+statek[[#This Row],[cena za tone w talarach]]*statek[[#This Row],[ile ton]],M4-statek[[#This Row],[cena za tone w talarach]]*statek[[#This Row],[ile ton]])</f>
        <v>3189</v>
      </c>
      <c r="N5" s="1" t="str">
        <f>IF(statek[[#This Row],[data]] &lt;&gt; A6,statek[[#This Row],[T6]],"")</f>
        <v/>
      </c>
    </row>
    <row r="6" spans="1:16" x14ac:dyDescent="0.25">
      <c r="A6" s="2">
        <v>42370</v>
      </c>
      <c r="B6" s="1" t="s">
        <v>6</v>
      </c>
      <c r="C6" s="1" t="s">
        <v>12</v>
      </c>
      <c r="D6" s="1" t="s">
        <v>8</v>
      </c>
      <c r="E6">
        <v>43</v>
      </c>
      <c r="F6">
        <v>25</v>
      </c>
      <c r="G6" s="1">
        <f>IF(statek[[#This Row],[Z/W]]="z",E6+G5,G5-E6)</f>
        <v>149</v>
      </c>
      <c r="H6" s="1">
        <f>H5+IF(statek[[#This Row],[towar]]="T1",IF(statek[[#This Row],[Z/W]]="Z",statek[[#This Row],[ile ton]],-statek[[#This Row],[ile ton]]),0)</f>
        <v>38</v>
      </c>
      <c r="I6" s="1">
        <f>I5+IF(statek[[#This Row],[towar]]="T2",IF(statek[[#This Row],[Z/W]]="Z",statek[[#This Row],[ile ton]],-statek[[#This Row],[ile ton]]),0)</f>
        <v>33</v>
      </c>
      <c r="J6" s="1">
        <f>J5+IF(statek[[#This Row],[towar]]="T1",IF(statek[[#This Row],[Z/W]]="Z",statek[[#This Row],[ile ton]],-statek[[#This Row],[ile ton]]),0)</f>
        <v>38</v>
      </c>
      <c r="K6" s="1">
        <f>K5+IF(statek[[#This Row],[towar]]="T4",IF(statek[[#This Row],[Z/W]]="Z",statek[[#This Row],[ile ton]],-statek[[#This Row],[ile ton]]),0)</f>
        <v>3</v>
      </c>
      <c r="L6" s="1">
        <f>L5+IF(statek[[#This Row],[towar]]="T5",IF(statek[[#This Row],[Z/W]]="Z",statek[[#This Row],[ile ton]],-statek[[#This Row],[ile ton]]),0)</f>
        <v>32</v>
      </c>
      <c r="M6" s="1">
        <f>IF(statek[[#This Row],[Z/W]]="W",M5+statek[[#This Row],[cena za tone w talarach]]*statek[[#This Row],[ile ton]],M5-statek[[#This Row],[cena za tone w talarach]]*statek[[#This Row],[ile ton]])</f>
        <v>2114</v>
      </c>
      <c r="N6" s="1">
        <f>IF(statek[[#This Row],[data]] &lt;&gt; A7,statek[[#This Row],[T6]],"")</f>
        <v>2114</v>
      </c>
    </row>
    <row r="7" spans="1:16" x14ac:dyDescent="0.25">
      <c r="A7" s="2">
        <v>42385</v>
      </c>
      <c r="B7" s="1" t="s">
        <v>13</v>
      </c>
      <c r="C7" s="1" t="s">
        <v>9</v>
      </c>
      <c r="D7" s="1" t="s">
        <v>14</v>
      </c>
      <c r="E7">
        <v>32</v>
      </c>
      <c r="F7">
        <v>58</v>
      </c>
      <c r="G7" s="1">
        <f>IF(statek[[#This Row],[Z/W]]="z",E7+G6,G6-E7)</f>
        <v>117</v>
      </c>
      <c r="H7" s="1">
        <f>H6+IF(statek[[#This Row],[towar]]="T1",IF(statek[[#This Row],[Z/W]]="Z",statek[[#This Row],[ile ton]],-statek[[#This Row],[ile ton]]),0)</f>
        <v>38</v>
      </c>
      <c r="I7" s="1">
        <f>I6+IF(statek[[#This Row],[towar]]="T2",IF(statek[[#This Row],[Z/W]]="Z",statek[[#This Row],[ile ton]],-statek[[#This Row],[ile ton]]),0)</f>
        <v>33</v>
      </c>
      <c r="J7" s="1">
        <f>J6+IF(statek[[#This Row],[towar]]="T1",IF(statek[[#This Row],[Z/W]]="Z",statek[[#This Row],[ile ton]],-statek[[#This Row],[ile ton]]),0)</f>
        <v>38</v>
      </c>
      <c r="K7" s="1">
        <f>K6+IF(statek[[#This Row],[towar]]="T4",IF(statek[[#This Row],[Z/W]]="Z",statek[[#This Row],[ile ton]],-statek[[#This Row],[ile ton]]),0)</f>
        <v>3</v>
      </c>
      <c r="L7" s="1">
        <f>L6+IF(statek[[#This Row],[towar]]="T5",IF(statek[[#This Row],[Z/W]]="Z",statek[[#This Row],[ile ton]],-statek[[#This Row],[ile ton]]),0)</f>
        <v>0</v>
      </c>
      <c r="M7" s="1">
        <f>IF(statek[[#This Row],[Z/W]]="W",M6+statek[[#This Row],[cena za tone w talarach]]*statek[[#This Row],[ile ton]],M6-statek[[#This Row],[cena za tone w talarach]]*statek[[#This Row],[ile ton]])</f>
        <v>3970</v>
      </c>
      <c r="N7" s="1" t="str">
        <f>IF(statek[[#This Row],[data]] &lt;&gt; A8,statek[[#This Row],[T6]],"")</f>
        <v/>
      </c>
    </row>
    <row r="8" spans="1:16" x14ac:dyDescent="0.25">
      <c r="A8" s="2">
        <v>42385</v>
      </c>
      <c r="B8" s="1" t="s">
        <v>13</v>
      </c>
      <c r="C8" s="1" t="s">
        <v>11</v>
      </c>
      <c r="D8" s="1" t="s">
        <v>8</v>
      </c>
      <c r="E8">
        <v>14</v>
      </c>
      <c r="F8">
        <v>26</v>
      </c>
      <c r="G8" s="1">
        <f>IF(statek[[#This Row],[Z/W]]="z",E8+G7,G7-E8)</f>
        <v>131</v>
      </c>
      <c r="H8" s="1">
        <f>H7+IF(statek[[#This Row],[towar]]="T1",IF(statek[[#This Row],[Z/W]]="Z",statek[[#This Row],[ile ton]],-statek[[#This Row],[ile ton]]),0)</f>
        <v>38</v>
      </c>
      <c r="I8" s="1">
        <f>I7+IF(statek[[#This Row],[towar]]="T2",IF(statek[[#This Row],[Z/W]]="Z",statek[[#This Row],[ile ton]],-statek[[#This Row],[ile ton]]),0)</f>
        <v>47</v>
      </c>
      <c r="J8" s="1">
        <f>J7+IF(statek[[#This Row],[towar]]="T1",IF(statek[[#This Row],[Z/W]]="Z",statek[[#This Row],[ile ton]],-statek[[#This Row],[ile ton]]),0)</f>
        <v>38</v>
      </c>
      <c r="K8" s="1">
        <f>K7+IF(statek[[#This Row],[towar]]="T4",IF(statek[[#This Row],[Z/W]]="Z",statek[[#This Row],[ile ton]],-statek[[#This Row],[ile ton]]),0)</f>
        <v>3</v>
      </c>
      <c r="L8" s="1">
        <f>L7+IF(statek[[#This Row],[towar]]="T5",IF(statek[[#This Row],[Z/W]]="Z",statek[[#This Row],[ile ton]],-statek[[#This Row],[ile ton]]),0)</f>
        <v>0</v>
      </c>
      <c r="M8" s="1">
        <f>IF(statek[[#This Row],[Z/W]]="W",M7+statek[[#This Row],[cena za tone w talarach]]*statek[[#This Row],[ile ton]],M7-statek[[#This Row],[cena za tone w talarach]]*statek[[#This Row],[ile ton]])</f>
        <v>3606</v>
      </c>
      <c r="N8" s="1">
        <f>IF(statek[[#This Row],[data]] &lt;&gt; A9,statek[[#This Row],[T6]],"")</f>
        <v>3606</v>
      </c>
    </row>
    <row r="9" spans="1:16" x14ac:dyDescent="0.25">
      <c r="A9" s="2">
        <v>42393</v>
      </c>
      <c r="B9" s="1" t="s">
        <v>15</v>
      </c>
      <c r="C9" s="1" t="s">
        <v>9</v>
      </c>
      <c r="D9" s="1" t="s">
        <v>8</v>
      </c>
      <c r="E9">
        <v>44</v>
      </c>
      <c r="F9">
        <v>46</v>
      </c>
      <c r="G9" s="1">
        <f>IF(statek[[#This Row],[Z/W]]="z",E9+G8,G8-E9)</f>
        <v>175</v>
      </c>
      <c r="H9" s="1">
        <f>H8+IF(statek[[#This Row],[towar]]="T1",IF(statek[[#This Row],[Z/W]]="Z",statek[[#This Row],[ile ton]],-statek[[#This Row],[ile ton]]),0)</f>
        <v>38</v>
      </c>
      <c r="I9" s="1">
        <f>I8+IF(statek[[#This Row],[towar]]="T2",IF(statek[[#This Row],[Z/W]]="Z",statek[[#This Row],[ile ton]],-statek[[#This Row],[ile ton]]),0)</f>
        <v>47</v>
      </c>
      <c r="J9" s="1">
        <f>J8+IF(statek[[#This Row],[towar]]="T1",IF(statek[[#This Row],[Z/W]]="Z",statek[[#This Row],[ile ton]],-statek[[#This Row],[ile ton]]),0)</f>
        <v>38</v>
      </c>
      <c r="K9" s="1">
        <f>K8+IF(statek[[#This Row],[towar]]="T4",IF(statek[[#This Row],[Z/W]]="Z",statek[[#This Row],[ile ton]],-statek[[#This Row],[ile ton]]),0)</f>
        <v>3</v>
      </c>
      <c r="L9" s="1">
        <f>L8+IF(statek[[#This Row],[towar]]="T5",IF(statek[[#This Row],[Z/W]]="Z",statek[[#This Row],[ile ton]],-statek[[#This Row],[ile ton]]),0)</f>
        <v>44</v>
      </c>
      <c r="M9" s="1">
        <f>IF(statek[[#This Row],[Z/W]]="W",M8+statek[[#This Row],[cena za tone w talarach]]*statek[[#This Row],[ile ton]],M8-statek[[#This Row],[cena za tone w talarach]]*statek[[#This Row],[ile ton]])</f>
        <v>1582</v>
      </c>
      <c r="N9" s="1" t="str">
        <f>IF(statek[[#This Row],[data]] &lt;&gt; A10,statek[[#This Row],[T6]],"")</f>
        <v/>
      </c>
    </row>
    <row r="10" spans="1:16" x14ac:dyDescent="0.25">
      <c r="A10" s="2">
        <v>42393</v>
      </c>
      <c r="B10" s="1" t="s">
        <v>15</v>
      </c>
      <c r="C10" s="1" t="s">
        <v>11</v>
      </c>
      <c r="D10" s="1" t="s">
        <v>8</v>
      </c>
      <c r="E10">
        <v>1</v>
      </c>
      <c r="F10">
        <v>28</v>
      </c>
      <c r="G10" s="1">
        <f>IF(statek[[#This Row],[Z/W]]="z",E10+G9,G9-E10)</f>
        <v>176</v>
      </c>
      <c r="H10" s="1">
        <f>H9+IF(statek[[#This Row],[towar]]="T1",IF(statek[[#This Row],[Z/W]]="Z",statek[[#This Row],[ile ton]],-statek[[#This Row],[ile ton]]),0)</f>
        <v>38</v>
      </c>
      <c r="I10" s="1">
        <f>I9+IF(statek[[#This Row],[towar]]="T2",IF(statek[[#This Row],[Z/W]]="Z",statek[[#This Row],[ile ton]],-statek[[#This Row],[ile ton]]),0)</f>
        <v>48</v>
      </c>
      <c r="J10" s="1">
        <f>J9+IF(statek[[#This Row],[towar]]="T1",IF(statek[[#This Row],[Z/W]]="Z",statek[[#This Row],[ile ton]],-statek[[#This Row],[ile ton]]),0)</f>
        <v>38</v>
      </c>
      <c r="K10" s="1">
        <f>K9+IF(statek[[#This Row],[towar]]="T4",IF(statek[[#This Row],[Z/W]]="Z",statek[[#This Row],[ile ton]],-statek[[#This Row],[ile ton]]),0)</f>
        <v>3</v>
      </c>
      <c r="L10" s="1">
        <f>L9+IF(statek[[#This Row],[towar]]="T5",IF(statek[[#This Row],[Z/W]]="Z",statek[[#This Row],[ile ton]],-statek[[#This Row],[ile ton]]),0)</f>
        <v>44</v>
      </c>
      <c r="M10" s="1">
        <f>IF(statek[[#This Row],[Z/W]]="W",M9+statek[[#This Row],[cena za tone w talarach]]*statek[[#This Row],[ile ton]],M9-statek[[#This Row],[cena za tone w talarach]]*statek[[#This Row],[ile ton]])</f>
        <v>1554</v>
      </c>
      <c r="N10" s="1" t="str">
        <f>IF(statek[[#This Row],[data]] &lt;&gt; A11,statek[[#This Row],[T6]],"")</f>
        <v/>
      </c>
    </row>
    <row r="11" spans="1:16" x14ac:dyDescent="0.25">
      <c r="A11" s="2">
        <v>42393</v>
      </c>
      <c r="B11" s="1" t="s">
        <v>15</v>
      </c>
      <c r="C11" s="1" t="s">
        <v>7</v>
      </c>
      <c r="D11" s="1" t="s">
        <v>8</v>
      </c>
      <c r="E11">
        <v>21</v>
      </c>
      <c r="F11">
        <v>74</v>
      </c>
      <c r="G11" s="1">
        <f>IF(statek[[#This Row],[Z/W]]="z",E11+G10,G10-E11)</f>
        <v>197</v>
      </c>
      <c r="H11" s="1">
        <f>H10+IF(statek[[#This Row],[towar]]="T1",IF(statek[[#This Row],[Z/W]]="Z",statek[[#This Row],[ile ton]],-statek[[#This Row],[ile ton]]),0)</f>
        <v>38</v>
      </c>
      <c r="I11" s="1">
        <f>I10+IF(statek[[#This Row],[towar]]="T2",IF(statek[[#This Row],[Z/W]]="Z",statek[[#This Row],[ile ton]],-statek[[#This Row],[ile ton]]),0)</f>
        <v>48</v>
      </c>
      <c r="J11" s="1">
        <f>J10+IF(statek[[#This Row],[towar]]="T1",IF(statek[[#This Row],[Z/W]]="Z",statek[[#This Row],[ile ton]],-statek[[#This Row],[ile ton]]),0)</f>
        <v>38</v>
      </c>
      <c r="K11" s="1">
        <f>K10+IF(statek[[#This Row],[towar]]="T4",IF(statek[[#This Row],[Z/W]]="Z",statek[[#This Row],[ile ton]],-statek[[#This Row],[ile ton]]),0)</f>
        <v>24</v>
      </c>
      <c r="L11" s="1">
        <f>L10+IF(statek[[#This Row],[towar]]="T5",IF(statek[[#This Row],[Z/W]]="Z",statek[[#This Row],[ile ton]],-statek[[#This Row],[ile ton]]),0)</f>
        <v>44</v>
      </c>
      <c r="M11" s="1">
        <f>IF(statek[[#This Row],[Z/W]]="W",M10+statek[[#This Row],[cena za tone w talarach]]*statek[[#This Row],[ile ton]],M10-statek[[#This Row],[cena za tone w talarach]]*statek[[#This Row],[ile ton]])</f>
        <v>0</v>
      </c>
      <c r="N11" s="1">
        <f>IF(statek[[#This Row],[data]] &lt;&gt; A12,statek[[#This Row],[T6]],"")</f>
        <v>0</v>
      </c>
    </row>
    <row r="12" spans="1:16" x14ac:dyDescent="0.25">
      <c r="A12" s="2">
        <v>42419</v>
      </c>
      <c r="B12" s="1" t="s">
        <v>16</v>
      </c>
      <c r="C12" s="1" t="s">
        <v>12</v>
      </c>
      <c r="D12" s="1" t="s">
        <v>14</v>
      </c>
      <c r="E12">
        <v>43</v>
      </c>
      <c r="F12">
        <v>32</v>
      </c>
      <c r="G12" s="1">
        <f>IF(statek[[#This Row],[Z/W]]="z",E12+G11,G11-E12)</f>
        <v>154</v>
      </c>
      <c r="H12" s="1">
        <f>H11+IF(statek[[#This Row],[towar]]="T1",IF(statek[[#This Row],[Z/W]]="Z",statek[[#This Row],[ile ton]],-statek[[#This Row],[ile ton]]),0)</f>
        <v>38</v>
      </c>
      <c r="I12" s="1">
        <f>I11+IF(statek[[#This Row],[towar]]="T2",IF(statek[[#This Row],[Z/W]]="Z",statek[[#This Row],[ile ton]],-statek[[#This Row],[ile ton]]),0)</f>
        <v>48</v>
      </c>
      <c r="J12" s="1">
        <f>J11+IF(statek[[#This Row],[towar]]="T1",IF(statek[[#This Row],[Z/W]]="Z",statek[[#This Row],[ile ton]],-statek[[#This Row],[ile ton]]),0)</f>
        <v>38</v>
      </c>
      <c r="K12" s="1">
        <f>K11+IF(statek[[#This Row],[towar]]="T4",IF(statek[[#This Row],[Z/W]]="Z",statek[[#This Row],[ile ton]],-statek[[#This Row],[ile ton]]),0)</f>
        <v>24</v>
      </c>
      <c r="L12" s="1">
        <f>L11+IF(statek[[#This Row],[towar]]="T5",IF(statek[[#This Row],[Z/W]]="Z",statek[[#This Row],[ile ton]],-statek[[#This Row],[ile ton]]),0)</f>
        <v>44</v>
      </c>
      <c r="M12" s="1">
        <f>IF(statek[[#This Row],[Z/W]]="W",M11+statek[[#This Row],[cena za tone w talarach]]*statek[[#This Row],[ile ton]],M11-statek[[#This Row],[cena za tone w talarach]]*statek[[#This Row],[ile ton]])</f>
        <v>1376</v>
      </c>
      <c r="N12" s="1" t="str">
        <f>IF(statek[[#This Row],[data]] &lt;&gt; A13,statek[[#This Row],[T6]],"")</f>
        <v/>
      </c>
    </row>
    <row r="13" spans="1:16" x14ac:dyDescent="0.25">
      <c r="A13" s="2">
        <v>42419</v>
      </c>
      <c r="B13" s="1" t="s">
        <v>16</v>
      </c>
      <c r="C13" s="1" t="s">
        <v>10</v>
      </c>
      <c r="D13" s="1" t="s">
        <v>14</v>
      </c>
      <c r="E13">
        <v>38</v>
      </c>
      <c r="F13">
        <v>13</v>
      </c>
      <c r="G13" s="1">
        <f>IF(statek[[#This Row],[Z/W]]="z",E13+G12,G12-E13)</f>
        <v>116</v>
      </c>
      <c r="H13" s="1">
        <f>H12+IF(statek[[#This Row],[towar]]="T1",IF(statek[[#This Row],[Z/W]]="Z",statek[[#This Row],[ile ton]],-statek[[#This Row],[ile ton]]),0)</f>
        <v>0</v>
      </c>
      <c r="I13" s="1">
        <f>I12+IF(statek[[#This Row],[towar]]="T2",IF(statek[[#This Row],[Z/W]]="Z",statek[[#This Row],[ile ton]],-statek[[#This Row],[ile ton]]),0)</f>
        <v>48</v>
      </c>
      <c r="J13" s="1">
        <f>J12+IF(statek[[#This Row],[towar]]="T1",IF(statek[[#This Row],[Z/W]]="Z",statek[[#This Row],[ile ton]],-statek[[#This Row],[ile ton]]),0)</f>
        <v>0</v>
      </c>
      <c r="K13" s="1">
        <f>K12+IF(statek[[#This Row],[towar]]="T4",IF(statek[[#This Row],[Z/W]]="Z",statek[[#This Row],[ile ton]],-statek[[#This Row],[ile ton]]),0)</f>
        <v>24</v>
      </c>
      <c r="L13" s="1">
        <f>L12+IF(statek[[#This Row],[towar]]="T5",IF(statek[[#This Row],[Z/W]]="Z",statek[[#This Row],[ile ton]],-statek[[#This Row],[ile ton]]),0)</f>
        <v>44</v>
      </c>
      <c r="M13" s="1">
        <f>IF(statek[[#This Row],[Z/W]]="W",M12+statek[[#This Row],[cena za tone w talarach]]*statek[[#This Row],[ile ton]],M12-statek[[#This Row],[cena za tone w talarach]]*statek[[#This Row],[ile ton]])</f>
        <v>1870</v>
      </c>
      <c r="N13" s="1" t="str">
        <f>IF(statek[[#This Row],[data]] &lt;&gt; A14,statek[[#This Row],[T6]],"")</f>
        <v/>
      </c>
    </row>
    <row r="14" spans="1:16" x14ac:dyDescent="0.25">
      <c r="A14" s="2">
        <v>42419</v>
      </c>
      <c r="B14" s="1" t="s">
        <v>16</v>
      </c>
      <c r="C14" s="1" t="s">
        <v>7</v>
      </c>
      <c r="D14" s="1" t="s">
        <v>8</v>
      </c>
      <c r="E14">
        <v>9</v>
      </c>
      <c r="F14">
        <v>59</v>
      </c>
      <c r="G14" s="1">
        <f>IF(statek[[#This Row],[Z/W]]="z",E14+G13,G13-E14)</f>
        <v>125</v>
      </c>
      <c r="H14" s="1">
        <f>H13+IF(statek[[#This Row],[towar]]="T1",IF(statek[[#This Row],[Z/W]]="Z",statek[[#This Row],[ile ton]],-statek[[#This Row],[ile ton]]),0)</f>
        <v>0</v>
      </c>
      <c r="I14" s="1">
        <f>I13+IF(statek[[#This Row],[towar]]="T2",IF(statek[[#This Row],[Z/W]]="Z",statek[[#This Row],[ile ton]],-statek[[#This Row],[ile ton]]),0)</f>
        <v>48</v>
      </c>
      <c r="J14" s="1">
        <f>J13+IF(statek[[#This Row],[towar]]="T1",IF(statek[[#This Row],[Z/W]]="Z",statek[[#This Row],[ile ton]],-statek[[#This Row],[ile ton]]),0)</f>
        <v>0</v>
      </c>
      <c r="K14" s="1">
        <f>K13+IF(statek[[#This Row],[towar]]="T4",IF(statek[[#This Row],[Z/W]]="Z",statek[[#This Row],[ile ton]],-statek[[#This Row],[ile ton]]),0)</f>
        <v>33</v>
      </c>
      <c r="L14" s="1">
        <f>L13+IF(statek[[#This Row],[towar]]="T5",IF(statek[[#This Row],[Z/W]]="Z",statek[[#This Row],[ile ton]],-statek[[#This Row],[ile ton]]),0)</f>
        <v>44</v>
      </c>
      <c r="M14" s="1">
        <f>IF(statek[[#This Row],[Z/W]]="W",M13+statek[[#This Row],[cena za tone w talarach]]*statek[[#This Row],[ile ton]],M13-statek[[#This Row],[cena za tone w talarach]]*statek[[#This Row],[ile ton]])</f>
        <v>1339</v>
      </c>
      <c r="N14" s="1" t="str">
        <f>IF(statek[[#This Row],[data]] &lt;&gt; A15,statek[[#This Row],[T6]],"")</f>
        <v/>
      </c>
    </row>
    <row r="15" spans="1:16" x14ac:dyDescent="0.25">
      <c r="A15" s="2">
        <v>42419</v>
      </c>
      <c r="B15" s="1" t="s">
        <v>16</v>
      </c>
      <c r="C15" s="1" t="s">
        <v>9</v>
      </c>
      <c r="D15" s="1" t="s">
        <v>8</v>
      </c>
      <c r="E15">
        <v>8</v>
      </c>
      <c r="F15">
        <v>37</v>
      </c>
      <c r="G15" s="1">
        <f>IF(statek[[#This Row],[Z/W]]="z",E15+G14,G14-E15)</f>
        <v>133</v>
      </c>
      <c r="H15" s="1">
        <f>H14+IF(statek[[#This Row],[towar]]="T1",IF(statek[[#This Row],[Z/W]]="Z",statek[[#This Row],[ile ton]],-statek[[#This Row],[ile ton]]),0)</f>
        <v>0</v>
      </c>
      <c r="I15" s="1">
        <f>I14+IF(statek[[#This Row],[towar]]="T2",IF(statek[[#This Row],[Z/W]]="Z",statek[[#This Row],[ile ton]],-statek[[#This Row],[ile ton]]),0)</f>
        <v>48</v>
      </c>
      <c r="J15" s="1">
        <f>J14+IF(statek[[#This Row],[towar]]="T1",IF(statek[[#This Row],[Z/W]]="Z",statek[[#This Row],[ile ton]],-statek[[#This Row],[ile ton]]),0)</f>
        <v>0</v>
      </c>
      <c r="K15" s="1">
        <f>K14+IF(statek[[#This Row],[towar]]="T4",IF(statek[[#This Row],[Z/W]]="Z",statek[[#This Row],[ile ton]],-statek[[#This Row],[ile ton]]),0)</f>
        <v>33</v>
      </c>
      <c r="L15" s="1">
        <f>L14+IF(statek[[#This Row],[towar]]="T5",IF(statek[[#This Row],[Z/W]]="Z",statek[[#This Row],[ile ton]],-statek[[#This Row],[ile ton]]),0)</f>
        <v>52</v>
      </c>
      <c r="M15" s="1">
        <f>IF(statek[[#This Row],[Z/W]]="W",M14+statek[[#This Row],[cena za tone w talarach]]*statek[[#This Row],[ile ton]],M14-statek[[#This Row],[cena za tone w talarach]]*statek[[#This Row],[ile ton]])</f>
        <v>1043</v>
      </c>
      <c r="N15" s="1">
        <f>IF(statek[[#This Row],[data]] &lt;&gt; A16,statek[[#This Row],[T6]],"")</f>
        <v>1043</v>
      </c>
    </row>
    <row r="16" spans="1:16" x14ac:dyDescent="0.25">
      <c r="A16" s="2">
        <v>42440</v>
      </c>
      <c r="B16" s="1" t="s">
        <v>17</v>
      </c>
      <c r="C16" s="1" t="s">
        <v>9</v>
      </c>
      <c r="D16" s="1" t="s">
        <v>14</v>
      </c>
      <c r="E16">
        <v>50</v>
      </c>
      <c r="F16">
        <v>61</v>
      </c>
      <c r="G16" s="1">
        <f>IF(statek[[#This Row],[Z/W]]="z",E16+G15,G15-E16)</f>
        <v>83</v>
      </c>
      <c r="H16" s="1">
        <f>H15+IF(statek[[#This Row],[towar]]="T1",IF(statek[[#This Row],[Z/W]]="Z",statek[[#This Row],[ile ton]],-statek[[#This Row],[ile ton]]),0)</f>
        <v>0</v>
      </c>
      <c r="I16" s="1">
        <f>I15+IF(statek[[#This Row],[towar]]="T2",IF(statek[[#This Row],[Z/W]]="Z",statek[[#This Row],[ile ton]],-statek[[#This Row],[ile ton]]),0)</f>
        <v>48</v>
      </c>
      <c r="J16" s="1">
        <f>J15+IF(statek[[#This Row],[towar]]="T1",IF(statek[[#This Row],[Z/W]]="Z",statek[[#This Row],[ile ton]],-statek[[#This Row],[ile ton]]),0)</f>
        <v>0</v>
      </c>
      <c r="K16" s="1">
        <f>K15+IF(statek[[#This Row],[towar]]="T4",IF(statek[[#This Row],[Z/W]]="Z",statek[[#This Row],[ile ton]],-statek[[#This Row],[ile ton]]),0)</f>
        <v>33</v>
      </c>
      <c r="L16" s="1">
        <f>L15+IF(statek[[#This Row],[towar]]="T5",IF(statek[[#This Row],[Z/W]]="Z",statek[[#This Row],[ile ton]],-statek[[#This Row],[ile ton]]),0)</f>
        <v>2</v>
      </c>
      <c r="M16" s="1">
        <f>IF(statek[[#This Row],[Z/W]]="W",M15+statek[[#This Row],[cena za tone w talarach]]*statek[[#This Row],[ile ton]],M15-statek[[#This Row],[cena za tone w talarach]]*statek[[#This Row],[ile ton]])</f>
        <v>4093</v>
      </c>
      <c r="N16" s="1" t="str">
        <f>IF(statek[[#This Row],[data]] &lt;&gt; A17,statek[[#This Row],[T6]],"")</f>
        <v/>
      </c>
    </row>
    <row r="17" spans="1:14" x14ac:dyDescent="0.25">
      <c r="A17" s="2">
        <v>42440</v>
      </c>
      <c r="B17" s="1" t="s">
        <v>17</v>
      </c>
      <c r="C17" s="1" t="s">
        <v>12</v>
      </c>
      <c r="D17" s="1" t="s">
        <v>8</v>
      </c>
      <c r="E17">
        <v>32</v>
      </c>
      <c r="F17">
        <v>20</v>
      </c>
      <c r="G17" s="1">
        <f>IF(statek[[#This Row],[Z/W]]="z",E17+G16,G16-E17)</f>
        <v>115</v>
      </c>
      <c r="H17" s="1">
        <f>H16+IF(statek[[#This Row],[towar]]="T1",IF(statek[[#This Row],[Z/W]]="Z",statek[[#This Row],[ile ton]],-statek[[#This Row],[ile ton]]),0)</f>
        <v>0</v>
      </c>
      <c r="I17" s="1">
        <f>I16+IF(statek[[#This Row],[towar]]="T2",IF(statek[[#This Row],[Z/W]]="Z",statek[[#This Row],[ile ton]],-statek[[#This Row],[ile ton]]),0)</f>
        <v>48</v>
      </c>
      <c r="J17" s="1">
        <f>J16+IF(statek[[#This Row],[towar]]="T1",IF(statek[[#This Row],[Z/W]]="Z",statek[[#This Row],[ile ton]],-statek[[#This Row],[ile ton]]),0)</f>
        <v>0</v>
      </c>
      <c r="K17" s="1">
        <f>K16+IF(statek[[#This Row],[towar]]="T4",IF(statek[[#This Row],[Z/W]]="Z",statek[[#This Row],[ile ton]],-statek[[#This Row],[ile ton]]),0)</f>
        <v>33</v>
      </c>
      <c r="L17" s="1">
        <f>L16+IF(statek[[#This Row],[towar]]="T5",IF(statek[[#This Row],[Z/W]]="Z",statek[[#This Row],[ile ton]],-statek[[#This Row],[ile ton]]),0)</f>
        <v>2</v>
      </c>
      <c r="M17" s="1">
        <f>IF(statek[[#This Row],[Z/W]]="W",M16+statek[[#This Row],[cena za tone w talarach]]*statek[[#This Row],[ile ton]],M16-statek[[#This Row],[cena za tone w talarach]]*statek[[#This Row],[ile ton]])</f>
        <v>3453</v>
      </c>
      <c r="N17" s="1" t="str">
        <f>IF(statek[[#This Row],[data]] &lt;&gt; A18,statek[[#This Row],[T6]],"")</f>
        <v/>
      </c>
    </row>
    <row r="18" spans="1:14" x14ac:dyDescent="0.25">
      <c r="A18" s="2">
        <v>42440</v>
      </c>
      <c r="B18" s="1" t="s">
        <v>17</v>
      </c>
      <c r="C18" s="1" t="s">
        <v>10</v>
      </c>
      <c r="D18" s="1" t="s">
        <v>8</v>
      </c>
      <c r="E18">
        <v>7</v>
      </c>
      <c r="F18">
        <v>8</v>
      </c>
      <c r="G18" s="1">
        <f>IF(statek[[#This Row],[Z/W]]="z",E18+G17,G17-E18)</f>
        <v>122</v>
      </c>
      <c r="H18" s="1">
        <f>H17+IF(statek[[#This Row],[towar]]="T1",IF(statek[[#This Row],[Z/W]]="Z",statek[[#This Row],[ile ton]],-statek[[#This Row],[ile ton]]),0)</f>
        <v>7</v>
      </c>
      <c r="I18" s="1">
        <f>I17+IF(statek[[#This Row],[towar]]="T2",IF(statek[[#This Row],[Z/W]]="Z",statek[[#This Row],[ile ton]],-statek[[#This Row],[ile ton]]),0)</f>
        <v>48</v>
      </c>
      <c r="J18" s="1">
        <f>J17+IF(statek[[#This Row],[towar]]="T1",IF(statek[[#This Row],[Z/W]]="Z",statek[[#This Row],[ile ton]],-statek[[#This Row],[ile ton]]),0)</f>
        <v>7</v>
      </c>
      <c r="K18" s="1">
        <f>K17+IF(statek[[#This Row],[towar]]="T4",IF(statek[[#This Row],[Z/W]]="Z",statek[[#This Row],[ile ton]],-statek[[#This Row],[ile ton]]),0)</f>
        <v>33</v>
      </c>
      <c r="L18" s="1">
        <f>L17+IF(statek[[#This Row],[towar]]="T5",IF(statek[[#This Row],[Z/W]]="Z",statek[[#This Row],[ile ton]],-statek[[#This Row],[ile ton]]),0)</f>
        <v>2</v>
      </c>
      <c r="M18" s="1">
        <f>IF(statek[[#This Row],[Z/W]]="W",M17+statek[[#This Row],[cena za tone w talarach]]*statek[[#This Row],[ile ton]],M17-statek[[#This Row],[cena za tone w talarach]]*statek[[#This Row],[ile ton]])</f>
        <v>3397</v>
      </c>
      <c r="N18" s="1" t="str">
        <f>IF(statek[[#This Row],[data]] &lt;&gt; A19,statek[[#This Row],[T6]],"")</f>
        <v/>
      </c>
    </row>
    <row r="19" spans="1:14" x14ac:dyDescent="0.25">
      <c r="A19" s="2">
        <v>42440</v>
      </c>
      <c r="B19" s="1" t="s">
        <v>17</v>
      </c>
      <c r="C19" s="1" t="s">
        <v>11</v>
      </c>
      <c r="D19" s="1" t="s">
        <v>8</v>
      </c>
      <c r="E19">
        <v>10</v>
      </c>
      <c r="F19">
        <v>24</v>
      </c>
      <c r="G19" s="1">
        <f>IF(statek[[#This Row],[Z/W]]="z",E19+G18,G18-E19)</f>
        <v>132</v>
      </c>
      <c r="H19" s="1">
        <f>H18+IF(statek[[#This Row],[towar]]="T1",IF(statek[[#This Row],[Z/W]]="Z",statek[[#This Row],[ile ton]],-statek[[#This Row],[ile ton]]),0)</f>
        <v>7</v>
      </c>
      <c r="I19" s="1">
        <f>I18+IF(statek[[#This Row],[towar]]="T2",IF(statek[[#This Row],[Z/W]]="Z",statek[[#This Row],[ile ton]],-statek[[#This Row],[ile ton]]),0)</f>
        <v>58</v>
      </c>
      <c r="J19" s="1">
        <f>J18+IF(statek[[#This Row],[towar]]="T1",IF(statek[[#This Row],[Z/W]]="Z",statek[[#This Row],[ile ton]],-statek[[#This Row],[ile ton]]),0)</f>
        <v>7</v>
      </c>
      <c r="K19" s="1">
        <f>K18+IF(statek[[#This Row],[towar]]="T4",IF(statek[[#This Row],[Z/W]]="Z",statek[[#This Row],[ile ton]],-statek[[#This Row],[ile ton]]),0)</f>
        <v>33</v>
      </c>
      <c r="L19" s="1">
        <f>L18+IF(statek[[#This Row],[towar]]="T5",IF(statek[[#This Row],[Z/W]]="Z",statek[[#This Row],[ile ton]],-statek[[#This Row],[ile ton]]),0)</f>
        <v>2</v>
      </c>
      <c r="M19" s="1">
        <f>IF(statek[[#This Row],[Z/W]]="W",M18+statek[[#This Row],[cena za tone w talarach]]*statek[[#This Row],[ile ton]],M18-statek[[#This Row],[cena za tone w talarach]]*statek[[#This Row],[ile ton]])</f>
        <v>3157</v>
      </c>
      <c r="N19" s="1">
        <f>IF(statek[[#This Row],[data]] &lt;&gt; A20,statek[[#This Row],[T6]],"")</f>
        <v>3157</v>
      </c>
    </row>
    <row r="20" spans="1:14" x14ac:dyDescent="0.25">
      <c r="A20" s="2">
        <v>42464</v>
      </c>
      <c r="B20" s="1" t="s">
        <v>18</v>
      </c>
      <c r="C20" s="1" t="s">
        <v>10</v>
      </c>
      <c r="D20" s="1" t="s">
        <v>14</v>
      </c>
      <c r="E20">
        <v>7</v>
      </c>
      <c r="F20">
        <v>12</v>
      </c>
      <c r="G20" s="1">
        <f>IF(statek[[#This Row],[Z/W]]="z",E20+G19,G19-E20)</f>
        <v>125</v>
      </c>
      <c r="H20" s="1">
        <f>H19+IF(statek[[#This Row],[towar]]="T1",IF(statek[[#This Row],[Z/W]]="Z",statek[[#This Row],[ile ton]],-statek[[#This Row],[ile ton]]),0)</f>
        <v>0</v>
      </c>
      <c r="I20" s="1">
        <f>I19+IF(statek[[#This Row],[towar]]="T2",IF(statek[[#This Row],[Z/W]]="Z",statek[[#This Row],[ile ton]],-statek[[#This Row],[ile ton]]),0)</f>
        <v>58</v>
      </c>
      <c r="J20" s="1">
        <f>J19+IF(statek[[#This Row],[towar]]="T1",IF(statek[[#This Row],[Z/W]]="Z",statek[[#This Row],[ile ton]],-statek[[#This Row],[ile ton]]),0)</f>
        <v>0</v>
      </c>
      <c r="K20" s="1">
        <f>K19+IF(statek[[#This Row],[towar]]="T4",IF(statek[[#This Row],[Z/W]]="Z",statek[[#This Row],[ile ton]],-statek[[#This Row],[ile ton]]),0)</f>
        <v>33</v>
      </c>
      <c r="L20" s="1">
        <f>L19+IF(statek[[#This Row],[towar]]="T5",IF(statek[[#This Row],[Z/W]]="Z",statek[[#This Row],[ile ton]],-statek[[#This Row],[ile ton]]),0)</f>
        <v>2</v>
      </c>
      <c r="M20" s="1">
        <f>IF(statek[[#This Row],[Z/W]]="W",M19+statek[[#This Row],[cena za tone w talarach]]*statek[[#This Row],[ile ton]],M19-statek[[#This Row],[cena za tone w talarach]]*statek[[#This Row],[ile ton]])</f>
        <v>3241</v>
      </c>
      <c r="N20" s="1" t="str">
        <f>IF(statek[[#This Row],[data]] &lt;&gt; A21,statek[[#This Row],[T6]],"")</f>
        <v/>
      </c>
    </row>
    <row r="21" spans="1:14" x14ac:dyDescent="0.25">
      <c r="A21" s="2">
        <v>42464</v>
      </c>
      <c r="B21" s="1" t="s">
        <v>18</v>
      </c>
      <c r="C21" s="1" t="s">
        <v>12</v>
      </c>
      <c r="D21" s="1" t="s">
        <v>8</v>
      </c>
      <c r="E21">
        <v>25</v>
      </c>
      <c r="F21">
        <v>19</v>
      </c>
      <c r="G21" s="1">
        <f>IF(statek[[#This Row],[Z/W]]="z",E21+G20,G20-E21)</f>
        <v>150</v>
      </c>
      <c r="H21" s="1">
        <f>H20+IF(statek[[#This Row],[towar]]="T1",IF(statek[[#This Row],[Z/W]]="Z",statek[[#This Row],[ile ton]],-statek[[#This Row],[ile ton]]),0)</f>
        <v>0</v>
      </c>
      <c r="I21" s="1">
        <f>I20+IF(statek[[#This Row],[towar]]="T2",IF(statek[[#This Row],[Z/W]]="Z",statek[[#This Row],[ile ton]],-statek[[#This Row],[ile ton]]),0)</f>
        <v>58</v>
      </c>
      <c r="J21" s="1">
        <f>J20+IF(statek[[#This Row],[towar]]="T1",IF(statek[[#This Row],[Z/W]]="Z",statek[[#This Row],[ile ton]],-statek[[#This Row],[ile ton]]),0)</f>
        <v>0</v>
      </c>
      <c r="K21" s="1">
        <f>K20+IF(statek[[#This Row],[towar]]="T4",IF(statek[[#This Row],[Z/W]]="Z",statek[[#This Row],[ile ton]],-statek[[#This Row],[ile ton]]),0)</f>
        <v>33</v>
      </c>
      <c r="L21" s="1">
        <f>L20+IF(statek[[#This Row],[towar]]="T5",IF(statek[[#This Row],[Z/W]]="Z",statek[[#This Row],[ile ton]],-statek[[#This Row],[ile ton]]),0)</f>
        <v>2</v>
      </c>
      <c r="M21" s="1">
        <f>IF(statek[[#This Row],[Z/W]]="W",M20+statek[[#This Row],[cena za tone w talarach]]*statek[[#This Row],[ile ton]],M20-statek[[#This Row],[cena za tone w talarach]]*statek[[#This Row],[ile ton]])</f>
        <v>2766</v>
      </c>
      <c r="N21" s="1" t="str">
        <f>IF(statek[[#This Row],[data]] &lt;&gt; A22,statek[[#This Row],[T6]],"")</f>
        <v/>
      </c>
    </row>
    <row r="22" spans="1:14" x14ac:dyDescent="0.25">
      <c r="A22" s="2">
        <v>42464</v>
      </c>
      <c r="B22" s="1" t="s">
        <v>18</v>
      </c>
      <c r="C22" s="1" t="s">
        <v>9</v>
      </c>
      <c r="D22" s="1" t="s">
        <v>8</v>
      </c>
      <c r="E22">
        <v>33</v>
      </c>
      <c r="F22">
        <v>38</v>
      </c>
      <c r="G22" s="1">
        <f>IF(statek[[#This Row],[Z/W]]="z",E22+G21,G21-E22)</f>
        <v>183</v>
      </c>
      <c r="H22" s="1">
        <f>H21+IF(statek[[#This Row],[towar]]="T1",IF(statek[[#This Row],[Z/W]]="Z",statek[[#This Row],[ile ton]],-statek[[#This Row],[ile ton]]),0)</f>
        <v>0</v>
      </c>
      <c r="I22" s="1">
        <f>I21+IF(statek[[#This Row],[towar]]="T2",IF(statek[[#This Row],[Z/W]]="Z",statek[[#This Row],[ile ton]],-statek[[#This Row],[ile ton]]),0)</f>
        <v>58</v>
      </c>
      <c r="J22" s="1">
        <f>J21+IF(statek[[#This Row],[towar]]="T1",IF(statek[[#This Row],[Z/W]]="Z",statek[[#This Row],[ile ton]],-statek[[#This Row],[ile ton]]),0)</f>
        <v>0</v>
      </c>
      <c r="K22" s="1">
        <f>K21+IF(statek[[#This Row],[towar]]="T4",IF(statek[[#This Row],[Z/W]]="Z",statek[[#This Row],[ile ton]],-statek[[#This Row],[ile ton]]),0)</f>
        <v>33</v>
      </c>
      <c r="L22" s="1">
        <f>L21+IF(statek[[#This Row],[towar]]="T5",IF(statek[[#This Row],[Z/W]]="Z",statek[[#This Row],[ile ton]],-statek[[#This Row],[ile ton]]),0)</f>
        <v>35</v>
      </c>
      <c r="M22" s="1">
        <f>IF(statek[[#This Row],[Z/W]]="W",M21+statek[[#This Row],[cena za tone w talarach]]*statek[[#This Row],[ile ton]],M21-statek[[#This Row],[cena za tone w talarach]]*statek[[#This Row],[ile ton]])</f>
        <v>1512</v>
      </c>
      <c r="N22" s="1">
        <f>IF(statek[[#This Row],[data]] &lt;&gt; A23,statek[[#This Row],[T6]],"")</f>
        <v>1512</v>
      </c>
    </row>
    <row r="23" spans="1:14" x14ac:dyDescent="0.25">
      <c r="A23" s="2">
        <v>42482</v>
      </c>
      <c r="B23" s="1" t="s">
        <v>19</v>
      </c>
      <c r="C23" s="1" t="s">
        <v>11</v>
      </c>
      <c r="D23" s="1" t="s">
        <v>14</v>
      </c>
      <c r="E23">
        <v>36</v>
      </c>
      <c r="F23">
        <v>35</v>
      </c>
      <c r="G23" s="1">
        <f>IF(statek[[#This Row],[Z/W]]="z",E23+G22,G22-E23)</f>
        <v>147</v>
      </c>
      <c r="H23" s="1">
        <f>H22+IF(statek[[#This Row],[towar]]="T1",IF(statek[[#This Row],[Z/W]]="Z",statek[[#This Row],[ile ton]],-statek[[#This Row],[ile ton]]),0)</f>
        <v>0</v>
      </c>
      <c r="I23" s="1">
        <f>I22+IF(statek[[#This Row],[towar]]="T2",IF(statek[[#This Row],[Z/W]]="Z",statek[[#This Row],[ile ton]],-statek[[#This Row],[ile ton]]),0)</f>
        <v>22</v>
      </c>
      <c r="J23" s="1">
        <f>J22+IF(statek[[#This Row],[towar]]="T1",IF(statek[[#This Row],[Z/W]]="Z",statek[[#This Row],[ile ton]],-statek[[#This Row],[ile ton]]),0)</f>
        <v>0</v>
      </c>
      <c r="K23" s="1">
        <f>K22+IF(statek[[#This Row],[towar]]="T4",IF(statek[[#This Row],[Z/W]]="Z",statek[[#This Row],[ile ton]],-statek[[#This Row],[ile ton]]),0)</f>
        <v>33</v>
      </c>
      <c r="L23" s="1">
        <f>L22+IF(statek[[#This Row],[towar]]="T5",IF(statek[[#This Row],[Z/W]]="Z",statek[[#This Row],[ile ton]],-statek[[#This Row],[ile ton]]),0)</f>
        <v>35</v>
      </c>
      <c r="M23" s="1">
        <f>IF(statek[[#This Row],[Z/W]]="W",M22+statek[[#This Row],[cena za tone w talarach]]*statek[[#This Row],[ile ton]],M22-statek[[#This Row],[cena za tone w talarach]]*statek[[#This Row],[ile ton]])</f>
        <v>2772</v>
      </c>
      <c r="N23" s="1" t="str">
        <f>IF(statek[[#This Row],[data]] &lt;&gt; A24,statek[[#This Row],[T6]],"")</f>
        <v/>
      </c>
    </row>
    <row r="24" spans="1:14" x14ac:dyDescent="0.25">
      <c r="A24" s="2">
        <v>42482</v>
      </c>
      <c r="B24" s="1" t="s">
        <v>19</v>
      </c>
      <c r="C24" s="1" t="s">
        <v>7</v>
      </c>
      <c r="D24" s="1" t="s">
        <v>8</v>
      </c>
      <c r="E24">
        <v>5</v>
      </c>
      <c r="F24">
        <v>66</v>
      </c>
      <c r="G24" s="1">
        <f>IF(statek[[#This Row],[Z/W]]="z",E24+G23,G23-E24)</f>
        <v>152</v>
      </c>
      <c r="H24" s="1">
        <f>H23+IF(statek[[#This Row],[towar]]="T1",IF(statek[[#This Row],[Z/W]]="Z",statek[[#This Row],[ile ton]],-statek[[#This Row],[ile ton]]),0)</f>
        <v>0</v>
      </c>
      <c r="I24" s="1">
        <f>I23+IF(statek[[#This Row],[towar]]="T2",IF(statek[[#This Row],[Z/W]]="Z",statek[[#This Row],[ile ton]],-statek[[#This Row],[ile ton]]),0)</f>
        <v>22</v>
      </c>
      <c r="J24" s="1">
        <f>J23+IF(statek[[#This Row],[towar]]="T1",IF(statek[[#This Row],[Z/W]]="Z",statek[[#This Row],[ile ton]],-statek[[#This Row],[ile ton]]),0)</f>
        <v>0</v>
      </c>
      <c r="K24" s="1">
        <f>K23+IF(statek[[#This Row],[towar]]="T4",IF(statek[[#This Row],[Z/W]]="Z",statek[[#This Row],[ile ton]],-statek[[#This Row],[ile ton]]),0)</f>
        <v>38</v>
      </c>
      <c r="L24" s="1">
        <f>L23+IF(statek[[#This Row],[towar]]="T5",IF(statek[[#This Row],[Z/W]]="Z",statek[[#This Row],[ile ton]],-statek[[#This Row],[ile ton]]),0)</f>
        <v>35</v>
      </c>
      <c r="M24" s="1">
        <f>IF(statek[[#This Row],[Z/W]]="W",M23+statek[[#This Row],[cena za tone w talarach]]*statek[[#This Row],[ile ton]],M23-statek[[#This Row],[cena za tone w talarach]]*statek[[#This Row],[ile ton]])</f>
        <v>2442</v>
      </c>
      <c r="N24" s="1" t="str">
        <f>IF(statek[[#This Row],[data]] &lt;&gt; A25,statek[[#This Row],[T6]],"")</f>
        <v/>
      </c>
    </row>
    <row r="25" spans="1:14" x14ac:dyDescent="0.25">
      <c r="A25" s="2">
        <v>42482</v>
      </c>
      <c r="B25" s="1" t="s">
        <v>19</v>
      </c>
      <c r="C25" s="1" t="s">
        <v>9</v>
      </c>
      <c r="D25" s="1" t="s">
        <v>8</v>
      </c>
      <c r="E25">
        <v>35</v>
      </c>
      <c r="F25">
        <v>41</v>
      </c>
      <c r="G25" s="1">
        <f>IF(statek[[#This Row],[Z/W]]="z",E25+G24,G24-E25)</f>
        <v>187</v>
      </c>
      <c r="H25" s="1">
        <f>H24+IF(statek[[#This Row],[towar]]="T1",IF(statek[[#This Row],[Z/W]]="Z",statek[[#This Row],[ile ton]],-statek[[#This Row],[ile ton]]),0)</f>
        <v>0</v>
      </c>
      <c r="I25" s="1">
        <f>I24+IF(statek[[#This Row],[towar]]="T2",IF(statek[[#This Row],[Z/W]]="Z",statek[[#This Row],[ile ton]],-statek[[#This Row],[ile ton]]),0)</f>
        <v>22</v>
      </c>
      <c r="J25" s="1">
        <f>J24+IF(statek[[#This Row],[towar]]="T1",IF(statek[[#This Row],[Z/W]]="Z",statek[[#This Row],[ile ton]],-statek[[#This Row],[ile ton]]),0)</f>
        <v>0</v>
      </c>
      <c r="K25" s="1">
        <f>K24+IF(statek[[#This Row],[towar]]="T4",IF(statek[[#This Row],[Z/W]]="Z",statek[[#This Row],[ile ton]],-statek[[#This Row],[ile ton]]),0)</f>
        <v>38</v>
      </c>
      <c r="L25" s="1">
        <f>L24+IF(statek[[#This Row],[towar]]="T5",IF(statek[[#This Row],[Z/W]]="Z",statek[[#This Row],[ile ton]],-statek[[#This Row],[ile ton]]),0)</f>
        <v>70</v>
      </c>
      <c r="M25" s="1">
        <f>IF(statek[[#This Row],[Z/W]]="W",M24+statek[[#This Row],[cena za tone w talarach]]*statek[[#This Row],[ile ton]],M24-statek[[#This Row],[cena za tone w talarach]]*statek[[#This Row],[ile ton]])</f>
        <v>1007</v>
      </c>
      <c r="N25" s="1">
        <f>IF(statek[[#This Row],[data]] &lt;&gt; A26,statek[[#This Row],[T6]],"")</f>
        <v>1007</v>
      </c>
    </row>
    <row r="26" spans="1:14" x14ac:dyDescent="0.25">
      <c r="A26" s="2">
        <v>42504</v>
      </c>
      <c r="B26" s="1" t="s">
        <v>20</v>
      </c>
      <c r="C26" s="1" t="s">
        <v>7</v>
      </c>
      <c r="D26" s="1" t="s">
        <v>14</v>
      </c>
      <c r="E26">
        <v>38</v>
      </c>
      <c r="F26">
        <v>98</v>
      </c>
      <c r="G26" s="1">
        <f>IF(statek[[#This Row],[Z/W]]="z",E26+G25,G25-E26)</f>
        <v>149</v>
      </c>
      <c r="H26" s="1">
        <f>H25+IF(statek[[#This Row],[towar]]="T1",IF(statek[[#This Row],[Z/W]]="Z",statek[[#This Row],[ile ton]],-statek[[#This Row],[ile ton]]),0)</f>
        <v>0</v>
      </c>
      <c r="I26" s="1">
        <f>I25+IF(statek[[#This Row],[towar]]="T2",IF(statek[[#This Row],[Z/W]]="Z",statek[[#This Row],[ile ton]],-statek[[#This Row],[ile ton]]),0)</f>
        <v>22</v>
      </c>
      <c r="J26" s="1">
        <f>J25+IF(statek[[#This Row],[towar]]="T1",IF(statek[[#This Row],[Z/W]]="Z",statek[[#This Row],[ile ton]],-statek[[#This Row],[ile ton]]),0)</f>
        <v>0</v>
      </c>
      <c r="K26" s="1">
        <f>K25+IF(statek[[#This Row],[towar]]="T4",IF(statek[[#This Row],[Z/W]]="Z",statek[[#This Row],[ile ton]],-statek[[#This Row],[ile ton]]),0)</f>
        <v>0</v>
      </c>
      <c r="L26" s="1">
        <f>L25+IF(statek[[#This Row],[towar]]="T5",IF(statek[[#This Row],[Z/W]]="Z",statek[[#This Row],[ile ton]],-statek[[#This Row],[ile ton]]),0)</f>
        <v>70</v>
      </c>
      <c r="M26" s="1">
        <f>IF(statek[[#This Row],[Z/W]]="W",M25+statek[[#This Row],[cena za tone w talarach]]*statek[[#This Row],[ile ton]],M25-statek[[#This Row],[cena za tone w talarach]]*statek[[#This Row],[ile ton]])</f>
        <v>4731</v>
      </c>
      <c r="N26" s="1" t="str">
        <f>IF(statek[[#This Row],[data]] &lt;&gt; A27,statek[[#This Row],[T6]],"")</f>
        <v/>
      </c>
    </row>
    <row r="27" spans="1:14" x14ac:dyDescent="0.25">
      <c r="A27" s="2">
        <v>42504</v>
      </c>
      <c r="B27" s="1" t="s">
        <v>20</v>
      </c>
      <c r="C27" s="1" t="s">
        <v>11</v>
      </c>
      <c r="D27" s="1" t="s">
        <v>8</v>
      </c>
      <c r="E27">
        <v>10</v>
      </c>
      <c r="F27">
        <v>23</v>
      </c>
      <c r="G27" s="1">
        <f>IF(statek[[#This Row],[Z/W]]="z",E27+G26,G26-E27)</f>
        <v>159</v>
      </c>
      <c r="H27" s="1">
        <f>H26+IF(statek[[#This Row],[towar]]="T1",IF(statek[[#This Row],[Z/W]]="Z",statek[[#This Row],[ile ton]],-statek[[#This Row],[ile ton]]),0)</f>
        <v>0</v>
      </c>
      <c r="I27" s="1">
        <f>I26+IF(statek[[#This Row],[towar]]="T2",IF(statek[[#This Row],[Z/W]]="Z",statek[[#This Row],[ile ton]],-statek[[#This Row],[ile ton]]),0)</f>
        <v>32</v>
      </c>
      <c r="J27" s="1">
        <f>J26+IF(statek[[#This Row],[towar]]="T1",IF(statek[[#This Row],[Z/W]]="Z",statek[[#This Row],[ile ton]],-statek[[#This Row],[ile ton]]),0)</f>
        <v>0</v>
      </c>
      <c r="K27" s="1">
        <f>K26+IF(statek[[#This Row],[towar]]="T4",IF(statek[[#This Row],[Z/W]]="Z",statek[[#This Row],[ile ton]],-statek[[#This Row],[ile ton]]),0)</f>
        <v>0</v>
      </c>
      <c r="L27" s="1">
        <f>L26+IF(statek[[#This Row],[towar]]="T5",IF(statek[[#This Row],[Z/W]]="Z",statek[[#This Row],[ile ton]],-statek[[#This Row],[ile ton]]),0)</f>
        <v>70</v>
      </c>
      <c r="M27" s="1">
        <f>IF(statek[[#This Row],[Z/W]]="W",M26+statek[[#This Row],[cena za tone w talarach]]*statek[[#This Row],[ile ton]],M26-statek[[#This Row],[cena za tone w talarach]]*statek[[#This Row],[ile ton]])</f>
        <v>4501</v>
      </c>
      <c r="N27" s="1">
        <f>IF(statek[[#This Row],[data]] &lt;&gt; A28,statek[[#This Row],[T6]],"")</f>
        <v>4501</v>
      </c>
    </row>
    <row r="28" spans="1:14" x14ac:dyDescent="0.25">
      <c r="A28" s="2">
        <v>42529</v>
      </c>
      <c r="B28" s="1" t="s">
        <v>21</v>
      </c>
      <c r="C28" s="1" t="s">
        <v>11</v>
      </c>
      <c r="D28" s="1" t="s">
        <v>14</v>
      </c>
      <c r="E28">
        <v>4</v>
      </c>
      <c r="F28">
        <v>38</v>
      </c>
      <c r="G28" s="1">
        <f>IF(statek[[#This Row],[Z/W]]="z",E28+G27,G27-E28)</f>
        <v>155</v>
      </c>
      <c r="H28" s="1">
        <f>H27+IF(statek[[#This Row],[towar]]="T1",IF(statek[[#This Row],[Z/W]]="Z",statek[[#This Row],[ile ton]],-statek[[#This Row],[ile ton]]),0)</f>
        <v>0</v>
      </c>
      <c r="I28" s="1">
        <f>I27+IF(statek[[#This Row],[towar]]="T2",IF(statek[[#This Row],[Z/W]]="Z",statek[[#This Row],[ile ton]],-statek[[#This Row],[ile ton]]),0)</f>
        <v>28</v>
      </c>
      <c r="J28" s="1">
        <f>J27+IF(statek[[#This Row],[towar]]="T1",IF(statek[[#This Row],[Z/W]]="Z",statek[[#This Row],[ile ton]],-statek[[#This Row],[ile ton]]),0)</f>
        <v>0</v>
      </c>
      <c r="K28" s="1">
        <f>K27+IF(statek[[#This Row],[towar]]="T4",IF(statek[[#This Row],[Z/W]]="Z",statek[[#This Row],[ile ton]],-statek[[#This Row],[ile ton]]),0)</f>
        <v>0</v>
      </c>
      <c r="L28" s="1">
        <f>L27+IF(statek[[#This Row],[towar]]="T5",IF(statek[[#This Row],[Z/W]]="Z",statek[[#This Row],[ile ton]],-statek[[#This Row],[ile ton]]),0)</f>
        <v>70</v>
      </c>
      <c r="M28" s="1">
        <f>IF(statek[[#This Row],[Z/W]]="W",M27+statek[[#This Row],[cena za tone w talarach]]*statek[[#This Row],[ile ton]],M27-statek[[#This Row],[cena za tone w talarach]]*statek[[#This Row],[ile ton]])</f>
        <v>4653</v>
      </c>
      <c r="N28" s="1" t="str">
        <f>IF(statek[[#This Row],[data]] &lt;&gt; A29,statek[[#This Row],[T6]],"")</f>
        <v/>
      </c>
    </row>
    <row r="29" spans="1:14" x14ac:dyDescent="0.25">
      <c r="A29" s="2">
        <v>42529</v>
      </c>
      <c r="B29" s="1" t="s">
        <v>21</v>
      </c>
      <c r="C29" s="1" t="s">
        <v>7</v>
      </c>
      <c r="D29" s="1" t="s">
        <v>8</v>
      </c>
      <c r="E29">
        <v>42</v>
      </c>
      <c r="F29">
        <v>60</v>
      </c>
      <c r="G29" s="1">
        <f>IF(statek[[#This Row],[Z/W]]="z",E29+G28,G28-E29)</f>
        <v>197</v>
      </c>
      <c r="H29" s="1">
        <f>H28+IF(statek[[#This Row],[towar]]="T1",IF(statek[[#This Row],[Z/W]]="Z",statek[[#This Row],[ile ton]],-statek[[#This Row],[ile ton]]),0)</f>
        <v>0</v>
      </c>
      <c r="I29" s="1">
        <f>I28+IF(statek[[#This Row],[towar]]="T2",IF(statek[[#This Row],[Z/W]]="Z",statek[[#This Row],[ile ton]],-statek[[#This Row],[ile ton]]),0)</f>
        <v>28</v>
      </c>
      <c r="J29" s="1">
        <f>J28+IF(statek[[#This Row],[towar]]="T1",IF(statek[[#This Row],[Z/W]]="Z",statek[[#This Row],[ile ton]],-statek[[#This Row],[ile ton]]),0)</f>
        <v>0</v>
      </c>
      <c r="K29" s="1">
        <f>K28+IF(statek[[#This Row],[towar]]="T4",IF(statek[[#This Row],[Z/W]]="Z",statek[[#This Row],[ile ton]],-statek[[#This Row],[ile ton]]),0)</f>
        <v>42</v>
      </c>
      <c r="L29" s="1">
        <f>L28+IF(statek[[#This Row],[towar]]="T5",IF(statek[[#This Row],[Z/W]]="Z",statek[[#This Row],[ile ton]],-statek[[#This Row],[ile ton]]),0)</f>
        <v>70</v>
      </c>
      <c r="M29" s="1">
        <f>IF(statek[[#This Row],[Z/W]]="W",M28+statek[[#This Row],[cena za tone w talarach]]*statek[[#This Row],[ile ton]],M28-statek[[#This Row],[cena za tone w talarach]]*statek[[#This Row],[ile ton]])</f>
        <v>2133</v>
      </c>
      <c r="N29" s="1" t="str">
        <f>IF(statek[[#This Row],[data]] &lt;&gt; A30,statek[[#This Row],[T6]],"")</f>
        <v/>
      </c>
    </row>
    <row r="30" spans="1:14" x14ac:dyDescent="0.25">
      <c r="A30" s="2">
        <v>42529</v>
      </c>
      <c r="B30" s="1" t="s">
        <v>21</v>
      </c>
      <c r="C30" s="1" t="s">
        <v>10</v>
      </c>
      <c r="D30" s="1" t="s">
        <v>8</v>
      </c>
      <c r="E30">
        <v>28</v>
      </c>
      <c r="F30">
        <v>8</v>
      </c>
      <c r="G30" s="1">
        <f>IF(statek[[#This Row],[Z/W]]="z",E30+G29,G29-E30)</f>
        <v>225</v>
      </c>
      <c r="H30" s="1">
        <f>H29+IF(statek[[#This Row],[towar]]="T1",IF(statek[[#This Row],[Z/W]]="Z",statek[[#This Row],[ile ton]],-statek[[#This Row],[ile ton]]),0)</f>
        <v>28</v>
      </c>
      <c r="I30" s="1">
        <f>I29+IF(statek[[#This Row],[towar]]="T2",IF(statek[[#This Row],[Z/W]]="Z",statek[[#This Row],[ile ton]],-statek[[#This Row],[ile ton]]),0)</f>
        <v>28</v>
      </c>
      <c r="J30" s="1">
        <f>J29+IF(statek[[#This Row],[towar]]="T1",IF(statek[[#This Row],[Z/W]]="Z",statek[[#This Row],[ile ton]],-statek[[#This Row],[ile ton]]),0)</f>
        <v>28</v>
      </c>
      <c r="K30" s="1">
        <f>K29+IF(statek[[#This Row],[towar]]="T4",IF(statek[[#This Row],[Z/W]]="Z",statek[[#This Row],[ile ton]],-statek[[#This Row],[ile ton]]),0)</f>
        <v>42</v>
      </c>
      <c r="L30" s="1">
        <f>L29+IF(statek[[#This Row],[towar]]="T5",IF(statek[[#This Row],[Z/W]]="Z",statek[[#This Row],[ile ton]],-statek[[#This Row],[ile ton]]),0)</f>
        <v>70</v>
      </c>
      <c r="M30" s="1">
        <f>IF(statek[[#This Row],[Z/W]]="W",M29+statek[[#This Row],[cena za tone w talarach]]*statek[[#This Row],[ile ton]],M29-statek[[#This Row],[cena za tone w talarach]]*statek[[#This Row],[ile ton]])</f>
        <v>1909</v>
      </c>
      <c r="N30" s="1" t="str">
        <f>IF(statek[[#This Row],[data]] &lt;&gt; A31,statek[[#This Row],[T6]],"")</f>
        <v/>
      </c>
    </row>
    <row r="31" spans="1:14" x14ac:dyDescent="0.25">
      <c r="A31" s="2">
        <v>42529</v>
      </c>
      <c r="B31" s="1" t="s">
        <v>21</v>
      </c>
      <c r="C31" s="1" t="s">
        <v>12</v>
      </c>
      <c r="D31" s="1" t="s">
        <v>8</v>
      </c>
      <c r="E31">
        <v>19</v>
      </c>
      <c r="F31">
        <v>19</v>
      </c>
      <c r="G31" s="1">
        <f>IF(statek[[#This Row],[Z/W]]="z",E31+G30,G30-E31)</f>
        <v>244</v>
      </c>
      <c r="H31" s="1">
        <f>H30+IF(statek[[#This Row],[towar]]="T1",IF(statek[[#This Row],[Z/W]]="Z",statek[[#This Row],[ile ton]],-statek[[#This Row],[ile ton]]),0)</f>
        <v>28</v>
      </c>
      <c r="I31" s="1">
        <f>I30+IF(statek[[#This Row],[towar]]="T2",IF(statek[[#This Row],[Z/W]]="Z",statek[[#This Row],[ile ton]],-statek[[#This Row],[ile ton]]),0)</f>
        <v>28</v>
      </c>
      <c r="J31" s="1">
        <f>J30+IF(statek[[#This Row],[towar]]="T1",IF(statek[[#This Row],[Z/W]]="Z",statek[[#This Row],[ile ton]],-statek[[#This Row],[ile ton]]),0)</f>
        <v>28</v>
      </c>
      <c r="K31" s="1">
        <f>K30+IF(statek[[#This Row],[towar]]="T4",IF(statek[[#This Row],[Z/W]]="Z",statek[[#This Row],[ile ton]],-statek[[#This Row],[ile ton]]),0)</f>
        <v>42</v>
      </c>
      <c r="L31" s="1">
        <f>L30+IF(statek[[#This Row],[towar]]="T5",IF(statek[[#This Row],[Z/W]]="Z",statek[[#This Row],[ile ton]],-statek[[#This Row],[ile ton]]),0)</f>
        <v>70</v>
      </c>
      <c r="M31" s="1">
        <f>IF(statek[[#This Row],[Z/W]]="W",M30+statek[[#This Row],[cena za tone w talarach]]*statek[[#This Row],[ile ton]],M30-statek[[#This Row],[cena za tone w talarach]]*statek[[#This Row],[ile ton]])</f>
        <v>1548</v>
      </c>
      <c r="N31" s="1">
        <f>IF(statek[[#This Row],[data]] &lt;&gt; A32,statek[[#This Row],[T6]],"")</f>
        <v>1548</v>
      </c>
    </row>
    <row r="32" spans="1:14" x14ac:dyDescent="0.25">
      <c r="A32" s="2">
        <v>42542</v>
      </c>
      <c r="B32" s="1" t="s">
        <v>22</v>
      </c>
      <c r="C32" s="1" t="s">
        <v>12</v>
      </c>
      <c r="D32" s="1" t="s">
        <v>14</v>
      </c>
      <c r="E32">
        <v>72</v>
      </c>
      <c r="F32">
        <v>28</v>
      </c>
      <c r="G32" s="1">
        <f>IF(statek[[#This Row],[Z/W]]="z",E32+G31,G31-E32)</f>
        <v>172</v>
      </c>
      <c r="H32" s="1">
        <f>H31+IF(statek[[#This Row],[towar]]="T1",IF(statek[[#This Row],[Z/W]]="Z",statek[[#This Row],[ile ton]],-statek[[#This Row],[ile ton]]),0)</f>
        <v>28</v>
      </c>
      <c r="I32" s="1">
        <f>I31+IF(statek[[#This Row],[towar]]="T2",IF(statek[[#This Row],[Z/W]]="Z",statek[[#This Row],[ile ton]],-statek[[#This Row],[ile ton]]),0)</f>
        <v>28</v>
      </c>
      <c r="J32" s="1">
        <f>J31+IF(statek[[#This Row],[towar]]="T1",IF(statek[[#This Row],[Z/W]]="Z",statek[[#This Row],[ile ton]],-statek[[#This Row],[ile ton]]),0)</f>
        <v>28</v>
      </c>
      <c r="K32" s="1">
        <f>K31+IF(statek[[#This Row],[towar]]="T4",IF(statek[[#This Row],[Z/W]]="Z",statek[[#This Row],[ile ton]],-statek[[#This Row],[ile ton]]),0)</f>
        <v>42</v>
      </c>
      <c r="L32" s="1">
        <f>L31+IF(statek[[#This Row],[towar]]="T5",IF(statek[[#This Row],[Z/W]]="Z",statek[[#This Row],[ile ton]],-statek[[#This Row],[ile ton]]),0)</f>
        <v>70</v>
      </c>
      <c r="M32" s="1">
        <f>IF(statek[[#This Row],[Z/W]]="W",M31+statek[[#This Row],[cena za tone w talarach]]*statek[[#This Row],[ile ton]],M31-statek[[#This Row],[cena za tone w talarach]]*statek[[#This Row],[ile ton]])</f>
        <v>3564</v>
      </c>
      <c r="N32" s="1" t="str">
        <f>IF(statek[[#This Row],[data]] &lt;&gt; A33,statek[[#This Row],[T6]],"")</f>
        <v/>
      </c>
    </row>
    <row r="33" spans="1:14" x14ac:dyDescent="0.25">
      <c r="A33" s="2">
        <v>42542</v>
      </c>
      <c r="B33" s="1" t="s">
        <v>22</v>
      </c>
      <c r="C33" s="1" t="s">
        <v>7</v>
      </c>
      <c r="D33" s="1" t="s">
        <v>14</v>
      </c>
      <c r="E33">
        <v>42</v>
      </c>
      <c r="F33">
        <v>90</v>
      </c>
      <c r="G33" s="1">
        <f>IF(statek[[#This Row],[Z/W]]="z",E33+G32,G32-E33)</f>
        <v>130</v>
      </c>
      <c r="H33" s="1">
        <f>H32+IF(statek[[#This Row],[towar]]="T1",IF(statek[[#This Row],[Z/W]]="Z",statek[[#This Row],[ile ton]],-statek[[#This Row],[ile ton]]),0)</f>
        <v>28</v>
      </c>
      <c r="I33" s="1">
        <f>I32+IF(statek[[#This Row],[towar]]="T2",IF(statek[[#This Row],[Z/W]]="Z",statek[[#This Row],[ile ton]],-statek[[#This Row],[ile ton]]),0)</f>
        <v>28</v>
      </c>
      <c r="J33" s="1">
        <f>J32+IF(statek[[#This Row],[towar]]="T1",IF(statek[[#This Row],[Z/W]]="Z",statek[[#This Row],[ile ton]],-statek[[#This Row],[ile ton]]),0)</f>
        <v>28</v>
      </c>
      <c r="K33" s="1">
        <f>K32+IF(statek[[#This Row],[towar]]="T4",IF(statek[[#This Row],[Z/W]]="Z",statek[[#This Row],[ile ton]],-statek[[#This Row],[ile ton]]),0)</f>
        <v>0</v>
      </c>
      <c r="L33" s="1">
        <f>L32+IF(statek[[#This Row],[towar]]="T5",IF(statek[[#This Row],[Z/W]]="Z",statek[[#This Row],[ile ton]],-statek[[#This Row],[ile ton]]),0)</f>
        <v>70</v>
      </c>
      <c r="M33" s="1">
        <f>IF(statek[[#This Row],[Z/W]]="W",M32+statek[[#This Row],[cena za tone w talarach]]*statek[[#This Row],[ile ton]],M32-statek[[#This Row],[cena za tone w talarach]]*statek[[#This Row],[ile ton]])</f>
        <v>7344</v>
      </c>
      <c r="N33" s="1" t="str">
        <f>IF(statek[[#This Row],[data]] &lt;&gt; A34,statek[[#This Row],[T6]],"")</f>
        <v/>
      </c>
    </row>
    <row r="34" spans="1:14" x14ac:dyDescent="0.25">
      <c r="A34" s="2">
        <v>42542</v>
      </c>
      <c r="B34" s="1" t="s">
        <v>22</v>
      </c>
      <c r="C34" s="1" t="s">
        <v>9</v>
      </c>
      <c r="D34" s="1" t="s">
        <v>8</v>
      </c>
      <c r="E34">
        <v>42</v>
      </c>
      <c r="F34">
        <v>44</v>
      </c>
      <c r="G34" s="1">
        <f>IF(statek[[#This Row],[Z/W]]="z",E34+G33,G33-E34)</f>
        <v>172</v>
      </c>
      <c r="H34" s="1">
        <f>H33+IF(statek[[#This Row],[towar]]="T1",IF(statek[[#This Row],[Z/W]]="Z",statek[[#This Row],[ile ton]],-statek[[#This Row],[ile ton]]),0)</f>
        <v>28</v>
      </c>
      <c r="I34" s="1">
        <f>I33+IF(statek[[#This Row],[towar]]="T2",IF(statek[[#This Row],[Z/W]]="Z",statek[[#This Row],[ile ton]],-statek[[#This Row],[ile ton]]),0)</f>
        <v>28</v>
      </c>
      <c r="J34" s="1">
        <f>J33+IF(statek[[#This Row],[towar]]="T1",IF(statek[[#This Row],[Z/W]]="Z",statek[[#This Row],[ile ton]],-statek[[#This Row],[ile ton]]),0)</f>
        <v>28</v>
      </c>
      <c r="K34" s="1">
        <f>K33+IF(statek[[#This Row],[towar]]="T4",IF(statek[[#This Row],[Z/W]]="Z",statek[[#This Row],[ile ton]],-statek[[#This Row],[ile ton]]),0)</f>
        <v>0</v>
      </c>
      <c r="L34" s="1">
        <f>L33+IF(statek[[#This Row],[towar]]="T5",IF(statek[[#This Row],[Z/W]]="Z",statek[[#This Row],[ile ton]],-statek[[#This Row],[ile ton]]),0)</f>
        <v>112</v>
      </c>
      <c r="M34" s="1">
        <f>IF(statek[[#This Row],[Z/W]]="W",M33+statek[[#This Row],[cena za tone w talarach]]*statek[[#This Row],[ile ton]],M33-statek[[#This Row],[cena za tone w talarach]]*statek[[#This Row],[ile ton]])</f>
        <v>5496</v>
      </c>
      <c r="N34" s="1" t="str">
        <f>IF(statek[[#This Row],[data]] &lt;&gt; A35,statek[[#This Row],[T6]],"")</f>
        <v/>
      </c>
    </row>
    <row r="35" spans="1:14" x14ac:dyDescent="0.25">
      <c r="A35" s="2">
        <v>42542</v>
      </c>
      <c r="B35" s="1" t="s">
        <v>22</v>
      </c>
      <c r="C35" s="1" t="s">
        <v>11</v>
      </c>
      <c r="D35" s="1" t="s">
        <v>8</v>
      </c>
      <c r="E35">
        <v>33</v>
      </c>
      <c r="F35">
        <v>26</v>
      </c>
      <c r="G35" s="1">
        <f>IF(statek[[#This Row],[Z/W]]="z",E35+G34,G34-E35)</f>
        <v>205</v>
      </c>
      <c r="H35" s="1">
        <f>H34+IF(statek[[#This Row],[towar]]="T1",IF(statek[[#This Row],[Z/W]]="Z",statek[[#This Row],[ile ton]],-statek[[#This Row],[ile ton]]),0)</f>
        <v>28</v>
      </c>
      <c r="I35" s="1">
        <f>I34+IF(statek[[#This Row],[towar]]="T2",IF(statek[[#This Row],[Z/W]]="Z",statek[[#This Row],[ile ton]],-statek[[#This Row],[ile ton]]),0)</f>
        <v>61</v>
      </c>
      <c r="J35" s="1">
        <f>J34+IF(statek[[#This Row],[towar]]="T1",IF(statek[[#This Row],[Z/W]]="Z",statek[[#This Row],[ile ton]],-statek[[#This Row],[ile ton]]),0)</f>
        <v>28</v>
      </c>
      <c r="K35" s="1">
        <f>K34+IF(statek[[#This Row],[towar]]="T4",IF(statek[[#This Row],[Z/W]]="Z",statek[[#This Row],[ile ton]],-statek[[#This Row],[ile ton]]),0)</f>
        <v>0</v>
      </c>
      <c r="L35" s="1">
        <f>L34+IF(statek[[#This Row],[towar]]="T5",IF(statek[[#This Row],[Z/W]]="Z",statek[[#This Row],[ile ton]],-statek[[#This Row],[ile ton]]),0)</f>
        <v>112</v>
      </c>
      <c r="M35" s="1">
        <f>IF(statek[[#This Row],[Z/W]]="W",M34+statek[[#This Row],[cena za tone w talarach]]*statek[[#This Row],[ile ton]],M34-statek[[#This Row],[cena za tone w talarach]]*statek[[#This Row],[ile ton]])</f>
        <v>4638</v>
      </c>
      <c r="N35" s="1" t="str">
        <f>IF(statek[[#This Row],[data]] &lt;&gt; A36,statek[[#This Row],[T6]],"")</f>
        <v/>
      </c>
    </row>
    <row r="36" spans="1:14" x14ac:dyDescent="0.25">
      <c r="A36" s="2">
        <v>42542</v>
      </c>
      <c r="B36" s="1" t="s">
        <v>22</v>
      </c>
      <c r="C36" s="1" t="s">
        <v>10</v>
      </c>
      <c r="D36" s="1" t="s">
        <v>8</v>
      </c>
      <c r="E36">
        <v>9</v>
      </c>
      <c r="F36">
        <v>9</v>
      </c>
      <c r="G36" s="1">
        <f>IF(statek[[#This Row],[Z/W]]="z",E36+G35,G35-E36)</f>
        <v>214</v>
      </c>
      <c r="H36" s="1">
        <f>H35+IF(statek[[#This Row],[towar]]="T1",IF(statek[[#This Row],[Z/W]]="Z",statek[[#This Row],[ile ton]],-statek[[#This Row],[ile ton]]),0)</f>
        <v>37</v>
      </c>
      <c r="I36" s="1">
        <f>I35+IF(statek[[#This Row],[towar]]="T2",IF(statek[[#This Row],[Z/W]]="Z",statek[[#This Row],[ile ton]],-statek[[#This Row],[ile ton]]),0)</f>
        <v>61</v>
      </c>
      <c r="J36" s="1">
        <f>J35+IF(statek[[#This Row],[towar]]="T1",IF(statek[[#This Row],[Z/W]]="Z",statek[[#This Row],[ile ton]],-statek[[#This Row],[ile ton]]),0)</f>
        <v>37</v>
      </c>
      <c r="K36" s="1">
        <f>K35+IF(statek[[#This Row],[towar]]="T4",IF(statek[[#This Row],[Z/W]]="Z",statek[[#This Row],[ile ton]],-statek[[#This Row],[ile ton]]),0)</f>
        <v>0</v>
      </c>
      <c r="L36" s="1">
        <f>L35+IF(statek[[#This Row],[towar]]="T5",IF(statek[[#This Row],[Z/W]]="Z",statek[[#This Row],[ile ton]],-statek[[#This Row],[ile ton]]),0)</f>
        <v>112</v>
      </c>
      <c r="M36" s="1">
        <f>IF(statek[[#This Row],[Z/W]]="W",M35+statek[[#This Row],[cena za tone w talarach]]*statek[[#This Row],[ile ton]],M35-statek[[#This Row],[cena za tone w talarach]]*statek[[#This Row],[ile ton]])</f>
        <v>4557</v>
      </c>
      <c r="N36" s="1">
        <f>IF(statek[[#This Row],[data]] &lt;&gt; A37,statek[[#This Row],[T6]],"")</f>
        <v>4557</v>
      </c>
    </row>
    <row r="37" spans="1:14" x14ac:dyDescent="0.25">
      <c r="A37" s="2">
        <v>42559</v>
      </c>
      <c r="B37" s="1" t="s">
        <v>6</v>
      </c>
      <c r="C37" s="1" t="s">
        <v>12</v>
      </c>
      <c r="D37" s="1" t="s">
        <v>14</v>
      </c>
      <c r="E37">
        <v>4</v>
      </c>
      <c r="F37">
        <v>29</v>
      </c>
      <c r="G37" s="1">
        <f>IF(statek[[#This Row],[Z/W]]="z",E37+G36,G36-E37)</f>
        <v>210</v>
      </c>
      <c r="H37" s="1">
        <f>H36+IF(statek[[#This Row],[towar]]="T1",IF(statek[[#This Row],[Z/W]]="Z",statek[[#This Row],[ile ton]],-statek[[#This Row],[ile ton]]),0)</f>
        <v>37</v>
      </c>
      <c r="I37" s="1">
        <f>I36+IF(statek[[#This Row],[towar]]="T2",IF(statek[[#This Row],[Z/W]]="Z",statek[[#This Row],[ile ton]],-statek[[#This Row],[ile ton]]),0)</f>
        <v>61</v>
      </c>
      <c r="J37" s="1">
        <f>J36+IF(statek[[#This Row],[towar]]="T1",IF(statek[[#This Row],[Z/W]]="Z",statek[[#This Row],[ile ton]],-statek[[#This Row],[ile ton]]),0)</f>
        <v>37</v>
      </c>
      <c r="K37" s="1">
        <f>K36+IF(statek[[#This Row],[towar]]="T4",IF(statek[[#This Row],[Z/W]]="Z",statek[[#This Row],[ile ton]],-statek[[#This Row],[ile ton]]),0)</f>
        <v>0</v>
      </c>
      <c r="L37" s="1">
        <f>L36+IF(statek[[#This Row],[towar]]="T5",IF(statek[[#This Row],[Z/W]]="Z",statek[[#This Row],[ile ton]],-statek[[#This Row],[ile ton]]),0)</f>
        <v>112</v>
      </c>
      <c r="M37" s="1">
        <f>IF(statek[[#This Row],[Z/W]]="W",M36+statek[[#This Row],[cena za tone w talarach]]*statek[[#This Row],[ile ton]],M36-statek[[#This Row],[cena za tone w talarach]]*statek[[#This Row],[ile ton]])</f>
        <v>4673</v>
      </c>
      <c r="N37" s="1" t="str">
        <f>IF(statek[[#This Row],[data]] &lt;&gt; A38,statek[[#This Row],[T6]],"")</f>
        <v/>
      </c>
    </row>
    <row r="38" spans="1:14" x14ac:dyDescent="0.25">
      <c r="A38" s="2">
        <v>42559</v>
      </c>
      <c r="B38" s="1" t="s">
        <v>6</v>
      </c>
      <c r="C38" s="1" t="s">
        <v>10</v>
      </c>
      <c r="D38" s="1" t="s">
        <v>14</v>
      </c>
      <c r="E38">
        <v>37</v>
      </c>
      <c r="F38">
        <v>12</v>
      </c>
      <c r="G38" s="1">
        <f>IF(statek[[#This Row],[Z/W]]="z",E38+G37,G37-E38)</f>
        <v>173</v>
      </c>
      <c r="H38" s="1">
        <f>H37+IF(statek[[#This Row],[towar]]="T1",IF(statek[[#This Row],[Z/W]]="Z",statek[[#This Row],[ile ton]],-statek[[#This Row],[ile ton]]),0)</f>
        <v>0</v>
      </c>
      <c r="I38" s="1">
        <f>I37+IF(statek[[#This Row],[towar]]="T2",IF(statek[[#This Row],[Z/W]]="Z",statek[[#This Row],[ile ton]],-statek[[#This Row],[ile ton]]),0)</f>
        <v>61</v>
      </c>
      <c r="J38" s="1">
        <f>J37+IF(statek[[#This Row],[towar]]="T1",IF(statek[[#This Row],[Z/W]]="Z",statek[[#This Row],[ile ton]],-statek[[#This Row],[ile ton]]),0)</f>
        <v>0</v>
      </c>
      <c r="K38" s="1">
        <f>K37+IF(statek[[#This Row],[towar]]="T4",IF(statek[[#This Row],[Z/W]]="Z",statek[[#This Row],[ile ton]],-statek[[#This Row],[ile ton]]),0)</f>
        <v>0</v>
      </c>
      <c r="L38" s="1">
        <f>L37+IF(statek[[#This Row],[towar]]="T5",IF(statek[[#This Row],[Z/W]]="Z",statek[[#This Row],[ile ton]],-statek[[#This Row],[ile ton]]),0)</f>
        <v>112</v>
      </c>
      <c r="M38" s="1">
        <f>IF(statek[[#This Row],[Z/W]]="W",M37+statek[[#This Row],[cena za tone w talarach]]*statek[[#This Row],[ile ton]],M37-statek[[#This Row],[cena za tone w talarach]]*statek[[#This Row],[ile ton]])</f>
        <v>5117</v>
      </c>
      <c r="N38" s="1" t="str">
        <f>IF(statek[[#This Row],[data]] &lt;&gt; A39,statek[[#This Row],[T6]],"")</f>
        <v/>
      </c>
    </row>
    <row r="39" spans="1:14" x14ac:dyDescent="0.25">
      <c r="A39" s="2">
        <v>42559</v>
      </c>
      <c r="B39" s="1" t="s">
        <v>6</v>
      </c>
      <c r="C39" s="1" t="s">
        <v>9</v>
      </c>
      <c r="D39" s="1" t="s">
        <v>8</v>
      </c>
      <c r="E39">
        <v>35</v>
      </c>
      <c r="F39">
        <v>42</v>
      </c>
      <c r="G39" s="1">
        <f>IF(statek[[#This Row],[Z/W]]="z",E39+G38,G38-E39)</f>
        <v>208</v>
      </c>
      <c r="H39" s="1">
        <f>H38+IF(statek[[#This Row],[towar]]="T1",IF(statek[[#This Row],[Z/W]]="Z",statek[[#This Row],[ile ton]],-statek[[#This Row],[ile ton]]),0)</f>
        <v>0</v>
      </c>
      <c r="I39" s="1">
        <f>I38+IF(statek[[#This Row],[towar]]="T2",IF(statek[[#This Row],[Z/W]]="Z",statek[[#This Row],[ile ton]],-statek[[#This Row],[ile ton]]),0)</f>
        <v>61</v>
      </c>
      <c r="J39" s="1">
        <f>J38+IF(statek[[#This Row],[towar]]="T1",IF(statek[[#This Row],[Z/W]]="Z",statek[[#This Row],[ile ton]],-statek[[#This Row],[ile ton]]),0)</f>
        <v>0</v>
      </c>
      <c r="K39" s="1">
        <f>K38+IF(statek[[#This Row],[towar]]="T4",IF(statek[[#This Row],[Z/W]]="Z",statek[[#This Row],[ile ton]],-statek[[#This Row],[ile ton]]),0)</f>
        <v>0</v>
      </c>
      <c r="L39" s="1">
        <f>L38+IF(statek[[#This Row],[towar]]="T5",IF(statek[[#This Row],[Z/W]]="Z",statek[[#This Row],[ile ton]],-statek[[#This Row],[ile ton]]),0)</f>
        <v>147</v>
      </c>
      <c r="M39" s="1">
        <f>IF(statek[[#This Row],[Z/W]]="W",M38+statek[[#This Row],[cena za tone w talarach]]*statek[[#This Row],[ile ton]],M38-statek[[#This Row],[cena za tone w talarach]]*statek[[#This Row],[ile ton]])</f>
        <v>3647</v>
      </c>
      <c r="N39" s="1" t="str">
        <f>IF(statek[[#This Row],[data]] &lt;&gt; A40,statek[[#This Row],[T6]],"")</f>
        <v/>
      </c>
    </row>
    <row r="40" spans="1:14" x14ac:dyDescent="0.25">
      <c r="A40" s="2">
        <v>42559</v>
      </c>
      <c r="B40" s="1" t="s">
        <v>6</v>
      </c>
      <c r="C40" s="1" t="s">
        <v>7</v>
      </c>
      <c r="D40" s="1" t="s">
        <v>8</v>
      </c>
      <c r="E40">
        <v>32</v>
      </c>
      <c r="F40">
        <v>66</v>
      </c>
      <c r="G40" s="1">
        <f>IF(statek[[#This Row],[Z/W]]="z",E40+G39,G39-E40)</f>
        <v>240</v>
      </c>
      <c r="H40" s="1">
        <f>H39+IF(statek[[#This Row],[towar]]="T1",IF(statek[[#This Row],[Z/W]]="Z",statek[[#This Row],[ile ton]],-statek[[#This Row],[ile ton]]),0)</f>
        <v>0</v>
      </c>
      <c r="I40" s="1">
        <f>I39+IF(statek[[#This Row],[towar]]="T2",IF(statek[[#This Row],[Z/W]]="Z",statek[[#This Row],[ile ton]],-statek[[#This Row],[ile ton]]),0)</f>
        <v>61</v>
      </c>
      <c r="J40" s="1">
        <f>J39+IF(statek[[#This Row],[towar]]="T1",IF(statek[[#This Row],[Z/W]]="Z",statek[[#This Row],[ile ton]],-statek[[#This Row],[ile ton]]),0)</f>
        <v>0</v>
      </c>
      <c r="K40" s="1">
        <f>K39+IF(statek[[#This Row],[towar]]="T4",IF(statek[[#This Row],[Z/W]]="Z",statek[[#This Row],[ile ton]],-statek[[#This Row],[ile ton]]),0)</f>
        <v>32</v>
      </c>
      <c r="L40" s="1">
        <f>L39+IF(statek[[#This Row],[towar]]="T5",IF(statek[[#This Row],[Z/W]]="Z",statek[[#This Row],[ile ton]],-statek[[#This Row],[ile ton]]),0)</f>
        <v>147</v>
      </c>
      <c r="M40" s="1">
        <f>IF(statek[[#This Row],[Z/W]]="W",M39+statek[[#This Row],[cena za tone w talarach]]*statek[[#This Row],[ile ton]],M39-statek[[#This Row],[cena za tone w talarach]]*statek[[#This Row],[ile ton]])</f>
        <v>1535</v>
      </c>
      <c r="N40" s="1">
        <f>IF(statek[[#This Row],[data]] &lt;&gt; A41,statek[[#This Row],[T6]],"")</f>
        <v>1535</v>
      </c>
    </row>
    <row r="41" spans="1:14" x14ac:dyDescent="0.25">
      <c r="A41" s="2">
        <v>42574</v>
      </c>
      <c r="B41" s="1" t="s">
        <v>13</v>
      </c>
      <c r="C41" s="1" t="s">
        <v>7</v>
      </c>
      <c r="D41" s="1" t="s">
        <v>14</v>
      </c>
      <c r="E41">
        <v>32</v>
      </c>
      <c r="F41">
        <v>92</v>
      </c>
      <c r="G41" s="1">
        <f>IF(statek[[#This Row],[Z/W]]="z",E41+G40,G40-E41)</f>
        <v>208</v>
      </c>
      <c r="H41" s="1">
        <f>H40+IF(statek[[#This Row],[towar]]="T1",IF(statek[[#This Row],[Z/W]]="Z",statek[[#This Row],[ile ton]],-statek[[#This Row],[ile ton]]),0)</f>
        <v>0</v>
      </c>
      <c r="I41" s="1">
        <f>I40+IF(statek[[#This Row],[towar]]="T2",IF(statek[[#This Row],[Z/W]]="Z",statek[[#This Row],[ile ton]],-statek[[#This Row],[ile ton]]),0)</f>
        <v>61</v>
      </c>
      <c r="J41" s="1">
        <f>J40+IF(statek[[#This Row],[towar]]="T1",IF(statek[[#This Row],[Z/W]]="Z",statek[[#This Row],[ile ton]],-statek[[#This Row],[ile ton]]),0)</f>
        <v>0</v>
      </c>
      <c r="K41" s="1">
        <f>K40+IF(statek[[#This Row],[towar]]="T4",IF(statek[[#This Row],[Z/W]]="Z",statek[[#This Row],[ile ton]],-statek[[#This Row],[ile ton]]),0)</f>
        <v>0</v>
      </c>
      <c r="L41" s="1">
        <f>L40+IF(statek[[#This Row],[towar]]="T5",IF(statek[[#This Row],[Z/W]]="Z",statek[[#This Row],[ile ton]],-statek[[#This Row],[ile ton]]),0)</f>
        <v>147</v>
      </c>
      <c r="M41" s="1">
        <f>IF(statek[[#This Row],[Z/W]]="W",M40+statek[[#This Row],[cena za tone w talarach]]*statek[[#This Row],[ile ton]],M40-statek[[#This Row],[cena za tone w talarach]]*statek[[#This Row],[ile ton]])</f>
        <v>4479</v>
      </c>
      <c r="N41" s="1" t="str">
        <f>IF(statek[[#This Row],[data]] &lt;&gt; A42,statek[[#This Row],[T6]],"")</f>
        <v/>
      </c>
    </row>
    <row r="42" spans="1:14" x14ac:dyDescent="0.25">
      <c r="A42" s="2">
        <v>42574</v>
      </c>
      <c r="B42" s="1" t="s">
        <v>13</v>
      </c>
      <c r="C42" s="1" t="s">
        <v>9</v>
      </c>
      <c r="D42" s="1" t="s">
        <v>8</v>
      </c>
      <c r="E42">
        <v>48</v>
      </c>
      <c r="F42">
        <v>43</v>
      </c>
      <c r="G42" s="1">
        <f>IF(statek[[#This Row],[Z/W]]="z",E42+G41,G41-E42)</f>
        <v>256</v>
      </c>
      <c r="H42" s="1">
        <f>H41+IF(statek[[#This Row],[towar]]="T1",IF(statek[[#This Row],[Z/W]]="Z",statek[[#This Row],[ile ton]],-statek[[#This Row],[ile ton]]),0)</f>
        <v>0</v>
      </c>
      <c r="I42" s="1">
        <f>I41+IF(statek[[#This Row],[towar]]="T2",IF(statek[[#This Row],[Z/W]]="Z",statek[[#This Row],[ile ton]],-statek[[#This Row],[ile ton]]),0)</f>
        <v>61</v>
      </c>
      <c r="J42" s="1">
        <f>J41+IF(statek[[#This Row],[towar]]="T1",IF(statek[[#This Row],[Z/W]]="Z",statek[[#This Row],[ile ton]],-statek[[#This Row],[ile ton]]),0)</f>
        <v>0</v>
      </c>
      <c r="K42" s="1">
        <f>K41+IF(statek[[#This Row],[towar]]="T4",IF(statek[[#This Row],[Z/W]]="Z",statek[[#This Row],[ile ton]],-statek[[#This Row],[ile ton]]),0)</f>
        <v>0</v>
      </c>
      <c r="L42" s="1">
        <f>L41+IF(statek[[#This Row],[towar]]="T5",IF(statek[[#This Row],[Z/W]]="Z",statek[[#This Row],[ile ton]],-statek[[#This Row],[ile ton]]),0)</f>
        <v>195</v>
      </c>
      <c r="M42" s="1">
        <f>IF(statek[[#This Row],[Z/W]]="W",M41+statek[[#This Row],[cena za tone w talarach]]*statek[[#This Row],[ile ton]],M41-statek[[#This Row],[cena za tone w talarach]]*statek[[#This Row],[ile ton]])</f>
        <v>2415</v>
      </c>
      <c r="N42" s="1">
        <f>IF(statek[[#This Row],[data]] &lt;&gt; A43,statek[[#This Row],[T6]],"")</f>
        <v>2415</v>
      </c>
    </row>
    <row r="43" spans="1:14" x14ac:dyDescent="0.25">
      <c r="A43" s="2">
        <v>42593</v>
      </c>
      <c r="B43" s="1" t="s">
        <v>15</v>
      </c>
      <c r="C43" s="1" t="s">
        <v>9</v>
      </c>
      <c r="D43" s="1" t="s">
        <v>14</v>
      </c>
      <c r="E43">
        <v>191</v>
      </c>
      <c r="F43">
        <v>60</v>
      </c>
      <c r="G43" s="1">
        <f>IF(statek[[#This Row],[Z/W]]="z",E43+G42,G42-E43)</f>
        <v>65</v>
      </c>
      <c r="H43" s="1">
        <f>H42+IF(statek[[#This Row],[towar]]="T1",IF(statek[[#This Row],[Z/W]]="Z",statek[[#This Row],[ile ton]],-statek[[#This Row],[ile ton]]),0)</f>
        <v>0</v>
      </c>
      <c r="I43" s="1">
        <f>I42+IF(statek[[#This Row],[towar]]="T2",IF(statek[[#This Row],[Z/W]]="Z",statek[[#This Row],[ile ton]],-statek[[#This Row],[ile ton]]),0)</f>
        <v>61</v>
      </c>
      <c r="J43" s="1">
        <f>J42+IF(statek[[#This Row],[towar]]="T1",IF(statek[[#This Row],[Z/W]]="Z",statek[[#This Row],[ile ton]],-statek[[#This Row],[ile ton]]),0)</f>
        <v>0</v>
      </c>
      <c r="K43" s="1">
        <f>K42+IF(statek[[#This Row],[towar]]="T4",IF(statek[[#This Row],[Z/W]]="Z",statek[[#This Row],[ile ton]],-statek[[#This Row],[ile ton]]),0)</f>
        <v>0</v>
      </c>
      <c r="L43" s="1">
        <f>L42+IF(statek[[#This Row],[towar]]="T5",IF(statek[[#This Row],[Z/W]]="Z",statek[[#This Row],[ile ton]],-statek[[#This Row],[ile ton]]),0)</f>
        <v>4</v>
      </c>
      <c r="M43" s="1">
        <f>IF(statek[[#This Row],[Z/W]]="W",M42+statek[[#This Row],[cena za tone w talarach]]*statek[[#This Row],[ile ton]],M42-statek[[#This Row],[cena za tone w talarach]]*statek[[#This Row],[ile ton]])</f>
        <v>13875</v>
      </c>
      <c r="N43" s="1" t="str">
        <f>IF(statek[[#This Row],[data]] &lt;&gt; A44,statek[[#This Row],[T6]],"")</f>
        <v/>
      </c>
    </row>
    <row r="44" spans="1:14" x14ac:dyDescent="0.25">
      <c r="A44" s="2">
        <v>42593</v>
      </c>
      <c r="B44" s="1" t="s">
        <v>15</v>
      </c>
      <c r="C44" s="1" t="s">
        <v>11</v>
      </c>
      <c r="D44" s="1" t="s">
        <v>8</v>
      </c>
      <c r="E44">
        <v>9</v>
      </c>
      <c r="F44">
        <v>24</v>
      </c>
      <c r="G44" s="1">
        <f>IF(statek[[#This Row],[Z/W]]="z",E44+G43,G43-E44)</f>
        <v>74</v>
      </c>
      <c r="H44" s="1">
        <f>H43+IF(statek[[#This Row],[towar]]="T1",IF(statek[[#This Row],[Z/W]]="Z",statek[[#This Row],[ile ton]],-statek[[#This Row],[ile ton]]),0)</f>
        <v>0</v>
      </c>
      <c r="I44" s="1">
        <f>I43+IF(statek[[#This Row],[towar]]="T2",IF(statek[[#This Row],[Z/W]]="Z",statek[[#This Row],[ile ton]],-statek[[#This Row],[ile ton]]),0)</f>
        <v>70</v>
      </c>
      <c r="J44" s="1">
        <f>J43+IF(statek[[#This Row],[towar]]="T1",IF(statek[[#This Row],[Z/W]]="Z",statek[[#This Row],[ile ton]],-statek[[#This Row],[ile ton]]),0)</f>
        <v>0</v>
      </c>
      <c r="K44" s="1">
        <f>K43+IF(statek[[#This Row],[towar]]="T4",IF(statek[[#This Row],[Z/W]]="Z",statek[[#This Row],[ile ton]],-statek[[#This Row],[ile ton]]),0)</f>
        <v>0</v>
      </c>
      <c r="L44" s="1">
        <f>L43+IF(statek[[#This Row],[towar]]="T5",IF(statek[[#This Row],[Z/W]]="Z",statek[[#This Row],[ile ton]],-statek[[#This Row],[ile ton]]),0)</f>
        <v>4</v>
      </c>
      <c r="M44" s="1">
        <f>IF(statek[[#This Row],[Z/W]]="W",M43+statek[[#This Row],[cena za tone w talarach]]*statek[[#This Row],[ile ton]],M43-statek[[#This Row],[cena za tone w talarach]]*statek[[#This Row],[ile ton]])</f>
        <v>13659</v>
      </c>
      <c r="N44" s="1" t="str">
        <f>IF(statek[[#This Row],[data]] &lt;&gt; A45,statek[[#This Row],[T6]],"")</f>
        <v/>
      </c>
    </row>
    <row r="45" spans="1:14" x14ac:dyDescent="0.25">
      <c r="A45" s="2">
        <v>42593</v>
      </c>
      <c r="B45" s="1" t="s">
        <v>15</v>
      </c>
      <c r="C45" s="1" t="s">
        <v>7</v>
      </c>
      <c r="D45" s="1" t="s">
        <v>8</v>
      </c>
      <c r="E45">
        <v>36</v>
      </c>
      <c r="F45">
        <v>65</v>
      </c>
      <c r="G45" s="1">
        <f>IF(statek[[#This Row],[Z/W]]="z",E45+G44,G44-E45)</f>
        <v>110</v>
      </c>
      <c r="H45" s="1">
        <f>H44+IF(statek[[#This Row],[towar]]="T1",IF(statek[[#This Row],[Z/W]]="Z",statek[[#This Row],[ile ton]],-statek[[#This Row],[ile ton]]),0)</f>
        <v>0</v>
      </c>
      <c r="I45" s="1">
        <f>I44+IF(statek[[#This Row],[towar]]="T2",IF(statek[[#This Row],[Z/W]]="Z",statek[[#This Row],[ile ton]],-statek[[#This Row],[ile ton]]),0)</f>
        <v>70</v>
      </c>
      <c r="J45" s="1">
        <f>J44+IF(statek[[#This Row],[towar]]="T1",IF(statek[[#This Row],[Z/W]]="Z",statek[[#This Row],[ile ton]],-statek[[#This Row],[ile ton]]),0)</f>
        <v>0</v>
      </c>
      <c r="K45" s="1">
        <f>K44+IF(statek[[#This Row],[towar]]="T4",IF(statek[[#This Row],[Z/W]]="Z",statek[[#This Row],[ile ton]],-statek[[#This Row],[ile ton]]),0)</f>
        <v>36</v>
      </c>
      <c r="L45" s="1">
        <f>L44+IF(statek[[#This Row],[towar]]="T5",IF(statek[[#This Row],[Z/W]]="Z",statek[[#This Row],[ile ton]],-statek[[#This Row],[ile ton]]),0)</f>
        <v>4</v>
      </c>
      <c r="M45" s="1">
        <f>IF(statek[[#This Row],[Z/W]]="W",M44+statek[[#This Row],[cena za tone w talarach]]*statek[[#This Row],[ile ton]],M44-statek[[#This Row],[cena za tone w talarach]]*statek[[#This Row],[ile ton]])</f>
        <v>11319</v>
      </c>
      <c r="N45" s="1">
        <f>IF(statek[[#This Row],[data]] &lt;&gt; A46,statek[[#This Row],[T6]],"")</f>
        <v>11319</v>
      </c>
    </row>
    <row r="46" spans="1:14" x14ac:dyDescent="0.25">
      <c r="A46" s="2">
        <v>42619</v>
      </c>
      <c r="B46" s="1" t="s">
        <v>16</v>
      </c>
      <c r="C46" s="1" t="s">
        <v>10</v>
      </c>
      <c r="D46" s="1" t="s">
        <v>8</v>
      </c>
      <c r="E46">
        <v>47</v>
      </c>
      <c r="F46">
        <v>7</v>
      </c>
      <c r="G46" s="1">
        <f>IF(statek[[#This Row],[Z/W]]="z",E46+G45,G45-E46)</f>
        <v>157</v>
      </c>
      <c r="H46" s="1">
        <f>H45+IF(statek[[#This Row],[towar]]="T1",IF(statek[[#This Row],[Z/W]]="Z",statek[[#This Row],[ile ton]],-statek[[#This Row],[ile ton]]),0)</f>
        <v>47</v>
      </c>
      <c r="I46" s="1">
        <f>I45+IF(statek[[#This Row],[towar]]="T2",IF(statek[[#This Row],[Z/W]]="Z",statek[[#This Row],[ile ton]],-statek[[#This Row],[ile ton]]),0)</f>
        <v>70</v>
      </c>
      <c r="J46" s="1">
        <f>J45+IF(statek[[#This Row],[towar]]="T1",IF(statek[[#This Row],[Z/W]]="Z",statek[[#This Row],[ile ton]],-statek[[#This Row],[ile ton]]),0)</f>
        <v>47</v>
      </c>
      <c r="K46" s="1">
        <f>K45+IF(statek[[#This Row],[towar]]="T4",IF(statek[[#This Row],[Z/W]]="Z",statek[[#This Row],[ile ton]],-statek[[#This Row],[ile ton]]),0)</f>
        <v>36</v>
      </c>
      <c r="L46" s="1">
        <f>L45+IF(statek[[#This Row],[towar]]="T5",IF(statek[[#This Row],[Z/W]]="Z",statek[[#This Row],[ile ton]],-statek[[#This Row],[ile ton]]),0)</f>
        <v>4</v>
      </c>
      <c r="M46" s="1">
        <f>IF(statek[[#This Row],[Z/W]]="W",M45+statek[[#This Row],[cena za tone w talarach]]*statek[[#This Row],[ile ton]],M45-statek[[#This Row],[cena za tone w talarach]]*statek[[#This Row],[ile ton]])</f>
        <v>10990</v>
      </c>
      <c r="N46" s="1" t="str">
        <f>IF(statek[[#This Row],[data]] &lt;&gt; A47,statek[[#This Row],[T6]],"")</f>
        <v/>
      </c>
    </row>
    <row r="47" spans="1:14" x14ac:dyDescent="0.25">
      <c r="A47" s="2">
        <v>42619</v>
      </c>
      <c r="B47" s="1" t="s">
        <v>16</v>
      </c>
      <c r="C47" s="1" t="s">
        <v>9</v>
      </c>
      <c r="D47" s="1" t="s">
        <v>14</v>
      </c>
      <c r="E47">
        <v>4</v>
      </c>
      <c r="F47">
        <v>63</v>
      </c>
      <c r="G47" s="1">
        <f>IF(statek[[#This Row],[Z/W]]="z",E47+G46,G46-E47)</f>
        <v>153</v>
      </c>
      <c r="H47" s="1">
        <f>H46+IF(statek[[#This Row],[towar]]="T1",IF(statek[[#This Row],[Z/W]]="Z",statek[[#This Row],[ile ton]],-statek[[#This Row],[ile ton]]),0)</f>
        <v>47</v>
      </c>
      <c r="I47" s="1">
        <f>I46+IF(statek[[#This Row],[towar]]="T2",IF(statek[[#This Row],[Z/W]]="Z",statek[[#This Row],[ile ton]],-statek[[#This Row],[ile ton]]),0)</f>
        <v>70</v>
      </c>
      <c r="J47" s="1">
        <f>J46+IF(statek[[#This Row],[towar]]="T1",IF(statek[[#This Row],[Z/W]]="Z",statek[[#This Row],[ile ton]],-statek[[#This Row],[ile ton]]),0)</f>
        <v>47</v>
      </c>
      <c r="K47" s="1">
        <f>K46+IF(statek[[#This Row],[towar]]="T4",IF(statek[[#This Row],[Z/W]]="Z",statek[[#This Row],[ile ton]],-statek[[#This Row],[ile ton]]),0)</f>
        <v>36</v>
      </c>
      <c r="L47" s="1">
        <f>L46+IF(statek[[#This Row],[towar]]="T5",IF(statek[[#This Row],[Z/W]]="Z",statek[[#This Row],[ile ton]],-statek[[#This Row],[ile ton]]),0)</f>
        <v>0</v>
      </c>
      <c r="M47" s="1">
        <f>IF(statek[[#This Row],[Z/W]]="W",M46+statek[[#This Row],[cena za tone w talarach]]*statek[[#This Row],[ile ton]],M46-statek[[#This Row],[cena za tone w talarach]]*statek[[#This Row],[ile ton]])</f>
        <v>11242</v>
      </c>
      <c r="N47" s="1" t="str">
        <f>IF(statek[[#This Row],[data]] &lt;&gt; A48,statek[[#This Row],[T6]],"")</f>
        <v/>
      </c>
    </row>
    <row r="48" spans="1:14" x14ac:dyDescent="0.25">
      <c r="A48" s="2">
        <v>42619</v>
      </c>
      <c r="B48" s="1" t="s">
        <v>16</v>
      </c>
      <c r="C48" s="1" t="s">
        <v>12</v>
      </c>
      <c r="D48" s="1" t="s">
        <v>8</v>
      </c>
      <c r="E48">
        <v>8</v>
      </c>
      <c r="F48">
        <v>19</v>
      </c>
      <c r="G48" s="1">
        <f>IF(statek[[#This Row],[Z/W]]="z",E48+G47,G47-E48)</f>
        <v>161</v>
      </c>
      <c r="H48" s="1">
        <f>H47+IF(statek[[#This Row],[towar]]="T1",IF(statek[[#This Row],[Z/W]]="Z",statek[[#This Row],[ile ton]],-statek[[#This Row],[ile ton]]),0)</f>
        <v>47</v>
      </c>
      <c r="I48" s="1">
        <f>I47+IF(statek[[#This Row],[towar]]="T2",IF(statek[[#This Row],[Z/W]]="Z",statek[[#This Row],[ile ton]],-statek[[#This Row],[ile ton]]),0)</f>
        <v>70</v>
      </c>
      <c r="J48" s="1">
        <f>J47+IF(statek[[#This Row],[towar]]="T1",IF(statek[[#This Row],[Z/W]]="Z",statek[[#This Row],[ile ton]],-statek[[#This Row],[ile ton]]),0)</f>
        <v>47</v>
      </c>
      <c r="K48" s="1">
        <f>K47+IF(statek[[#This Row],[towar]]="T4",IF(statek[[#This Row],[Z/W]]="Z",statek[[#This Row],[ile ton]],-statek[[#This Row],[ile ton]]),0)</f>
        <v>36</v>
      </c>
      <c r="L48" s="1">
        <f>L47+IF(statek[[#This Row],[towar]]="T5",IF(statek[[#This Row],[Z/W]]="Z",statek[[#This Row],[ile ton]],-statek[[#This Row],[ile ton]]),0)</f>
        <v>0</v>
      </c>
      <c r="M48" s="1">
        <f>IF(statek[[#This Row],[Z/W]]="W",M47+statek[[#This Row],[cena za tone w talarach]]*statek[[#This Row],[ile ton]],M47-statek[[#This Row],[cena za tone w talarach]]*statek[[#This Row],[ile ton]])</f>
        <v>11090</v>
      </c>
      <c r="N48" s="1" t="str">
        <f>IF(statek[[#This Row],[data]] &lt;&gt; A49,statek[[#This Row],[T6]],"")</f>
        <v/>
      </c>
    </row>
    <row r="49" spans="1:14" x14ac:dyDescent="0.25">
      <c r="A49" s="2">
        <v>42619</v>
      </c>
      <c r="B49" s="1" t="s">
        <v>16</v>
      </c>
      <c r="C49" s="1" t="s">
        <v>11</v>
      </c>
      <c r="D49" s="1" t="s">
        <v>8</v>
      </c>
      <c r="E49">
        <v>3</v>
      </c>
      <c r="F49">
        <v>22</v>
      </c>
      <c r="G49" s="1">
        <f>IF(statek[[#This Row],[Z/W]]="z",E49+G48,G48-E49)</f>
        <v>164</v>
      </c>
      <c r="H49" s="1">
        <f>H48+IF(statek[[#This Row],[towar]]="T1",IF(statek[[#This Row],[Z/W]]="Z",statek[[#This Row],[ile ton]],-statek[[#This Row],[ile ton]]),0)</f>
        <v>47</v>
      </c>
      <c r="I49" s="1">
        <f>I48+IF(statek[[#This Row],[towar]]="T2",IF(statek[[#This Row],[Z/W]]="Z",statek[[#This Row],[ile ton]],-statek[[#This Row],[ile ton]]),0)</f>
        <v>73</v>
      </c>
      <c r="J49" s="1">
        <f>J48+IF(statek[[#This Row],[towar]]="T1",IF(statek[[#This Row],[Z/W]]="Z",statek[[#This Row],[ile ton]],-statek[[#This Row],[ile ton]]),0)</f>
        <v>47</v>
      </c>
      <c r="K49" s="1">
        <f>K48+IF(statek[[#This Row],[towar]]="T4",IF(statek[[#This Row],[Z/W]]="Z",statek[[#This Row],[ile ton]],-statek[[#This Row],[ile ton]]),0)</f>
        <v>36</v>
      </c>
      <c r="L49" s="1">
        <f>L48+IF(statek[[#This Row],[towar]]="T5",IF(statek[[#This Row],[Z/W]]="Z",statek[[#This Row],[ile ton]],-statek[[#This Row],[ile ton]]),0)</f>
        <v>0</v>
      </c>
      <c r="M49" s="1">
        <f>IF(statek[[#This Row],[Z/W]]="W",M48+statek[[#This Row],[cena za tone w talarach]]*statek[[#This Row],[ile ton]],M48-statek[[#This Row],[cena za tone w talarach]]*statek[[#This Row],[ile ton]])</f>
        <v>11024</v>
      </c>
      <c r="N49" s="1" t="str">
        <f>IF(statek[[#This Row],[data]] &lt;&gt; A50,statek[[#This Row],[T6]],"")</f>
        <v/>
      </c>
    </row>
    <row r="50" spans="1:14" x14ac:dyDescent="0.25">
      <c r="A50" s="2">
        <v>42619</v>
      </c>
      <c r="B50" s="1" t="s">
        <v>16</v>
      </c>
      <c r="C50" s="1" t="s">
        <v>7</v>
      </c>
      <c r="D50" s="1" t="s">
        <v>8</v>
      </c>
      <c r="E50">
        <v>41</v>
      </c>
      <c r="F50">
        <v>59</v>
      </c>
      <c r="G50" s="1">
        <f>IF(statek[[#This Row],[Z/W]]="z",E50+G49,G49-E50)</f>
        <v>205</v>
      </c>
      <c r="H50" s="1">
        <f>H49+IF(statek[[#This Row],[towar]]="T1",IF(statek[[#This Row],[Z/W]]="Z",statek[[#This Row],[ile ton]],-statek[[#This Row],[ile ton]]),0)</f>
        <v>47</v>
      </c>
      <c r="I50" s="1">
        <f>I49+IF(statek[[#This Row],[towar]]="T2",IF(statek[[#This Row],[Z/W]]="Z",statek[[#This Row],[ile ton]],-statek[[#This Row],[ile ton]]),0)</f>
        <v>73</v>
      </c>
      <c r="J50" s="1">
        <f>J49+IF(statek[[#This Row],[towar]]="T1",IF(statek[[#This Row],[Z/W]]="Z",statek[[#This Row],[ile ton]],-statek[[#This Row],[ile ton]]),0)</f>
        <v>47</v>
      </c>
      <c r="K50" s="1">
        <f>K49+IF(statek[[#This Row],[towar]]="T4",IF(statek[[#This Row],[Z/W]]="Z",statek[[#This Row],[ile ton]],-statek[[#This Row],[ile ton]]),0)</f>
        <v>77</v>
      </c>
      <c r="L50" s="1">
        <f>L49+IF(statek[[#This Row],[towar]]="T5",IF(statek[[#This Row],[Z/W]]="Z",statek[[#This Row],[ile ton]],-statek[[#This Row],[ile ton]]),0)</f>
        <v>0</v>
      </c>
      <c r="M50" s="1">
        <f>IF(statek[[#This Row],[Z/W]]="W",M49+statek[[#This Row],[cena za tone w talarach]]*statek[[#This Row],[ile ton]],M49-statek[[#This Row],[cena za tone w talarach]]*statek[[#This Row],[ile ton]])</f>
        <v>8605</v>
      </c>
      <c r="N50" s="1">
        <f>IF(statek[[#This Row],[data]] &lt;&gt; A51,statek[[#This Row],[T6]],"")</f>
        <v>8605</v>
      </c>
    </row>
    <row r="51" spans="1:14" x14ac:dyDescent="0.25">
      <c r="A51" s="2">
        <v>42640</v>
      </c>
      <c r="B51" s="1" t="s">
        <v>17</v>
      </c>
      <c r="C51" s="1" t="s">
        <v>9</v>
      </c>
      <c r="D51" s="1" t="s">
        <v>8</v>
      </c>
      <c r="E51">
        <v>44</v>
      </c>
      <c r="F51">
        <v>40</v>
      </c>
      <c r="G51" s="1">
        <f>IF(statek[[#This Row],[Z/W]]="z",E51+G50,G50-E51)</f>
        <v>249</v>
      </c>
      <c r="H51" s="1">
        <f>H50+IF(statek[[#This Row],[towar]]="T1",IF(statek[[#This Row],[Z/W]]="Z",statek[[#This Row],[ile ton]],-statek[[#This Row],[ile ton]]),0)</f>
        <v>47</v>
      </c>
      <c r="I51" s="1">
        <f>I50+IF(statek[[#This Row],[towar]]="T2",IF(statek[[#This Row],[Z/W]]="Z",statek[[#This Row],[ile ton]],-statek[[#This Row],[ile ton]]),0)</f>
        <v>73</v>
      </c>
      <c r="J51" s="1">
        <f>J50+IF(statek[[#This Row],[towar]]="T1",IF(statek[[#This Row],[Z/W]]="Z",statek[[#This Row],[ile ton]],-statek[[#This Row],[ile ton]]),0)</f>
        <v>47</v>
      </c>
      <c r="K51" s="1">
        <f>K50+IF(statek[[#This Row],[towar]]="T4",IF(statek[[#This Row],[Z/W]]="Z",statek[[#This Row],[ile ton]],-statek[[#This Row],[ile ton]]),0)</f>
        <v>77</v>
      </c>
      <c r="L51" s="1">
        <f>L50+IF(statek[[#This Row],[towar]]="T5",IF(statek[[#This Row],[Z/W]]="Z",statek[[#This Row],[ile ton]],-statek[[#This Row],[ile ton]]),0)</f>
        <v>44</v>
      </c>
      <c r="M51" s="1">
        <f>IF(statek[[#This Row],[Z/W]]="W",M50+statek[[#This Row],[cena za tone w talarach]]*statek[[#This Row],[ile ton]],M50-statek[[#This Row],[cena za tone w talarach]]*statek[[#This Row],[ile ton]])</f>
        <v>6845</v>
      </c>
      <c r="N51" s="1" t="str">
        <f>IF(statek[[#This Row],[data]] &lt;&gt; A52,statek[[#This Row],[T6]],"")</f>
        <v/>
      </c>
    </row>
    <row r="52" spans="1:14" x14ac:dyDescent="0.25">
      <c r="A52" s="2">
        <v>42640</v>
      </c>
      <c r="B52" s="1" t="s">
        <v>17</v>
      </c>
      <c r="C52" s="1" t="s">
        <v>10</v>
      </c>
      <c r="D52" s="1" t="s">
        <v>14</v>
      </c>
      <c r="E52">
        <v>45</v>
      </c>
      <c r="F52">
        <v>12</v>
      </c>
      <c r="G52" s="1">
        <f>IF(statek[[#This Row],[Z/W]]="z",E52+G51,G51-E52)</f>
        <v>204</v>
      </c>
      <c r="H52" s="1">
        <f>H51+IF(statek[[#This Row],[towar]]="T1",IF(statek[[#This Row],[Z/W]]="Z",statek[[#This Row],[ile ton]],-statek[[#This Row],[ile ton]]),0)</f>
        <v>2</v>
      </c>
      <c r="I52" s="1">
        <f>I51+IF(statek[[#This Row],[towar]]="T2",IF(statek[[#This Row],[Z/W]]="Z",statek[[#This Row],[ile ton]],-statek[[#This Row],[ile ton]]),0)</f>
        <v>73</v>
      </c>
      <c r="J52" s="1">
        <f>J51+IF(statek[[#This Row],[towar]]="T1",IF(statek[[#This Row],[Z/W]]="Z",statek[[#This Row],[ile ton]],-statek[[#This Row],[ile ton]]),0)</f>
        <v>2</v>
      </c>
      <c r="K52" s="1">
        <f>K51+IF(statek[[#This Row],[towar]]="T4",IF(statek[[#This Row],[Z/W]]="Z",statek[[#This Row],[ile ton]],-statek[[#This Row],[ile ton]]),0)</f>
        <v>77</v>
      </c>
      <c r="L52" s="1">
        <f>L51+IF(statek[[#This Row],[towar]]="T5",IF(statek[[#This Row],[Z/W]]="Z",statek[[#This Row],[ile ton]],-statek[[#This Row],[ile ton]]),0)</f>
        <v>44</v>
      </c>
      <c r="M52" s="1">
        <f>IF(statek[[#This Row],[Z/W]]="W",M51+statek[[#This Row],[cena za tone w talarach]]*statek[[#This Row],[ile ton]],M51-statek[[#This Row],[cena za tone w talarach]]*statek[[#This Row],[ile ton]])</f>
        <v>7385</v>
      </c>
      <c r="N52" s="1" t="str">
        <f>IF(statek[[#This Row],[data]] &lt;&gt; A53,statek[[#This Row],[T6]],"")</f>
        <v/>
      </c>
    </row>
    <row r="53" spans="1:14" x14ac:dyDescent="0.25">
      <c r="A53" s="2">
        <v>42640</v>
      </c>
      <c r="B53" s="1" t="s">
        <v>17</v>
      </c>
      <c r="C53" s="1" t="s">
        <v>12</v>
      </c>
      <c r="D53" s="1" t="s">
        <v>8</v>
      </c>
      <c r="E53">
        <v>40</v>
      </c>
      <c r="F53">
        <v>20</v>
      </c>
      <c r="G53" s="1">
        <f>IF(statek[[#This Row],[Z/W]]="z",E53+G52,G52-E53)</f>
        <v>244</v>
      </c>
      <c r="H53" s="1">
        <f>H52+IF(statek[[#This Row],[towar]]="T1",IF(statek[[#This Row],[Z/W]]="Z",statek[[#This Row],[ile ton]],-statek[[#This Row],[ile ton]]),0)</f>
        <v>2</v>
      </c>
      <c r="I53" s="1">
        <f>I52+IF(statek[[#This Row],[towar]]="T2",IF(statek[[#This Row],[Z/W]]="Z",statek[[#This Row],[ile ton]],-statek[[#This Row],[ile ton]]),0)</f>
        <v>73</v>
      </c>
      <c r="J53" s="1">
        <f>J52+IF(statek[[#This Row],[towar]]="T1",IF(statek[[#This Row],[Z/W]]="Z",statek[[#This Row],[ile ton]],-statek[[#This Row],[ile ton]]),0)</f>
        <v>2</v>
      </c>
      <c r="K53" s="1">
        <f>K52+IF(statek[[#This Row],[towar]]="T4",IF(statek[[#This Row],[Z/W]]="Z",statek[[#This Row],[ile ton]],-statek[[#This Row],[ile ton]]),0)</f>
        <v>77</v>
      </c>
      <c r="L53" s="1">
        <f>L52+IF(statek[[#This Row],[towar]]="T5",IF(statek[[#This Row],[Z/W]]="Z",statek[[#This Row],[ile ton]],-statek[[#This Row],[ile ton]]),0)</f>
        <v>44</v>
      </c>
      <c r="M53" s="1">
        <f>IF(statek[[#This Row],[Z/W]]="W",M52+statek[[#This Row],[cena za tone w talarach]]*statek[[#This Row],[ile ton]],M52-statek[[#This Row],[cena za tone w talarach]]*statek[[#This Row],[ile ton]])</f>
        <v>6585</v>
      </c>
      <c r="N53" s="1" t="str">
        <f>IF(statek[[#This Row],[data]] &lt;&gt; A54,statek[[#This Row],[T6]],"")</f>
        <v/>
      </c>
    </row>
    <row r="54" spans="1:14" x14ac:dyDescent="0.25">
      <c r="A54" s="2">
        <v>42640</v>
      </c>
      <c r="B54" s="1" t="s">
        <v>17</v>
      </c>
      <c r="C54" s="1" t="s">
        <v>7</v>
      </c>
      <c r="D54" s="1" t="s">
        <v>8</v>
      </c>
      <c r="E54">
        <v>3</v>
      </c>
      <c r="F54">
        <v>63</v>
      </c>
      <c r="G54" s="1">
        <f>IF(statek[[#This Row],[Z/W]]="z",E54+G53,G53-E54)</f>
        <v>247</v>
      </c>
      <c r="H54" s="1">
        <f>H53+IF(statek[[#This Row],[towar]]="T1",IF(statek[[#This Row],[Z/W]]="Z",statek[[#This Row],[ile ton]],-statek[[#This Row],[ile ton]]),0)</f>
        <v>2</v>
      </c>
      <c r="I54" s="1">
        <f>I53+IF(statek[[#This Row],[towar]]="T2",IF(statek[[#This Row],[Z/W]]="Z",statek[[#This Row],[ile ton]],-statek[[#This Row],[ile ton]]),0)</f>
        <v>73</v>
      </c>
      <c r="J54" s="1">
        <f>J53+IF(statek[[#This Row],[towar]]="T1",IF(statek[[#This Row],[Z/W]]="Z",statek[[#This Row],[ile ton]],-statek[[#This Row],[ile ton]]),0)</f>
        <v>2</v>
      </c>
      <c r="K54" s="1">
        <f>K53+IF(statek[[#This Row],[towar]]="T4",IF(statek[[#This Row],[Z/W]]="Z",statek[[#This Row],[ile ton]],-statek[[#This Row],[ile ton]]),0)</f>
        <v>80</v>
      </c>
      <c r="L54" s="1">
        <f>L53+IF(statek[[#This Row],[towar]]="T5",IF(statek[[#This Row],[Z/W]]="Z",statek[[#This Row],[ile ton]],-statek[[#This Row],[ile ton]]),0)</f>
        <v>44</v>
      </c>
      <c r="M54" s="1">
        <f>IF(statek[[#This Row],[Z/W]]="W",M53+statek[[#This Row],[cena za tone w talarach]]*statek[[#This Row],[ile ton]],M53-statek[[#This Row],[cena za tone w talarach]]*statek[[#This Row],[ile ton]])</f>
        <v>6396</v>
      </c>
      <c r="N54" s="1" t="str">
        <f>IF(statek[[#This Row],[data]] &lt;&gt; A55,statek[[#This Row],[T6]],"")</f>
        <v/>
      </c>
    </row>
    <row r="55" spans="1:14" x14ac:dyDescent="0.25">
      <c r="A55" s="2">
        <v>42640</v>
      </c>
      <c r="B55" s="1" t="s">
        <v>17</v>
      </c>
      <c r="C55" s="1" t="s">
        <v>11</v>
      </c>
      <c r="D55" s="1" t="s">
        <v>8</v>
      </c>
      <c r="E55">
        <v>17</v>
      </c>
      <c r="F55">
        <v>24</v>
      </c>
      <c r="G55" s="1">
        <f>IF(statek[[#This Row],[Z/W]]="z",E55+G54,G54-E55)</f>
        <v>264</v>
      </c>
      <c r="H55" s="1">
        <f>H54+IF(statek[[#This Row],[towar]]="T1",IF(statek[[#This Row],[Z/W]]="Z",statek[[#This Row],[ile ton]],-statek[[#This Row],[ile ton]]),0)</f>
        <v>2</v>
      </c>
      <c r="I55" s="1">
        <f>I54+IF(statek[[#This Row],[towar]]="T2",IF(statek[[#This Row],[Z/W]]="Z",statek[[#This Row],[ile ton]],-statek[[#This Row],[ile ton]]),0)</f>
        <v>90</v>
      </c>
      <c r="J55" s="1">
        <f>J54+IF(statek[[#This Row],[towar]]="T1",IF(statek[[#This Row],[Z/W]]="Z",statek[[#This Row],[ile ton]],-statek[[#This Row],[ile ton]]),0)</f>
        <v>2</v>
      </c>
      <c r="K55" s="1">
        <f>K54+IF(statek[[#This Row],[towar]]="T4",IF(statek[[#This Row],[Z/W]]="Z",statek[[#This Row],[ile ton]],-statek[[#This Row],[ile ton]]),0)</f>
        <v>80</v>
      </c>
      <c r="L55" s="1">
        <f>L54+IF(statek[[#This Row],[towar]]="T5",IF(statek[[#This Row],[Z/W]]="Z",statek[[#This Row],[ile ton]],-statek[[#This Row],[ile ton]]),0)</f>
        <v>44</v>
      </c>
      <c r="M55" s="1">
        <f>IF(statek[[#This Row],[Z/W]]="W",M54+statek[[#This Row],[cena za tone w talarach]]*statek[[#This Row],[ile ton]],M54-statek[[#This Row],[cena za tone w talarach]]*statek[[#This Row],[ile ton]])</f>
        <v>5988</v>
      </c>
      <c r="N55" s="1">
        <f>IF(statek[[#This Row],[data]] &lt;&gt; A56,statek[[#This Row],[T6]],"")</f>
        <v>5988</v>
      </c>
    </row>
    <row r="56" spans="1:14" x14ac:dyDescent="0.25">
      <c r="A56" s="2">
        <v>42664</v>
      </c>
      <c r="B56" s="1" t="s">
        <v>18</v>
      </c>
      <c r="C56" s="1" t="s">
        <v>10</v>
      </c>
      <c r="D56" s="1" t="s">
        <v>14</v>
      </c>
      <c r="E56">
        <v>2</v>
      </c>
      <c r="F56">
        <v>12</v>
      </c>
      <c r="G56" s="1">
        <f>IF(statek[[#This Row],[Z/W]]="z",E56+G55,G55-E56)</f>
        <v>262</v>
      </c>
      <c r="H56" s="1">
        <f>H55+IF(statek[[#This Row],[towar]]="T1",IF(statek[[#This Row],[Z/W]]="Z",statek[[#This Row],[ile ton]],-statek[[#This Row],[ile ton]]),0)</f>
        <v>0</v>
      </c>
      <c r="I56" s="1">
        <f>I55+IF(statek[[#This Row],[towar]]="T2",IF(statek[[#This Row],[Z/W]]="Z",statek[[#This Row],[ile ton]],-statek[[#This Row],[ile ton]]),0)</f>
        <v>90</v>
      </c>
      <c r="J56" s="1">
        <f>J55+IF(statek[[#This Row],[towar]]="T1",IF(statek[[#This Row],[Z/W]]="Z",statek[[#This Row],[ile ton]],-statek[[#This Row],[ile ton]]),0)</f>
        <v>0</v>
      </c>
      <c r="K56" s="1">
        <f>K55+IF(statek[[#This Row],[towar]]="T4",IF(statek[[#This Row],[Z/W]]="Z",statek[[#This Row],[ile ton]],-statek[[#This Row],[ile ton]]),0)</f>
        <v>80</v>
      </c>
      <c r="L56" s="1">
        <f>L55+IF(statek[[#This Row],[towar]]="T5",IF(statek[[#This Row],[Z/W]]="Z",statek[[#This Row],[ile ton]],-statek[[#This Row],[ile ton]]),0)</f>
        <v>44</v>
      </c>
      <c r="M56" s="1">
        <f>IF(statek[[#This Row],[Z/W]]="W",M55+statek[[#This Row],[cena za tone w talarach]]*statek[[#This Row],[ile ton]],M55-statek[[#This Row],[cena za tone w talarach]]*statek[[#This Row],[ile ton]])</f>
        <v>6012</v>
      </c>
      <c r="N56" s="1" t="str">
        <f>IF(statek[[#This Row],[data]] &lt;&gt; A57,statek[[#This Row],[T6]],"")</f>
        <v/>
      </c>
    </row>
    <row r="57" spans="1:14" x14ac:dyDescent="0.25">
      <c r="A57" s="2">
        <v>42664</v>
      </c>
      <c r="B57" s="1" t="s">
        <v>18</v>
      </c>
      <c r="C57" s="1" t="s">
        <v>12</v>
      </c>
      <c r="D57" s="1" t="s">
        <v>8</v>
      </c>
      <c r="E57">
        <v>14</v>
      </c>
      <c r="F57">
        <v>19</v>
      </c>
      <c r="G57" s="1">
        <f>IF(statek[[#This Row],[Z/W]]="z",E57+G56,G56-E57)</f>
        <v>276</v>
      </c>
      <c r="H57" s="1">
        <f>H56+IF(statek[[#This Row],[towar]]="T1",IF(statek[[#This Row],[Z/W]]="Z",statek[[#This Row],[ile ton]],-statek[[#This Row],[ile ton]]),0)</f>
        <v>0</v>
      </c>
      <c r="I57" s="1">
        <f>I56+IF(statek[[#This Row],[towar]]="T2",IF(statek[[#This Row],[Z/W]]="Z",statek[[#This Row],[ile ton]],-statek[[#This Row],[ile ton]]),0)</f>
        <v>90</v>
      </c>
      <c r="J57" s="1">
        <f>J56+IF(statek[[#This Row],[towar]]="T1",IF(statek[[#This Row],[Z/W]]="Z",statek[[#This Row],[ile ton]],-statek[[#This Row],[ile ton]]),0)</f>
        <v>0</v>
      </c>
      <c r="K57" s="1">
        <f>K56+IF(statek[[#This Row],[towar]]="T4",IF(statek[[#This Row],[Z/W]]="Z",statek[[#This Row],[ile ton]],-statek[[#This Row],[ile ton]]),0)</f>
        <v>80</v>
      </c>
      <c r="L57" s="1">
        <f>L56+IF(statek[[#This Row],[towar]]="T5",IF(statek[[#This Row],[Z/W]]="Z",statek[[#This Row],[ile ton]],-statek[[#This Row],[ile ton]]),0)</f>
        <v>44</v>
      </c>
      <c r="M57" s="1">
        <f>IF(statek[[#This Row],[Z/W]]="W",M56+statek[[#This Row],[cena za tone w talarach]]*statek[[#This Row],[ile ton]],M56-statek[[#This Row],[cena za tone w talarach]]*statek[[#This Row],[ile ton]])</f>
        <v>5746</v>
      </c>
      <c r="N57" s="1" t="str">
        <f>IF(statek[[#This Row],[data]] &lt;&gt; A58,statek[[#This Row],[T6]],"")</f>
        <v/>
      </c>
    </row>
    <row r="58" spans="1:14" x14ac:dyDescent="0.25">
      <c r="A58" s="2">
        <v>42664</v>
      </c>
      <c r="B58" s="1" t="s">
        <v>18</v>
      </c>
      <c r="C58" s="1" t="s">
        <v>11</v>
      </c>
      <c r="D58" s="1" t="s">
        <v>8</v>
      </c>
      <c r="E58">
        <v>23</v>
      </c>
      <c r="F58">
        <v>23</v>
      </c>
      <c r="G58" s="1">
        <f>IF(statek[[#This Row],[Z/W]]="z",E58+G57,G57-E58)</f>
        <v>299</v>
      </c>
      <c r="H58" s="1">
        <f>H57+IF(statek[[#This Row],[towar]]="T1",IF(statek[[#This Row],[Z/W]]="Z",statek[[#This Row],[ile ton]],-statek[[#This Row],[ile ton]]),0)</f>
        <v>0</v>
      </c>
      <c r="I58" s="1">
        <f>I57+IF(statek[[#This Row],[towar]]="T2",IF(statek[[#This Row],[Z/W]]="Z",statek[[#This Row],[ile ton]],-statek[[#This Row],[ile ton]]),0)</f>
        <v>113</v>
      </c>
      <c r="J58" s="1">
        <f>J57+IF(statek[[#This Row],[towar]]="T1",IF(statek[[#This Row],[Z/W]]="Z",statek[[#This Row],[ile ton]],-statek[[#This Row],[ile ton]]),0)</f>
        <v>0</v>
      </c>
      <c r="K58" s="1">
        <f>K57+IF(statek[[#This Row],[towar]]="T4",IF(statek[[#This Row],[Z/W]]="Z",statek[[#This Row],[ile ton]],-statek[[#This Row],[ile ton]]),0)</f>
        <v>80</v>
      </c>
      <c r="L58" s="1">
        <f>L57+IF(statek[[#This Row],[towar]]="T5",IF(statek[[#This Row],[Z/W]]="Z",statek[[#This Row],[ile ton]],-statek[[#This Row],[ile ton]]),0)</f>
        <v>44</v>
      </c>
      <c r="M58" s="1">
        <f>IF(statek[[#This Row],[Z/W]]="W",M57+statek[[#This Row],[cena za tone w talarach]]*statek[[#This Row],[ile ton]],M57-statek[[#This Row],[cena za tone w talarach]]*statek[[#This Row],[ile ton]])</f>
        <v>5217</v>
      </c>
      <c r="N58" s="1">
        <f>IF(statek[[#This Row],[data]] &lt;&gt; A59,statek[[#This Row],[T6]],"")</f>
        <v>5217</v>
      </c>
    </row>
    <row r="59" spans="1:14" x14ac:dyDescent="0.25">
      <c r="A59" s="2">
        <v>42682</v>
      </c>
      <c r="B59" s="1" t="s">
        <v>19</v>
      </c>
      <c r="C59" s="1" t="s">
        <v>10</v>
      </c>
      <c r="D59" s="1" t="s">
        <v>8</v>
      </c>
      <c r="E59">
        <v>11</v>
      </c>
      <c r="F59">
        <v>8</v>
      </c>
      <c r="G59" s="1">
        <f>IF(statek[[#This Row],[Z/W]]="z",E59+G58,G58-E59)</f>
        <v>310</v>
      </c>
      <c r="H59" s="1">
        <f>H58+IF(statek[[#This Row],[towar]]="T1",IF(statek[[#This Row],[Z/W]]="Z",statek[[#This Row],[ile ton]],-statek[[#This Row],[ile ton]]),0)</f>
        <v>11</v>
      </c>
      <c r="I59" s="1">
        <f>I58+IF(statek[[#This Row],[towar]]="T2",IF(statek[[#This Row],[Z/W]]="Z",statek[[#This Row],[ile ton]],-statek[[#This Row],[ile ton]]),0)</f>
        <v>113</v>
      </c>
      <c r="J59" s="1">
        <f>J58+IF(statek[[#This Row],[towar]]="T1",IF(statek[[#This Row],[Z/W]]="Z",statek[[#This Row],[ile ton]],-statek[[#This Row],[ile ton]]),0)</f>
        <v>11</v>
      </c>
      <c r="K59" s="1">
        <f>K58+IF(statek[[#This Row],[towar]]="T4",IF(statek[[#This Row],[Z/W]]="Z",statek[[#This Row],[ile ton]],-statek[[#This Row],[ile ton]]),0)</f>
        <v>80</v>
      </c>
      <c r="L59" s="1">
        <f>L58+IF(statek[[#This Row],[towar]]="T5",IF(statek[[#This Row],[Z/W]]="Z",statek[[#This Row],[ile ton]],-statek[[#This Row],[ile ton]]),0)</f>
        <v>44</v>
      </c>
      <c r="M59" s="1">
        <f>IF(statek[[#This Row],[Z/W]]="W",M58+statek[[#This Row],[cena za tone w talarach]]*statek[[#This Row],[ile ton]],M58-statek[[#This Row],[cena za tone w talarach]]*statek[[#This Row],[ile ton]])</f>
        <v>5129</v>
      </c>
      <c r="N59" s="1" t="str">
        <f>IF(statek[[#This Row],[data]] &lt;&gt; A60,statek[[#This Row],[T6]],"")</f>
        <v/>
      </c>
    </row>
    <row r="60" spans="1:14" x14ac:dyDescent="0.25">
      <c r="A60" s="2">
        <v>42682</v>
      </c>
      <c r="B60" s="1" t="s">
        <v>19</v>
      </c>
      <c r="C60" s="1" t="s">
        <v>7</v>
      </c>
      <c r="D60" s="1" t="s">
        <v>8</v>
      </c>
      <c r="E60">
        <v>17</v>
      </c>
      <c r="F60">
        <v>66</v>
      </c>
      <c r="G60" s="1">
        <f>IF(statek[[#This Row],[Z/W]]="z",E60+G59,G59-E60)</f>
        <v>327</v>
      </c>
      <c r="H60" s="1">
        <f>H59+IF(statek[[#This Row],[towar]]="T1",IF(statek[[#This Row],[Z/W]]="Z",statek[[#This Row],[ile ton]],-statek[[#This Row],[ile ton]]),0)</f>
        <v>11</v>
      </c>
      <c r="I60" s="1">
        <f>I59+IF(statek[[#This Row],[towar]]="T2",IF(statek[[#This Row],[Z/W]]="Z",statek[[#This Row],[ile ton]],-statek[[#This Row],[ile ton]]),0)</f>
        <v>113</v>
      </c>
      <c r="J60" s="1">
        <f>J59+IF(statek[[#This Row],[towar]]="T1",IF(statek[[#This Row],[Z/W]]="Z",statek[[#This Row],[ile ton]],-statek[[#This Row],[ile ton]]),0)</f>
        <v>11</v>
      </c>
      <c r="K60" s="1">
        <f>K59+IF(statek[[#This Row],[towar]]="T4",IF(statek[[#This Row],[Z/W]]="Z",statek[[#This Row],[ile ton]],-statek[[#This Row],[ile ton]]),0)</f>
        <v>97</v>
      </c>
      <c r="L60" s="1">
        <f>L59+IF(statek[[#This Row],[towar]]="T5",IF(statek[[#This Row],[Z/W]]="Z",statek[[#This Row],[ile ton]],-statek[[#This Row],[ile ton]]),0)</f>
        <v>44</v>
      </c>
      <c r="M60" s="1">
        <f>IF(statek[[#This Row],[Z/W]]="W",M59+statek[[#This Row],[cena za tone w talarach]]*statek[[#This Row],[ile ton]],M59-statek[[#This Row],[cena za tone w talarach]]*statek[[#This Row],[ile ton]])</f>
        <v>4007</v>
      </c>
      <c r="N60" s="1" t="str">
        <f>IF(statek[[#This Row],[data]] &lt;&gt; A61,statek[[#This Row],[T6]],"")</f>
        <v/>
      </c>
    </row>
    <row r="61" spans="1:14" x14ac:dyDescent="0.25">
      <c r="A61" s="2">
        <v>42682</v>
      </c>
      <c r="B61" s="1" t="s">
        <v>19</v>
      </c>
      <c r="C61" s="1" t="s">
        <v>9</v>
      </c>
      <c r="D61" s="1" t="s">
        <v>8</v>
      </c>
      <c r="E61">
        <v>30</v>
      </c>
      <c r="F61">
        <v>41</v>
      </c>
      <c r="G61" s="1">
        <f>IF(statek[[#This Row],[Z/W]]="z",E61+G60,G60-E61)</f>
        <v>357</v>
      </c>
      <c r="H61" s="1">
        <f>H60+IF(statek[[#This Row],[towar]]="T1",IF(statek[[#This Row],[Z/W]]="Z",statek[[#This Row],[ile ton]],-statek[[#This Row],[ile ton]]),0)</f>
        <v>11</v>
      </c>
      <c r="I61" s="1">
        <f>I60+IF(statek[[#This Row],[towar]]="T2",IF(statek[[#This Row],[Z/W]]="Z",statek[[#This Row],[ile ton]],-statek[[#This Row],[ile ton]]),0)</f>
        <v>113</v>
      </c>
      <c r="J61" s="1">
        <f>J60+IF(statek[[#This Row],[towar]]="T1",IF(statek[[#This Row],[Z/W]]="Z",statek[[#This Row],[ile ton]],-statek[[#This Row],[ile ton]]),0)</f>
        <v>11</v>
      </c>
      <c r="K61" s="1">
        <f>K60+IF(statek[[#This Row],[towar]]="T4",IF(statek[[#This Row],[Z/W]]="Z",statek[[#This Row],[ile ton]],-statek[[#This Row],[ile ton]]),0)</f>
        <v>97</v>
      </c>
      <c r="L61" s="1">
        <f>L60+IF(statek[[#This Row],[towar]]="T5",IF(statek[[#This Row],[Z/W]]="Z",statek[[#This Row],[ile ton]],-statek[[#This Row],[ile ton]]),0)</f>
        <v>74</v>
      </c>
      <c r="M61" s="1">
        <f>IF(statek[[#This Row],[Z/W]]="W",M60+statek[[#This Row],[cena za tone w talarach]]*statek[[#This Row],[ile ton]],M60-statek[[#This Row],[cena za tone w talarach]]*statek[[#This Row],[ile ton]])</f>
        <v>2777</v>
      </c>
      <c r="N61" s="1">
        <f>IF(statek[[#This Row],[data]] &lt;&gt; A62,statek[[#This Row],[T6]],"")</f>
        <v>2777</v>
      </c>
    </row>
    <row r="62" spans="1:14" x14ac:dyDescent="0.25">
      <c r="A62" s="2">
        <v>42704</v>
      </c>
      <c r="B62" s="1" t="s">
        <v>20</v>
      </c>
      <c r="C62" s="1" t="s">
        <v>7</v>
      </c>
      <c r="D62" s="1" t="s">
        <v>14</v>
      </c>
      <c r="E62">
        <v>97</v>
      </c>
      <c r="F62">
        <v>98</v>
      </c>
      <c r="G62" s="1">
        <f>IF(statek[[#This Row],[Z/W]]="z",E62+G61,G61-E62)</f>
        <v>260</v>
      </c>
      <c r="H62" s="1">
        <f>H61+IF(statek[[#This Row],[towar]]="T1",IF(statek[[#This Row],[Z/W]]="Z",statek[[#This Row],[ile ton]],-statek[[#This Row],[ile ton]]),0)</f>
        <v>11</v>
      </c>
      <c r="I62" s="1">
        <f>I61+IF(statek[[#This Row],[towar]]="T2",IF(statek[[#This Row],[Z/W]]="Z",statek[[#This Row],[ile ton]],-statek[[#This Row],[ile ton]]),0)</f>
        <v>113</v>
      </c>
      <c r="J62" s="1">
        <f>J61+IF(statek[[#This Row],[towar]]="T1",IF(statek[[#This Row],[Z/W]]="Z",statek[[#This Row],[ile ton]],-statek[[#This Row],[ile ton]]),0)</f>
        <v>11</v>
      </c>
      <c r="K62" s="1">
        <f>K61+IF(statek[[#This Row],[towar]]="T4",IF(statek[[#This Row],[Z/W]]="Z",statek[[#This Row],[ile ton]],-statek[[#This Row],[ile ton]]),0)</f>
        <v>0</v>
      </c>
      <c r="L62" s="1">
        <f>L61+IF(statek[[#This Row],[towar]]="T5",IF(statek[[#This Row],[Z/W]]="Z",statek[[#This Row],[ile ton]],-statek[[#This Row],[ile ton]]),0)</f>
        <v>74</v>
      </c>
      <c r="M62" s="1">
        <f>IF(statek[[#This Row],[Z/W]]="W",M61+statek[[#This Row],[cena za tone w talarach]]*statek[[#This Row],[ile ton]],M61-statek[[#This Row],[cena za tone w talarach]]*statek[[#This Row],[ile ton]])</f>
        <v>12283</v>
      </c>
      <c r="N62" s="1" t="str">
        <f>IF(statek[[#This Row],[data]] &lt;&gt; A63,statek[[#This Row],[T6]],"")</f>
        <v/>
      </c>
    </row>
    <row r="63" spans="1:14" x14ac:dyDescent="0.25">
      <c r="A63" s="2">
        <v>42704</v>
      </c>
      <c r="B63" s="1" t="s">
        <v>20</v>
      </c>
      <c r="C63" s="1" t="s">
        <v>10</v>
      </c>
      <c r="D63" s="1" t="s">
        <v>14</v>
      </c>
      <c r="E63">
        <v>11</v>
      </c>
      <c r="F63">
        <v>12</v>
      </c>
      <c r="G63" s="1">
        <f>IF(statek[[#This Row],[Z/W]]="z",E63+G62,G62-E63)</f>
        <v>249</v>
      </c>
      <c r="H63" s="1">
        <f>H62+IF(statek[[#This Row],[towar]]="T1",IF(statek[[#This Row],[Z/W]]="Z",statek[[#This Row],[ile ton]],-statek[[#This Row],[ile ton]]),0)</f>
        <v>0</v>
      </c>
      <c r="I63" s="1">
        <f>I62+IF(statek[[#This Row],[towar]]="T2",IF(statek[[#This Row],[Z/W]]="Z",statek[[#This Row],[ile ton]],-statek[[#This Row],[ile ton]]),0)</f>
        <v>113</v>
      </c>
      <c r="J63" s="1">
        <f>J62+IF(statek[[#This Row],[towar]]="T1",IF(statek[[#This Row],[Z/W]]="Z",statek[[#This Row],[ile ton]],-statek[[#This Row],[ile ton]]),0)</f>
        <v>0</v>
      </c>
      <c r="K63" s="1">
        <f>K62+IF(statek[[#This Row],[towar]]="T4",IF(statek[[#This Row],[Z/W]]="Z",statek[[#This Row],[ile ton]],-statek[[#This Row],[ile ton]]),0)</f>
        <v>0</v>
      </c>
      <c r="L63" s="1">
        <f>L62+IF(statek[[#This Row],[towar]]="T5",IF(statek[[#This Row],[Z/W]]="Z",statek[[#This Row],[ile ton]],-statek[[#This Row],[ile ton]]),0)</f>
        <v>74</v>
      </c>
      <c r="M63" s="1">
        <f>IF(statek[[#This Row],[Z/W]]="W",M62+statek[[#This Row],[cena za tone w talarach]]*statek[[#This Row],[ile ton]],M62-statek[[#This Row],[cena za tone w talarach]]*statek[[#This Row],[ile ton]])</f>
        <v>12415</v>
      </c>
      <c r="N63" s="1" t="str">
        <f>IF(statek[[#This Row],[data]] &lt;&gt; A64,statek[[#This Row],[T6]],"")</f>
        <v/>
      </c>
    </row>
    <row r="64" spans="1:14" x14ac:dyDescent="0.25">
      <c r="A64" s="2">
        <v>42704</v>
      </c>
      <c r="B64" s="1" t="s">
        <v>20</v>
      </c>
      <c r="C64" s="1" t="s">
        <v>12</v>
      </c>
      <c r="D64" s="1" t="s">
        <v>8</v>
      </c>
      <c r="E64">
        <v>17</v>
      </c>
      <c r="F64">
        <v>20</v>
      </c>
      <c r="G64" s="1">
        <f>IF(statek[[#This Row],[Z/W]]="z",E64+G63,G63-E64)</f>
        <v>266</v>
      </c>
      <c r="H64" s="1">
        <f>H63+IF(statek[[#This Row],[towar]]="T1",IF(statek[[#This Row],[Z/W]]="Z",statek[[#This Row],[ile ton]],-statek[[#This Row],[ile ton]]),0)</f>
        <v>0</v>
      </c>
      <c r="I64" s="1">
        <f>I63+IF(statek[[#This Row],[towar]]="T2",IF(statek[[#This Row],[Z/W]]="Z",statek[[#This Row],[ile ton]],-statek[[#This Row],[ile ton]]),0)</f>
        <v>113</v>
      </c>
      <c r="J64" s="1">
        <f>J63+IF(statek[[#This Row],[towar]]="T1",IF(statek[[#This Row],[Z/W]]="Z",statek[[#This Row],[ile ton]],-statek[[#This Row],[ile ton]]),0)</f>
        <v>0</v>
      </c>
      <c r="K64" s="1">
        <f>K63+IF(statek[[#This Row],[towar]]="T4",IF(statek[[#This Row],[Z/W]]="Z",statek[[#This Row],[ile ton]],-statek[[#This Row],[ile ton]]),0)</f>
        <v>0</v>
      </c>
      <c r="L64" s="1">
        <f>L63+IF(statek[[#This Row],[towar]]="T5",IF(statek[[#This Row],[Z/W]]="Z",statek[[#This Row],[ile ton]],-statek[[#This Row],[ile ton]]),0)</f>
        <v>74</v>
      </c>
      <c r="M64" s="1">
        <f>IF(statek[[#This Row],[Z/W]]="W",M63+statek[[#This Row],[cena za tone w talarach]]*statek[[#This Row],[ile ton]],M63-statek[[#This Row],[cena za tone w talarach]]*statek[[#This Row],[ile ton]])</f>
        <v>12075</v>
      </c>
      <c r="N64" s="1" t="str">
        <f>IF(statek[[#This Row],[data]] &lt;&gt; A65,statek[[#This Row],[T6]],"")</f>
        <v/>
      </c>
    </row>
    <row r="65" spans="1:14" x14ac:dyDescent="0.25">
      <c r="A65" s="2">
        <v>42704</v>
      </c>
      <c r="B65" s="1" t="s">
        <v>20</v>
      </c>
      <c r="C65" s="1" t="s">
        <v>11</v>
      </c>
      <c r="D65" s="1" t="s">
        <v>8</v>
      </c>
      <c r="E65">
        <v>4</v>
      </c>
      <c r="F65">
        <v>23</v>
      </c>
      <c r="G65" s="1">
        <f>IF(statek[[#This Row],[Z/W]]="z",E65+G64,G64-E65)</f>
        <v>270</v>
      </c>
      <c r="H65" s="1">
        <f>H64+IF(statek[[#This Row],[towar]]="T1",IF(statek[[#This Row],[Z/W]]="Z",statek[[#This Row],[ile ton]],-statek[[#This Row],[ile ton]]),0)</f>
        <v>0</v>
      </c>
      <c r="I65" s="1">
        <f>I64+IF(statek[[#This Row],[towar]]="T2",IF(statek[[#This Row],[Z/W]]="Z",statek[[#This Row],[ile ton]],-statek[[#This Row],[ile ton]]),0)</f>
        <v>117</v>
      </c>
      <c r="J65" s="1">
        <f>J64+IF(statek[[#This Row],[towar]]="T1",IF(statek[[#This Row],[Z/W]]="Z",statek[[#This Row],[ile ton]],-statek[[#This Row],[ile ton]]),0)</f>
        <v>0</v>
      </c>
      <c r="K65" s="1">
        <f>K64+IF(statek[[#This Row],[towar]]="T4",IF(statek[[#This Row],[Z/W]]="Z",statek[[#This Row],[ile ton]],-statek[[#This Row],[ile ton]]),0)</f>
        <v>0</v>
      </c>
      <c r="L65" s="1">
        <f>L64+IF(statek[[#This Row],[towar]]="T5",IF(statek[[#This Row],[Z/W]]="Z",statek[[#This Row],[ile ton]],-statek[[#This Row],[ile ton]]),0)</f>
        <v>74</v>
      </c>
      <c r="M65" s="1">
        <f>IF(statek[[#This Row],[Z/W]]="W",M64+statek[[#This Row],[cena za tone w talarach]]*statek[[#This Row],[ile ton]],M64-statek[[#This Row],[cena za tone w talarach]]*statek[[#This Row],[ile ton]])</f>
        <v>11983</v>
      </c>
      <c r="N65" s="1">
        <f>IF(statek[[#This Row],[data]] &lt;&gt; A66,statek[[#This Row],[T6]],"")</f>
        <v>11983</v>
      </c>
    </row>
    <row r="66" spans="1:14" x14ac:dyDescent="0.25">
      <c r="A66" s="2">
        <v>42729</v>
      </c>
      <c r="B66" s="1" t="s">
        <v>21</v>
      </c>
      <c r="C66" s="1" t="s">
        <v>12</v>
      </c>
      <c r="D66" s="1" t="s">
        <v>14</v>
      </c>
      <c r="E66">
        <v>79</v>
      </c>
      <c r="F66">
        <v>31</v>
      </c>
      <c r="G66" s="1">
        <f>IF(statek[[#This Row],[Z/W]]="z",E66+G65,G65-E66)</f>
        <v>191</v>
      </c>
      <c r="H66" s="1">
        <f>H65+IF(statek[[#This Row],[towar]]="T1",IF(statek[[#This Row],[Z/W]]="Z",statek[[#This Row],[ile ton]],-statek[[#This Row],[ile ton]]),0)</f>
        <v>0</v>
      </c>
      <c r="I66" s="1">
        <f>I65+IF(statek[[#This Row],[towar]]="T2",IF(statek[[#This Row],[Z/W]]="Z",statek[[#This Row],[ile ton]],-statek[[#This Row],[ile ton]]),0)</f>
        <v>117</v>
      </c>
      <c r="J66" s="1">
        <f>J65+IF(statek[[#This Row],[towar]]="T1",IF(statek[[#This Row],[Z/W]]="Z",statek[[#This Row],[ile ton]],-statek[[#This Row],[ile ton]]),0)</f>
        <v>0</v>
      </c>
      <c r="K66" s="1">
        <f>K65+IF(statek[[#This Row],[towar]]="T4",IF(statek[[#This Row],[Z/W]]="Z",statek[[#This Row],[ile ton]],-statek[[#This Row],[ile ton]]),0)</f>
        <v>0</v>
      </c>
      <c r="L66" s="1">
        <f>L65+IF(statek[[#This Row],[towar]]="T5",IF(statek[[#This Row],[Z/W]]="Z",statek[[#This Row],[ile ton]],-statek[[#This Row],[ile ton]]),0)</f>
        <v>74</v>
      </c>
      <c r="M66" s="1">
        <f>IF(statek[[#This Row],[Z/W]]="W",M65+statek[[#This Row],[cena za tone w talarach]]*statek[[#This Row],[ile ton]],M65-statek[[#This Row],[cena za tone w talarach]]*statek[[#This Row],[ile ton]])</f>
        <v>14432</v>
      </c>
      <c r="N66" s="1" t="str">
        <f>IF(statek[[#This Row],[data]] &lt;&gt; A67,statek[[#This Row],[T6]],"")</f>
        <v/>
      </c>
    </row>
    <row r="67" spans="1:14" x14ac:dyDescent="0.25">
      <c r="A67" s="2">
        <v>42729</v>
      </c>
      <c r="B67" s="1" t="s">
        <v>21</v>
      </c>
      <c r="C67" s="1" t="s">
        <v>7</v>
      </c>
      <c r="D67" s="1" t="s">
        <v>8</v>
      </c>
      <c r="E67">
        <v>33</v>
      </c>
      <c r="F67">
        <v>60</v>
      </c>
      <c r="G67" s="1">
        <f>IF(statek[[#This Row],[Z/W]]="z",E67+G66,G66-E67)</f>
        <v>224</v>
      </c>
      <c r="H67" s="1">
        <f>H66+IF(statek[[#This Row],[towar]]="T1",IF(statek[[#This Row],[Z/W]]="Z",statek[[#This Row],[ile ton]],-statek[[#This Row],[ile ton]]),0)</f>
        <v>0</v>
      </c>
      <c r="I67" s="1">
        <f>I66+IF(statek[[#This Row],[towar]]="T2",IF(statek[[#This Row],[Z/W]]="Z",statek[[#This Row],[ile ton]],-statek[[#This Row],[ile ton]]),0)</f>
        <v>117</v>
      </c>
      <c r="J67" s="1">
        <f>J66+IF(statek[[#This Row],[towar]]="T1",IF(statek[[#This Row],[Z/W]]="Z",statek[[#This Row],[ile ton]],-statek[[#This Row],[ile ton]]),0)</f>
        <v>0</v>
      </c>
      <c r="K67" s="1">
        <f>K66+IF(statek[[#This Row],[towar]]="T4",IF(statek[[#This Row],[Z/W]]="Z",statek[[#This Row],[ile ton]],-statek[[#This Row],[ile ton]]),0)</f>
        <v>33</v>
      </c>
      <c r="L67" s="1">
        <f>L66+IF(statek[[#This Row],[towar]]="T5",IF(statek[[#This Row],[Z/W]]="Z",statek[[#This Row],[ile ton]],-statek[[#This Row],[ile ton]]),0)</f>
        <v>74</v>
      </c>
      <c r="M67" s="1">
        <f>IF(statek[[#This Row],[Z/W]]="W",M66+statek[[#This Row],[cena za tone w talarach]]*statek[[#This Row],[ile ton]],M66-statek[[#This Row],[cena za tone w talarach]]*statek[[#This Row],[ile ton]])</f>
        <v>12452</v>
      </c>
      <c r="N67" s="1" t="str">
        <f>IF(statek[[#This Row],[data]] &lt;&gt; A68,statek[[#This Row],[T6]],"")</f>
        <v/>
      </c>
    </row>
    <row r="68" spans="1:14" x14ac:dyDescent="0.25">
      <c r="A68" s="2">
        <v>42729</v>
      </c>
      <c r="B68" s="1" t="s">
        <v>21</v>
      </c>
      <c r="C68" s="1" t="s">
        <v>11</v>
      </c>
      <c r="D68" s="1" t="s">
        <v>8</v>
      </c>
      <c r="E68">
        <v>26</v>
      </c>
      <c r="F68">
        <v>23</v>
      </c>
      <c r="G68" s="1">
        <f>IF(statek[[#This Row],[Z/W]]="z",E68+G67,G67-E68)</f>
        <v>250</v>
      </c>
      <c r="H68" s="1">
        <f>H67+IF(statek[[#This Row],[towar]]="T1",IF(statek[[#This Row],[Z/W]]="Z",statek[[#This Row],[ile ton]],-statek[[#This Row],[ile ton]]),0)</f>
        <v>0</v>
      </c>
      <c r="I68" s="1">
        <f>I67+IF(statek[[#This Row],[towar]]="T2",IF(statek[[#This Row],[Z/W]]="Z",statek[[#This Row],[ile ton]],-statek[[#This Row],[ile ton]]),0)</f>
        <v>143</v>
      </c>
      <c r="J68" s="1">
        <f>J67+IF(statek[[#This Row],[towar]]="T1",IF(statek[[#This Row],[Z/W]]="Z",statek[[#This Row],[ile ton]],-statek[[#This Row],[ile ton]]),0)</f>
        <v>0</v>
      </c>
      <c r="K68" s="1">
        <f>K67+IF(statek[[#This Row],[towar]]="T4",IF(statek[[#This Row],[Z/W]]="Z",statek[[#This Row],[ile ton]],-statek[[#This Row],[ile ton]]),0)</f>
        <v>33</v>
      </c>
      <c r="L68" s="1">
        <f>L67+IF(statek[[#This Row],[towar]]="T5",IF(statek[[#This Row],[Z/W]]="Z",statek[[#This Row],[ile ton]],-statek[[#This Row],[ile ton]]),0)</f>
        <v>74</v>
      </c>
      <c r="M68" s="1">
        <f>IF(statek[[#This Row],[Z/W]]="W",M67+statek[[#This Row],[cena za tone w talarach]]*statek[[#This Row],[ile ton]],M67-statek[[#This Row],[cena za tone w talarach]]*statek[[#This Row],[ile ton]])</f>
        <v>11854</v>
      </c>
      <c r="N68" s="1">
        <f>IF(statek[[#This Row],[data]] &lt;&gt; A69,statek[[#This Row],[T6]],"")</f>
        <v>11854</v>
      </c>
    </row>
    <row r="69" spans="1:14" x14ac:dyDescent="0.25">
      <c r="A69" s="2">
        <v>42742</v>
      </c>
      <c r="B69" s="1" t="s">
        <v>22</v>
      </c>
      <c r="C69" s="1" t="s">
        <v>12</v>
      </c>
      <c r="D69" s="1" t="s">
        <v>8</v>
      </c>
      <c r="E69">
        <v>40</v>
      </c>
      <c r="F69">
        <v>22</v>
      </c>
      <c r="G69" s="1">
        <f>IF(statek[[#This Row],[Z/W]]="z",E69+G68,G68-E69)</f>
        <v>290</v>
      </c>
      <c r="H69" s="1">
        <f>H68+IF(statek[[#This Row],[towar]]="T1",IF(statek[[#This Row],[Z/W]]="Z",statek[[#This Row],[ile ton]],-statek[[#This Row],[ile ton]]),0)</f>
        <v>0</v>
      </c>
      <c r="I69" s="1">
        <f>I68+IF(statek[[#This Row],[towar]]="T2",IF(statek[[#This Row],[Z/W]]="Z",statek[[#This Row],[ile ton]],-statek[[#This Row],[ile ton]]),0)</f>
        <v>143</v>
      </c>
      <c r="J69" s="1">
        <f>J68+IF(statek[[#This Row],[towar]]="T1",IF(statek[[#This Row],[Z/W]]="Z",statek[[#This Row],[ile ton]],-statek[[#This Row],[ile ton]]),0)</f>
        <v>0</v>
      </c>
      <c r="K69" s="1">
        <f>K68+IF(statek[[#This Row],[towar]]="T4",IF(statek[[#This Row],[Z/W]]="Z",statek[[#This Row],[ile ton]],-statek[[#This Row],[ile ton]]),0)</f>
        <v>33</v>
      </c>
      <c r="L69" s="1">
        <f>L68+IF(statek[[#This Row],[towar]]="T5",IF(statek[[#This Row],[Z/W]]="Z",statek[[#This Row],[ile ton]],-statek[[#This Row],[ile ton]]),0)</f>
        <v>74</v>
      </c>
      <c r="M69" s="1">
        <f>IF(statek[[#This Row],[Z/W]]="W",M68+statek[[#This Row],[cena za tone w talarach]]*statek[[#This Row],[ile ton]],M68-statek[[#This Row],[cena za tone w talarach]]*statek[[#This Row],[ile ton]])</f>
        <v>10974</v>
      </c>
      <c r="N69" s="1" t="str">
        <f>IF(statek[[#This Row],[data]] &lt;&gt; A70,statek[[#This Row],[T6]],"")</f>
        <v/>
      </c>
    </row>
    <row r="70" spans="1:14" x14ac:dyDescent="0.25">
      <c r="A70" s="2">
        <v>42742</v>
      </c>
      <c r="B70" s="1" t="s">
        <v>22</v>
      </c>
      <c r="C70" s="1" t="s">
        <v>10</v>
      </c>
      <c r="D70" s="1" t="s">
        <v>8</v>
      </c>
      <c r="E70">
        <v>42</v>
      </c>
      <c r="F70">
        <v>9</v>
      </c>
      <c r="G70" s="1">
        <f>IF(statek[[#This Row],[Z/W]]="z",E70+G69,G69-E70)</f>
        <v>332</v>
      </c>
      <c r="H70" s="1">
        <f>H69+IF(statek[[#This Row],[towar]]="T1",IF(statek[[#This Row],[Z/W]]="Z",statek[[#This Row],[ile ton]],-statek[[#This Row],[ile ton]]),0)</f>
        <v>42</v>
      </c>
      <c r="I70" s="1">
        <f>I69+IF(statek[[#This Row],[towar]]="T2",IF(statek[[#This Row],[Z/W]]="Z",statek[[#This Row],[ile ton]],-statek[[#This Row],[ile ton]]),0)</f>
        <v>143</v>
      </c>
      <c r="J70" s="1">
        <f>J69+IF(statek[[#This Row],[towar]]="T1",IF(statek[[#This Row],[Z/W]]="Z",statek[[#This Row],[ile ton]],-statek[[#This Row],[ile ton]]),0)</f>
        <v>42</v>
      </c>
      <c r="K70" s="1">
        <f>K69+IF(statek[[#This Row],[towar]]="T4",IF(statek[[#This Row],[Z/W]]="Z",statek[[#This Row],[ile ton]],-statek[[#This Row],[ile ton]]),0)</f>
        <v>33</v>
      </c>
      <c r="L70" s="1">
        <f>L69+IF(statek[[#This Row],[towar]]="T5",IF(statek[[#This Row],[Z/W]]="Z",statek[[#This Row],[ile ton]],-statek[[#This Row],[ile ton]]),0)</f>
        <v>74</v>
      </c>
      <c r="M70" s="1">
        <f>IF(statek[[#This Row],[Z/W]]="W",M69+statek[[#This Row],[cena za tone w talarach]]*statek[[#This Row],[ile ton]],M69-statek[[#This Row],[cena za tone w talarach]]*statek[[#This Row],[ile ton]])</f>
        <v>10596</v>
      </c>
      <c r="N70" s="1" t="str">
        <f>IF(statek[[#This Row],[data]] &lt;&gt; A71,statek[[#This Row],[T6]],"")</f>
        <v/>
      </c>
    </row>
    <row r="71" spans="1:14" x14ac:dyDescent="0.25">
      <c r="A71" s="2">
        <v>42742</v>
      </c>
      <c r="B71" s="1" t="s">
        <v>22</v>
      </c>
      <c r="C71" s="1" t="s">
        <v>11</v>
      </c>
      <c r="D71" s="1" t="s">
        <v>8</v>
      </c>
      <c r="E71">
        <v>42</v>
      </c>
      <c r="F71">
        <v>26</v>
      </c>
      <c r="G71" s="1">
        <f>IF(statek[[#This Row],[Z/W]]="z",E71+G70,G70-E71)</f>
        <v>374</v>
      </c>
      <c r="H71" s="1">
        <f>H70+IF(statek[[#This Row],[towar]]="T1",IF(statek[[#This Row],[Z/W]]="Z",statek[[#This Row],[ile ton]],-statek[[#This Row],[ile ton]]),0)</f>
        <v>42</v>
      </c>
      <c r="I71" s="1">
        <f>I70+IF(statek[[#This Row],[towar]]="T2",IF(statek[[#This Row],[Z/W]]="Z",statek[[#This Row],[ile ton]],-statek[[#This Row],[ile ton]]),0)</f>
        <v>185</v>
      </c>
      <c r="J71" s="1">
        <f>J70+IF(statek[[#This Row],[towar]]="T1",IF(statek[[#This Row],[Z/W]]="Z",statek[[#This Row],[ile ton]],-statek[[#This Row],[ile ton]]),0)</f>
        <v>42</v>
      </c>
      <c r="K71" s="1">
        <f>K70+IF(statek[[#This Row],[towar]]="T4",IF(statek[[#This Row],[Z/W]]="Z",statek[[#This Row],[ile ton]],-statek[[#This Row],[ile ton]]),0)</f>
        <v>33</v>
      </c>
      <c r="L71" s="1">
        <f>L70+IF(statek[[#This Row],[towar]]="T5",IF(statek[[#This Row],[Z/W]]="Z",statek[[#This Row],[ile ton]],-statek[[#This Row],[ile ton]]),0)</f>
        <v>74</v>
      </c>
      <c r="M71" s="1">
        <f>IF(statek[[#This Row],[Z/W]]="W",M70+statek[[#This Row],[cena za tone w talarach]]*statek[[#This Row],[ile ton]],M70-statek[[#This Row],[cena za tone w talarach]]*statek[[#This Row],[ile ton]])</f>
        <v>9504</v>
      </c>
      <c r="N71" s="1" t="str">
        <f>IF(statek[[#This Row],[data]] &lt;&gt; A72,statek[[#This Row],[T6]],"")</f>
        <v/>
      </c>
    </row>
    <row r="72" spans="1:14" x14ac:dyDescent="0.25">
      <c r="A72" s="2">
        <v>42742</v>
      </c>
      <c r="B72" s="1" t="s">
        <v>22</v>
      </c>
      <c r="C72" s="1" t="s">
        <v>7</v>
      </c>
      <c r="D72" s="1" t="s">
        <v>8</v>
      </c>
      <c r="E72">
        <v>9</v>
      </c>
      <c r="F72">
        <v>70</v>
      </c>
      <c r="G72" s="1">
        <f>IF(statek[[#This Row],[Z/W]]="z",E72+G71,G71-E72)</f>
        <v>383</v>
      </c>
      <c r="H72" s="1">
        <f>H71+IF(statek[[#This Row],[towar]]="T1",IF(statek[[#This Row],[Z/W]]="Z",statek[[#This Row],[ile ton]],-statek[[#This Row],[ile ton]]),0)</f>
        <v>42</v>
      </c>
      <c r="I72" s="1">
        <f>I71+IF(statek[[#This Row],[towar]]="T2",IF(statek[[#This Row],[Z/W]]="Z",statek[[#This Row],[ile ton]],-statek[[#This Row],[ile ton]]),0)</f>
        <v>185</v>
      </c>
      <c r="J72" s="1">
        <f>J71+IF(statek[[#This Row],[towar]]="T1",IF(statek[[#This Row],[Z/W]]="Z",statek[[#This Row],[ile ton]],-statek[[#This Row],[ile ton]]),0)</f>
        <v>42</v>
      </c>
      <c r="K72" s="1">
        <f>K71+IF(statek[[#This Row],[towar]]="T4",IF(statek[[#This Row],[Z/W]]="Z",statek[[#This Row],[ile ton]],-statek[[#This Row],[ile ton]]),0)</f>
        <v>42</v>
      </c>
      <c r="L72" s="1">
        <f>L71+IF(statek[[#This Row],[towar]]="T5",IF(statek[[#This Row],[Z/W]]="Z",statek[[#This Row],[ile ton]],-statek[[#This Row],[ile ton]]),0)</f>
        <v>74</v>
      </c>
      <c r="M72" s="1">
        <f>IF(statek[[#This Row],[Z/W]]="W",M71+statek[[#This Row],[cena za tone w talarach]]*statek[[#This Row],[ile ton]],M71-statek[[#This Row],[cena za tone w talarach]]*statek[[#This Row],[ile ton]])</f>
        <v>8874</v>
      </c>
      <c r="N72" s="1" t="str">
        <f>IF(statek[[#This Row],[data]] &lt;&gt; A73,statek[[#This Row],[T6]],"")</f>
        <v/>
      </c>
    </row>
    <row r="73" spans="1:14" x14ac:dyDescent="0.25">
      <c r="A73" s="2">
        <v>42742</v>
      </c>
      <c r="B73" s="1" t="s">
        <v>22</v>
      </c>
      <c r="C73" s="1" t="s">
        <v>9</v>
      </c>
      <c r="D73" s="1" t="s">
        <v>8</v>
      </c>
      <c r="E73">
        <v>39</v>
      </c>
      <c r="F73">
        <v>44</v>
      </c>
      <c r="G73" s="1">
        <f>IF(statek[[#This Row],[Z/W]]="z",E73+G72,G72-E73)</f>
        <v>422</v>
      </c>
      <c r="H73" s="1">
        <f>H72+IF(statek[[#This Row],[towar]]="T1",IF(statek[[#This Row],[Z/W]]="Z",statek[[#This Row],[ile ton]],-statek[[#This Row],[ile ton]]),0)</f>
        <v>42</v>
      </c>
      <c r="I73" s="1">
        <f>I72+IF(statek[[#This Row],[towar]]="T2",IF(statek[[#This Row],[Z/W]]="Z",statek[[#This Row],[ile ton]],-statek[[#This Row],[ile ton]]),0)</f>
        <v>185</v>
      </c>
      <c r="J73" s="1">
        <f>J72+IF(statek[[#This Row],[towar]]="T1",IF(statek[[#This Row],[Z/W]]="Z",statek[[#This Row],[ile ton]],-statek[[#This Row],[ile ton]]),0)</f>
        <v>42</v>
      </c>
      <c r="K73" s="1">
        <f>K72+IF(statek[[#This Row],[towar]]="T4",IF(statek[[#This Row],[Z/W]]="Z",statek[[#This Row],[ile ton]],-statek[[#This Row],[ile ton]]),0)</f>
        <v>42</v>
      </c>
      <c r="L73" s="1">
        <f>L72+IF(statek[[#This Row],[towar]]="T5",IF(statek[[#This Row],[Z/W]]="Z",statek[[#This Row],[ile ton]],-statek[[#This Row],[ile ton]]),0)</f>
        <v>113</v>
      </c>
      <c r="M73" s="1">
        <f>IF(statek[[#This Row],[Z/W]]="W",M72+statek[[#This Row],[cena za tone w talarach]]*statek[[#This Row],[ile ton]],M72-statek[[#This Row],[cena za tone w talarach]]*statek[[#This Row],[ile ton]])</f>
        <v>7158</v>
      </c>
      <c r="N73" s="1">
        <f>IF(statek[[#This Row],[data]] &lt;&gt; A74,statek[[#This Row],[T6]],"")</f>
        <v>7158</v>
      </c>
    </row>
    <row r="74" spans="1:14" x14ac:dyDescent="0.25">
      <c r="A74" s="2">
        <v>42759</v>
      </c>
      <c r="B74" s="1" t="s">
        <v>6</v>
      </c>
      <c r="C74" s="1" t="s">
        <v>9</v>
      </c>
      <c r="D74" s="1" t="s">
        <v>14</v>
      </c>
      <c r="E74">
        <v>112</v>
      </c>
      <c r="F74">
        <v>59</v>
      </c>
      <c r="G74" s="1">
        <f>IF(statek[[#This Row],[Z/W]]="z",E74+G73,G73-E74)</f>
        <v>310</v>
      </c>
      <c r="H74" s="1">
        <f>H73+IF(statek[[#This Row],[towar]]="T1",IF(statek[[#This Row],[Z/W]]="Z",statek[[#This Row],[ile ton]],-statek[[#This Row],[ile ton]]),0)</f>
        <v>42</v>
      </c>
      <c r="I74" s="1">
        <f>I73+IF(statek[[#This Row],[towar]]="T2",IF(statek[[#This Row],[Z/W]]="Z",statek[[#This Row],[ile ton]],-statek[[#This Row],[ile ton]]),0)</f>
        <v>185</v>
      </c>
      <c r="J74" s="1">
        <f>J73+IF(statek[[#This Row],[towar]]="T1",IF(statek[[#This Row],[Z/W]]="Z",statek[[#This Row],[ile ton]],-statek[[#This Row],[ile ton]]),0)</f>
        <v>42</v>
      </c>
      <c r="K74" s="1">
        <f>K73+IF(statek[[#This Row],[towar]]="T4",IF(statek[[#This Row],[Z/W]]="Z",statek[[#This Row],[ile ton]],-statek[[#This Row],[ile ton]]),0)</f>
        <v>42</v>
      </c>
      <c r="L74" s="1">
        <f>L73+IF(statek[[#This Row],[towar]]="T5",IF(statek[[#This Row],[Z/W]]="Z",statek[[#This Row],[ile ton]],-statek[[#This Row],[ile ton]]),0)</f>
        <v>1</v>
      </c>
      <c r="M74" s="1">
        <f>IF(statek[[#This Row],[Z/W]]="W",M73+statek[[#This Row],[cena za tone w talarach]]*statek[[#This Row],[ile ton]],M73-statek[[#This Row],[cena za tone w talarach]]*statek[[#This Row],[ile ton]])</f>
        <v>13766</v>
      </c>
      <c r="N74" s="1" t="str">
        <f>IF(statek[[#This Row],[data]] &lt;&gt; A75,statek[[#This Row],[T6]],"")</f>
        <v/>
      </c>
    </row>
    <row r="75" spans="1:14" x14ac:dyDescent="0.25">
      <c r="A75" s="2">
        <v>42759</v>
      </c>
      <c r="B75" s="1" t="s">
        <v>6</v>
      </c>
      <c r="C75" s="1" t="s">
        <v>7</v>
      </c>
      <c r="D75" s="1" t="s">
        <v>8</v>
      </c>
      <c r="E75">
        <v>34</v>
      </c>
      <c r="F75">
        <v>66</v>
      </c>
      <c r="G75" s="1">
        <f>IF(statek[[#This Row],[Z/W]]="z",E75+G74,G74-E75)</f>
        <v>344</v>
      </c>
      <c r="H75" s="1">
        <f>H74+IF(statek[[#This Row],[towar]]="T1",IF(statek[[#This Row],[Z/W]]="Z",statek[[#This Row],[ile ton]],-statek[[#This Row],[ile ton]]),0)</f>
        <v>42</v>
      </c>
      <c r="I75" s="1">
        <f>I74+IF(statek[[#This Row],[towar]]="T2",IF(statek[[#This Row],[Z/W]]="Z",statek[[#This Row],[ile ton]],-statek[[#This Row],[ile ton]]),0)</f>
        <v>185</v>
      </c>
      <c r="J75" s="1">
        <f>J74+IF(statek[[#This Row],[towar]]="T1",IF(statek[[#This Row],[Z/W]]="Z",statek[[#This Row],[ile ton]],-statek[[#This Row],[ile ton]]),0)</f>
        <v>42</v>
      </c>
      <c r="K75" s="1">
        <f>K74+IF(statek[[#This Row],[towar]]="T4",IF(statek[[#This Row],[Z/W]]="Z",statek[[#This Row],[ile ton]],-statek[[#This Row],[ile ton]]),0)</f>
        <v>76</v>
      </c>
      <c r="L75" s="1">
        <f>L74+IF(statek[[#This Row],[towar]]="T5",IF(statek[[#This Row],[Z/W]]="Z",statek[[#This Row],[ile ton]],-statek[[#This Row],[ile ton]]),0)</f>
        <v>1</v>
      </c>
      <c r="M75" s="1">
        <f>IF(statek[[#This Row],[Z/W]]="W",M74+statek[[#This Row],[cena za tone w talarach]]*statek[[#This Row],[ile ton]],M74-statek[[#This Row],[cena za tone w talarach]]*statek[[#This Row],[ile ton]])</f>
        <v>11522</v>
      </c>
      <c r="N75" s="1" t="str">
        <f>IF(statek[[#This Row],[data]] &lt;&gt; A76,statek[[#This Row],[T6]],"")</f>
        <v/>
      </c>
    </row>
    <row r="76" spans="1:14" x14ac:dyDescent="0.25">
      <c r="A76" s="2">
        <v>42759</v>
      </c>
      <c r="B76" s="1" t="s">
        <v>6</v>
      </c>
      <c r="C76" s="1" t="s">
        <v>12</v>
      </c>
      <c r="D76" s="1" t="s">
        <v>8</v>
      </c>
      <c r="E76">
        <v>5</v>
      </c>
      <c r="F76">
        <v>21</v>
      </c>
      <c r="G76" s="1">
        <f>IF(statek[[#This Row],[Z/W]]="z",E76+G75,G75-E76)</f>
        <v>349</v>
      </c>
      <c r="H76" s="1">
        <f>H75+IF(statek[[#This Row],[towar]]="T1",IF(statek[[#This Row],[Z/W]]="Z",statek[[#This Row],[ile ton]],-statek[[#This Row],[ile ton]]),0)</f>
        <v>42</v>
      </c>
      <c r="I76" s="1">
        <f>I75+IF(statek[[#This Row],[towar]]="T2",IF(statek[[#This Row],[Z/W]]="Z",statek[[#This Row],[ile ton]],-statek[[#This Row],[ile ton]]),0)</f>
        <v>185</v>
      </c>
      <c r="J76" s="1">
        <f>J75+IF(statek[[#This Row],[towar]]="T1",IF(statek[[#This Row],[Z/W]]="Z",statek[[#This Row],[ile ton]],-statek[[#This Row],[ile ton]]),0)</f>
        <v>42</v>
      </c>
      <c r="K76" s="1">
        <f>K75+IF(statek[[#This Row],[towar]]="T4",IF(statek[[#This Row],[Z/W]]="Z",statek[[#This Row],[ile ton]],-statek[[#This Row],[ile ton]]),0)</f>
        <v>76</v>
      </c>
      <c r="L76" s="1">
        <f>L75+IF(statek[[#This Row],[towar]]="T5",IF(statek[[#This Row],[Z/W]]="Z",statek[[#This Row],[ile ton]],-statek[[#This Row],[ile ton]]),0)</f>
        <v>1</v>
      </c>
      <c r="M76" s="1">
        <f>IF(statek[[#This Row],[Z/W]]="W",M75+statek[[#This Row],[cena za tone w talarach]]*statek[[#This Row],[ile ton]],M75-statek[[#This Row],[cena za tone w talarach]]*statek[[#This Row],[ile ton]])</f>
        <v>11417</v>
      </c>
      <c r="N76" s="1">
        <f>IF(statek[[#This Row],[data]] &lt;&gt; A77,statek[[#This Row],[T6]],"")</f>
        <v>11417</v>
      </c>
    </row>
    <row r="77" spans="1:14" x14ac:dyDescent="0.25">
      <c r="A77" s="2">
        <v>42774</v>
      </c>
      <c r="B77" s="1" t="s">
        <v>13</v>
      </c>
      <c r="C77" s="1" t="s">
        <v>7</v>
      </c>
      <c r="D77" s="1" t="s">
        <v>14</v>
      </c>
      <c r="E77">
        <v>74</v>
      </c>
      <c r="F77">
        <v>92</v>
      </c>
      <c r="G77" s="1">
        <f>IF(statek[[#This Row],[Z/W]]="z",E77+G76,G76-E77)</f>
        <v>275</v>
      </c>
      <c r="H77" s="1">
        <f>H76+IF(statek[[#This Row],[towar]]="T1",IF(statek[[#This Row],[Z/W]]="Z",statek[[#This Row],[ile ton]],-statek[[#This Row],[ile ton]]),0)</f>
        <v>42</v>
      </c>
      <c r="I77" s="1">
        <f>I76+IF(statek[[#This Row],[towar]]="T2",IF(statek[[#This Row],[Z/W]]="Z",statek[[#This Row],[ile ton]],-statek[[#This Row],[ile ton]]),0)</f>
        <v>185</v>
      </c>
      <c r="J77" s="1">
        <f>J76+IF(statek[[#This Row],[towar]]="T1",IF(statek[[#This Row],[Z/W]]="Z",statek[[#This Row],[ile ton]],-statek[[#This Row],[ile ton]]),0)</f>
        <v>42</v>
      </c>
      <c r="K77" s="1">
        <f>K76+IF(statek[[#This Row],[towar]]="T4",IF(statek[[#This Row],[Z/W]]="Z",statek[[#This Row],[ile ton]],-statek[[#This Row],[ile ton]]),0)</f>
        <v>2</v>
      </c>
      <c r="L77" s="1">
        <f>L76+IF(statek[[#This Row],[towar]]="T5",IF(statek[[#This Row],[Z/W]]="Z",statek[[#This Row],[ile ton]],-statek[[#This Row],[ile ton]]),0)</f>
        <v>1</v>
      </c>
      <c r="M77" s="1">
        <f>IF(statek[[#This Row],[Z/W]]="W",M76+statek[[#This Row],[cena za tone w talarach]]*statek[[#This Row],[ile ton]],M76-statek[[#This Row],[cena za tone w talarach]]*statek[[#This Row],[ile ton]])</f>
        <v>18225</v>
      </c>
      <c r="N77" s="1" t="str">
        <f>IF(statek[[#This Row],[data]] &lt;&gt; A78,statek[[#This Row],[T6]],"")</f>
        <v/>
      </c>
    </row>
    <row r="78" spans="1:14" x14ac:dyDescent="0.25">
      <c r="A78" s="2">
        <v>42774</v>
      </c>
      <c r="B78" s="1" t="s">
        <v>13</v>
      </c>
      <c r="C78" s="1" t="s">
        <v>11</v>
      </c>
      <c r="D78" s="1" t="s">
        <v>8</v>
      </c>
      <c r="E78">
        <v>14</v>
      </c>
      <c r="F78">
        <v>26</v>
      </c>
      <c r="G78" s="1">
        <f>IF(statek[[#This Row],[Z/W]]="z",E78+G77,G77-E78)</f>
        <v>289</v>
      </c>
      <c r="H78" s="1">
        <f>H77+IF(statek[[#This Row],[towar]]="T1",IF(statek[[#This Row],[Z/W]]="Z",statek[[#This Row],[ile ton]],-statek[[#This Row],[ile ton]]),0)</f>
        <v>42</v>
      </c>
      <c r="I78" s="1">
        <f>I77+IF(statek[[#This Row],[towar]]="T2",IF(statek[[#This Row],[Z/W]]="Z",statek[[#This Row],[ile ton]],-statek[[#This Row],[ile ton]]),0)</f>
        <v>199</v>
      </c>
      <c r="J78" s="1">
        <f>J77+IF(statek[[#This Row],[towar]]="T1",IF(statek[[#This Row],[Z/W]]="Z",statek[[#This Row],[ile ton]],-statek[[#This Row],[ile ton]]),0)</f>
        <v>42</v>
      </c>
      <c r="K78" s="1">
        <f>K77+IF(statek[[#This Row],[towar]]="T4",IF(statek[[#This Row],[Z/W]]="Z",statek[[#This Row],[ile ton]],-statek[[#This Row],[ile ton]]),0)</f>
        <v>2</v>
      </c>
      <c r="L78" s="1">
        <f>L77+IF(statek[[#This Row],[towar]]="T5",IF(statek[[#This Row],[Z/W]]="Z",statek[[#This Row],[ile ton]],-statek[[#This Row],[ile ton]]),0)</f>
        <v>1</v>
      </c>
      <c r="M78" s="1">
        <f>IF(statek[[#This Row],[Z/W]]="W",M77+statek[[#This Row],[cena za tone w talarach]]*statek[[#This Row],[ile ton]],M77-statek[[#This Row],[cena za tone w talarach]]*statek[[#This Row],[ile ton]])</f>
        <v>17861</v>
      </c>
      <c r="N78" s="1">
        <f>IF(statek[[#This Row],[data]] &lt;&gt; A79,statek[[#This Row],[T6]],"")</f>
        <v>17861</v>
      </c>
    </row>
    <row r="79" spans="1:14" x14ac:dyDescent="0.25">
      <c r="A79" s="2">
        <v>42793</v>
      </c>
      <c r="B79" s="1" t="s">
        <v>15</v>
      </c>
      <c r="C79" s="1" t="s">
        <v>9</v>
      </c>
      <c r="D79" s="1" t="s">
        <v>14</v>
      </c>
      <c r="E79">
        <v>1</v>
      </c>
      <c r="F79">
        <v>60</v>
      </c>
      <c r="G79" s="1">
        <f>IF(statek[[#This Row],[Z/W]]="z",E79+G78,G78-E79)</f>
        <v>288</v>
      </c>
      <c r="H79" s="1">
        <f>H78+IF(statek[[#This Row],[towar]]="T1",IF(statek[[#This Row],[Z/W]]="Z",statek[[#This Row],[ile ton]],-statek[[#This Row],[ile ton]]),0)</f>
        <v>42</v>
      </c>
      <c r="I79" s="1">
        <f>I78+IF(statek[[#This Row],[towar]]="T2",IF(statek[[#This Row],[Z/W]]="Z",statek[[#This Row],[ile ton]],-statek[[#This Row],[ile ton]]),0)</f>
        <v>199</v>
      </c>
      <c r="J79" s="1">
        <f>J78+IF(statek[[#This Row],[towar]]="T1",IF(statek[[#This Row],[Z/W]]="Z",statek[[#This Row],[ile ton]],-statek[[#This Row],[ile ton]]),0)</f>
        <v>42</v>
      </c>
      <c r="K79" s="1">
        <f>K78+IF(statek[[#This Row],[towar]]="T4",IF(statek[[#This Row],[Z/W]]="Z",statek[[#This Row],[ile ton]],-statek[[#This Row],[ile ton]]),0)</f>
        <v>2</v>
      </c>
      <c r="L79" s="1">
        <f>L78+IF(statek[[#This Row],[towar]]="T5",IF(statek[[#This Row],[Z/W]]="Z",statek[[#This Row],[ile ton]],-statek[[#This Row],[ile ton]]),0)</f>
        <v>0</v>
      </c>
      <c r="M79" s="1">
        <f>IF(statek[[#This Row],[Z/W]]="W",M78+statek[[#This Row],[cena za tone w talarach]]*statek[[#This Row],[ile ton]],M78-statek[[#This Row],[cena za tone w talarach]]*statek[[#This Row],[ile ton]])</f>
        <v>17921</v>
      </c>
      <c r="N79" s="1" t="str">
        <f>IF(statek[[#This Row],[data]] &lt;&gt; A80,statek[[#This Row],[T6]],"")</f>
        <v/>
      </c>
    </row>
    <row r="80" spans="1:14" x14ac:dyDescent="0.25">
      <c r="A80" s="2">
        <v>42793</v>
      </c>
      <c r="B80" s="1" t="s">
        <v>15</v>
      </c>
      <c r="C80" s="1" t="s">
        <v>11</v>
      </c>
      <c r="D80" s="1" t="s">
        <v>14</v>
      </c>
      <c r="E80">
        <v>43</v>
      </c>
      <c r="F80">
        <v>36</v>
      </c>
      <c r="G80" s="1">
        <f>IF(statek[[#This Row],[Z/W]]="z",E80+G79,G79-E80)</f>
        <v>245</v>
      </c>
      <c r="H80" s="1">
        <f>H79+IF(statek[[#This Row],[towar]]="T1",IF(statek[[#This Row],[Z/W]]="Z",statek[[#This Row],[ile ton]],-statek[[#This Row],[ile ton]]),0)</f>
        <v>42</v>
      </c>
      <c r="I80" s="1">
        <f>I79+IF(statek[[#This Row],[towar]]="T2",IF(statek[[#This Row],[Z/W]]="Z",statek[[#This Row],[ile ton]],-statek[[#This Row],[ile ton]]),0)</f>
        <v>156</v>
      </c>
      <c r="J80" s="1">
        <f>J79+IF(statek[[#This Row],[towar]]="T1",IF(statek[[#This Row],[Z/W]]="Z",statek[[#This Row],[ile ton]],-statek[[#This Row],[ile ton]]),0)</f>
        <v>42</v>
      </c>
      <c r="K80" s="1">
        <f>K79+IF(statek[[#This Row],[towar]]="T4",IF(statek[[#This Row],[Z/W]]="Z",statek[[#This Row],[ile ton]],-statek[[#This Row],[ile ton]]),0)</f>
        <v>2</v>
      </c>
      <c r="L80" s="1">
        <f>L79+IF(statek[[#This Row],[towar]]="T5",IF(statek[[#This Row],[Z/W]]="Z",statek[[#This Row],[ile ton]],-statek[[#This Row],[ile ton]]),0)</f>
        <v>0</v>
      </c>
      <c r="M80" s="1">
        <f>IF(statek[[#This Row],[Z/W]]="W",M79+statek[[#This Row],[cena za tone w talarach]]*statek[[#This Row],[ile ton]],M79-statek[[#This Row],[cena za tone w talarach]]*statek[[#This Row],[ile ton]])</f>
        <v>19469</v>
      </c>
      <c r="N80" s="1" t="str">
        <f>IF(statek[[#This Row],[data]] &lt;&gt; A81,statek[[#This Row],[T6]],"")</f>
        <v/>
      </c>
    </row>
    <row r="81" spans="1:14" x14ac:dyDescent="0.25">
      <c r="A81" s="2">
        <v>42793</v>
      </c>
      <c r="B81" s="1" t="s">
        <v>15</v>
      </c>
      <c r="C81" s="1" t="s">
        <v>10</v>
      </c>
      <c r="D81" s="1" t="s">
        <v>8</v>
      </c>
      <c r="E81">
        <v>30</v>
      </c>
      <c r="F81">
        <v>8</v>
      </c>
      <c r="G81" s="1">
        <f>IF(statek[[#This Row],[Z/W]]="z",E81+G80,G80-E81)</f>
        <v>275</v>
      </c>
      <c r="H81" s="1">
        <f>H80+IF(statek[[#This Row],[towar]]="T1",IF(statek[[#This Row],[Z/W]]="Z",statek[[#This Row],[ile ton]],-statek[[#This Row],[ile ton]]),0)</f>
        <v>72</v>
      </c>
      <c r="I81" s="1">
        <f>I80+IF(statek[[#This Row],[towar]]="T2",IF(statek[[#This Row],[Z/W]]="Z",statek[[#This Row],[ile ton]],-statek[[#This Row],[ile ton]]),0)</f>
        <v>156</v>
      </c>
      <c r="J81" s="1">
        <f>J80+IF(statek[[#This Row],[towar]]="T1",IF(statek[[#This Row],[Z/W]]="Z",statek[[#This Row],[ile ton]],-statek[[#This Row],[ile ton]]),0)</f>
        <v>72</v>
      </c>
      <c r="K81" s="1">
        <f>K80+IF(statek[[#This Row],[towar]]="T4",IF(statek[[#This Row],[Z/W]]="Z",statek[[#This Row],[ile ton]],-statek[[#This Row],[ile ton]]),0)</f>
        <v>2</v>
      </c>
      <c r="L81" s="1">
        <f>L80+IF(statek[[#This Row],[towar]]="T5",IF(statek[[#This Row],[Z/W]]="Z",statek[[#This Row],[ile ton]],-statek[[#This Row],[ile ton]]),0)</f>
        <v>0</v>
      </c>
      <c r="M81" s="1">
        <f>IF(statek[[#This Row],[Z/W]]="W",M80+statek[[#This Row],[cena za tone w talarach]]*statek[[#This Row],[ile ton]],M80-statek[[#This Row],[cena za tone w talarach]]*statek[[#This Row],[ile ton]])</f>
        <v>19229</v>
      </c>
      <c r="N81" s="1" t="str">
        <f>IF(statek[[#This Row],[data]] &lt;&gt; A82,statek[[#This Row],[T6]],"")</f>
        <v/>
      </c>
    </row>
    <row r="82" spans="1:14" x14ac:dyDescent="0.25">
      <c r="A82" s="2">
        <v>42793</v>
      </c>
      <c r="B82" s="1" t="s">
        <v>15</v>
      </c>
      <c r="C82" s="1" t="s">
        <v>12</v>
      </c>
      <c r="D82" s="1" t="s">
        <v>8</v>
      </c>
      <c r="E82">
        <v>14</v>
      </c>
      <c r="F82">
        <v>20</v>
      </c>
      <c r="G82" s="1">
        <f>IF(statek[[#This Row],[Z/W]]="z",E82+G81,G81-E82)</f>
        <v>289</v>
      </c>
      <c r="H82" s="1">
        <f>H81+IF(statek[[#This Row],[towar]]="T1",IF(statek[[#This Row],[Z/W]]="Z",statek[[#This Row],[ile ton]],-statek[[#This Row],[ile ton]]),0)</f>
        <v>72</v>
      </c>
      <c r="I82" s="1">
        <f>I81+IF(statek[[#This Row],[towar]]="T2",IF(statek[[#This Row],[Z/W]]="Z",statek[[#This Row],[ile ton]],-statek[[#This Row],[ile ton]]),0)</f>
        <v>156</v>
      </c>
      <c r="J82" s="1">
        <f>J81+IF(statek[[#This Row],[towar]]="T1",IF(statek[[#This Row],[Z/W]]="Z",statek[[#This Row],[ile ton]],-statek[[#This Row],[ile ton]]),0)</f>
        <v>72</v>
      </c>
      <c r="K82" s="1">
        <f>K81+IF(statek[[#This Row],[towar]]="T4",IF(statek[[#This Row],[Z/W]]="Z",statek[[#This Row],[ile ton]],-statek[[#This Row],[ile ton]]),0)</f>
        <v>2</v>
      </c>
      <c r="L82" s="1">
        <f>L81+IF(statek[[#This Row],[towar]]="T5",IF(statek[[#This Row],[Z/W]]="Z",statek[[#This Row],[ile ton]],-statek[[#This Row],[ile ton]]),0)</f>
        <v>0</v>
      </c>
      <c r="M82" s="1">
        <f>IF(statek[[#This Row],[Z/W]]="W",M81+statek[[#This Row],[cena za tone w talarach]]*statek[[#This Row],[ile ton]],M81-statek[[#This Row],[cena za tone w talarach]]*statek[[#This Row],[ile ton]])</f>
        <v>18949</v>
      </c>
      <c r="N82" s="1">
        <f>IF(statek[[#This Row],[data]] &lt;&gt; A83,statek[[#This Row],[T6]],"")</f>
        <v>18949</v>
      </c>
    </row>
    <row r="83" spans="1:14" x14ac:dyDescent="0.25">
      <c r="A83" s="2">
        <v>42819</v>
      </c>
      <c r="B83" s="1" t="s">
        <v>16</v>
      </c>
      <c r="C83" s="1" t="s">
        <v>11</v>
      </c>
      <c r="D83" s="1" t="s">
        <v>14</v>
      </c>
      <c r="E83">
        <v>33</v>
      </c>
      <c r="F83">
        <v>38</v>
      </c>
      <c r="G83" s="1">
        <f>IF(statek[[#This Row],[Z/W]]="z",E83+G82,G82-E83)</f>
        <v>256</v>
      </c>
      <c r="H83" s="1">
        <f>H82+IF(statek[[#This Row],[towar]]="T1",IF(statek[[#This Row],[Z/W]]="Z",statek[[#This Row],[ile ton]],-statek[[#This Row],[ile ton]]),0)</f>
        <v>72</v>
      </c>
      <c r="I83" s="1">
        <f>I82+IF(statek[[#This Row],[towar]]="T2",IF(statek[[#This Row],[Z/W]]="Z",statek[[#This Row],[ile ton]],-statek[[#This Row],[ile ton]]),0)</f>
        <v>123</v>
      </c>
      <c r="J83" s="1">
        <f>J82+IF(statek[[#This Row],[towar]]="T1",IF(statek[[#This Row],[Z/W]]="Z",statek[[#This Row],[ile ton]],-statek[[#This Row],[ile ton]]),0)</f>
        <v>72</v>
      </c>
      <c r="K83" s="1">
        <f>K82+IF(statek[[#This Row],[towar]]="T4",IF(statek[[#This Row],[Z/W]]="Z",statek[[#This Row],[ile ton]],-statek[[#This Row],[ile ton]]),0)</f>
        <v>2</v>
      </c>
      <c r="L83" s="1">
        <f>L82+IF(statek[[#This Row],[towar]]="T5",IF(statek[[#This Row],[Z/W]]="Z",statek[[#This Row],[ile ton]],-statek[[#This Row],[ile ton]]),0)</f>
        <v>0</v>
      </c>
      <c r="M83" s="1">
        <f>IF(statek[[#This Row],[Z/W]]="W",M82+statek[[#This Row],[cena za tone w talarach]]*statek[[#This Row],[ile ton]],M82-statek[[#This Row],[cena za tone w talarach]]*statek[[#This Row],[ile ton]])</f>
        <v>20203</v>
      </c>
      <c r="N83" s="1" t="str">
        <f>IF(statek[[#This Row],[data]] &lt;&gt; A84,statek[[#This Row],[T6]],"")</f>
        <v/>
      </c>
    </row>
    <row r="84" spans="1:14" x14ac:dyDescent="0.25">
      <c r="A84" s="2">
        <v>42819</v>
      </c>
      <c r="B84" s="1" t="s">
        <v>16</v>
      </c>
      <c r="C84" s="1" t="s">
        <v>9</v>
      </c>
      <c r="D84" s="1" t="s">
        <v>8</v>
      </c>
      <c r="E84">
        <v>35</v>
      </c>
      <c r="F84">
        <v>37</v>
      </c>
      <c r="G84" s="1">
        <f>IF(statek[[#This Row],[Z/W]]="z",E84+G83,G83-E84)</f>
        <v>291</v>
      </c>
      <c r="H84" s="1">
        <f>H83+IF(statek[[#This Row],[towar]]="T1",IF(statek[[#This Row],[Z/W]]="Z",statek[[#This Row],[ile ton]],-statek[[#This Row],[ile ton]]),0)</f>
        <v>72</v>
      </c>
      <c r="I84" s="1">
        <f>I83+IF(statek[[#This Row],[towar]]="T2",IF(statek[[#This Row],[Z/W]]="Z",statek[[#This Row],[ile ton]],-statek[[#This Row],[ile ton]]),0)</f>
        <v>123</v>
      </c>
      <c r="J84" s="1">
        <f>J83+IF(statek[[#This Row],[towar]]="T1",IF(statek[[#This Row],[Z/W]]="Z",statek[[#This Row],[ile ton]],-statek[[#This Row],[ile ton]]),0)</f>
        <v>72</v>
      </c>
      <c r="K84" s="1">
        <f>K83+IF(statek[[#This Row],[towar]]="T4",IF(statek[[#This Row],[Z/W]]="Z",statek[[#This Row],[ile ton]],-statek[[#This Row],[ile ton]]),0)</f>
        <v>2</v>
      </c>
      <c r="L84" s="1">
        <f>L83+IF(statek[[#This Row],[towar]]="T5",IF(statek[[#This Row],[Z/W]]="Z",statek[[#This Row],[ile ton]],-statek[[#This Row],[ile ton]]),0)</f>
        <v>35</v>
      </c>
      <c r="M84" s="1">
        <f>IF(statek[[#This Row],[Z/W]]="W",M83+statek[[#This Row],[cena za tone w talarach]]*statek[[#This Row],[ile ton]],M83-statek[[#This Row],[cena za tone w talarach]]*statek[[#This Row],[ile ton]])</f>
        <v>18908</v>
      </c>
      <c r="N84" s="1" t="str">
        <f>IF(statek[[#This Row],[data]] &lt;&gt; A85,statek[[#This Row],[T6]],"")</f>
        <v/>
      </c>
    </row>
    <row r="85" spans="1:14" x14ac:dyDescent="0.25">
      <c r="A85" s="2">
        <v>42819</v>
      </c>
      <c r="B85" s="1" t="s">
        <v>16</v>
      </c>
      <c r="C85" s="1" t="s">
        <v>12</v>
      </c>
      <c r="D85" s="1" t="s">
        <v>8</v>
      </c>
      <c r="E85">
        <v>40</v>
      </c>
      <c r="F85">
        <v>19</v>
      </c>
      <c r="G85" s="1">
        <f>IF(statek[[#This Row],[Z/W]]="z",E85+G84,G84-E85)</f>
        <v>331</v>
      </c>
      <c r="H85" s="1">
        <f>H84+IF(statek[[#This Row],[towar]]="T1",IF(statek[[#This Row],[Z/W]]="Z",statek[[#This Row],[ile ton]],-statek[[#This Row],[ile ton]]),0)</f>
        <v>72</v>
      </c>
      <c r="I85" s="1">
        <f>I84+IF(statek[[#This Row],[towar]]="T2",IF(statek[[#This Row],[Z/W]]="Z",statek[[#This Row],[ile ton]],-statek[[#This Row],[ile ton]]),0)</f>
        <v>123</v>
      </c>
      <c r="J85" s="1">
        <f>J84+IF(statek[[#This Row],[towar]]="T1",IF(statek[[#This Row],[Z/W]]="Z",statek[[#This Row],[ile ton]],-statek[[#This Row],[ile ton]]),0)</f>
        <v>72</v>
      </c>
      <c r="K85" s="1">
        <f>K84+IF(statek[[#This Row],[towar]]="T4",IF(statek[[#This Row],[Z/W]]="Z",statek[[#This Row],[ile ton]],-statek[[#This Row],[ile ton]]),0)</f>
        <v>2</v>
      </c>
      <c r="L85" s="1">
        <f>L84+IF(statek[[#This Row],[towar]]="T5",IF(statek[[#This Row],[Z/W]]="Z",statek[[#This Row],[ile ton]],-statek[[#This Row],[ile ton]]),0)</f>
        <v>35</v>
      </c>
      <c r="M85" s="1">
        <f>IF(statek[[#This Row],[Z/W]]="W",M84+statek[[#This Row],[cena za tone w talarach]]*statek[[#This Row],[ile ton]],M84-statek[[#This Row],[cena za tone w talarach]]*statek[[#This Row],[ile ton]])</f>
        <v>18148</v>
      </c>
      <c r="N85" s="1">
        <f>IF(statek[[#This Row],[data]] &lt;&gt; A86,statek[[#This Row],[T6]],"")</f>
        <v>18148</v>
      </c>
    </row>
    <row r="86" spans="1:14" x14ac:dyDescent="0.25">
      <c r="A86" s="2">
        <v>42840</v>
      </c>
      <c r="B86" s="1" t="s">
        <v>17</v>
      </c>
      <c r="C86" s="1" t="s">
        <v>11</v>
      </c>
      <c r="D86" s="1" t="s">
        <v>14</v>
      </c>
      <c r="E86">
        <v>21</v>
      </c>
      <c r="F86">
        <v>36</v>
      </c>
      <c r="G86" s="1">
        <f>IF(statek[[#This Row],[Z/W]]="z",E86+G85,G85-E86)</f>
        <v>310</v>
      </c>
      <c r="H86" s="1">
        <f>H85+IF(statek[[#This Row],[towar]]="T1",IF(statek[[#This Row],[Z/W]]="Z",statek[[#This Row],[ile ton]],-statek[[#This Row],[ile ton]]),0)</f>
        <v>72</v>
      </c>
      <c r="I86" s="1">
        <f>I85+IF(statek[[#This Row],[towar]]="T2",IF(statek[[#This Row],[Z/W]]="Z",statek[[#This Row],[ile ton]],-statek[[#This Row],[ile ton]]),0)</f>
        <v>102</v>
      </c>
      <c r="J86" s="1">
        <f>J85+IF(statek[[#This Row],[towar]]="T1",IF(statek[[#This Row],[Z/W]]="Z",statek[[#This Row],[ile ton]],-statek[[#This Row],[ile ton]]),0)</f>
        <v>72</v>
      </c>
      <c r="K86" s="1">
        <f>K85+IF(statek[[#This Row],[towar]]="T4",IF(statek[[#This Row],[Z/W]]="Z",statek[[#This Row],[ile ton]],-statek[[#This Row],[ile ton]]),0)</f>
        <v>2</v>
      </c>
      <c r="L86" s="1">
        <f>L85+IF(statek[[#This Row],[towar]]="T5",IF(statek[[#This Row],[Z/W]]="Z",statek[[#This Row],[ile ton]],-statek[[#This Row],[ile ton]]),0)</f>
        <v>35</v>
      </c>
      <c r="M86" s="1">
        <f>IF(statek[[#This Row],[Z/W]]="W",M85+statek[[#This Row],[cena za tone w talarach]]*statek[[#This Row],[ile ton]],M85-statek[[#This Row],[cena za tone w talarach]]*statek[[#This Row],[ile ton]])</f>
        <v>18904</v>
      </c>
      <c r="N86" s="1" t="str">
        <f>IF(statek[[#This Row],[data]] &lt;&gt; A87,statek[[#This Row],[T6]],"")</f>
        <v/>
      </c>
    </row>
    <row r="87" spans="1:14" x14ac:dyDescent="0.25">
      <c r="A87" s="2">
        <v>42840</v>
      </c>
      <c r="B87" s="1" t="s">
        <v>17</v>
      </c>
      <c r="C87" s="1" t="s">
        <v>7</v>
      </c>
      <c r="D87" s="1" t="s">
        <v>14</v>
      </c>
      <c r="E87">
        <v>2</v>
      </c>
      <c r="F87">
        <v>97</v>
      </c>
      <c r="G87" s="1">
        <f>IF(statek[[#This Row],[Z/W]]="z",E87+G86,G86-E87)</f>
        <v>308</v>
      </c>
      <c r="H87" s="1">
        <f>H86+IF(statek[[#This Row],[towar]]="T1",IF(statek[[#This Row],[Z/W]]="Z",statek[[#This Row],[ile ton]],-statek[[#This Row],[ile ton]]),0)</f>
        <v>72</v>
      </c>
      <c r="I87" s="1">
        <f>I86+IF(statek[[#This Row],[towar]]="T2",IF(statek[[#This Row],[Z/W]]="Z",statek[[#This Row],[ile ton]],-statek[[#This Row],[ile ton]]),0)</f>
        <v>102</v>
      </c>
      <c r="J87" s="1">
        <f>J86+IF(statek[[#This Row],[towar]]="T1",IF(statek[[#This Row],[Z/W]]="Z",statek[[#This Row],[ile ton]],-statek[[#This Row],[ile ton]]),0)</f>
        <v>72</v>
      </c>
      <c r="K87" s="1">
        <f>K86+IF(statek[[#This Row],[towar]]="T4",IF(statek[[#This Row],[Z/W]]="Z",statek[[#This Row],[ile ton]],-statek[[#This Row],[ile ton]]),0)</f>
        <v>0</v>
      </c>
      <c r="L87" s="1">
        <f>L86+IF(statek[[#This Row],[towar]]="T5",IF(statek[[#This Row],[Z/W]]="Z",statek[[#This Row],[ile ton]],-statek[[#This Row],[ile ton]]),0)</f>
        <v>35</v>
      </c>
      <c r="M87" s="1">
        <f>IF(statek[[#This Row],[Z/W]]="W",M86+statek[[#This Row],[cena za tone w talarach]]*statek[[#This Row],[ile ton]],M86-statek[[#This Row],[cena za tone w talarach]]*statek[[#This Row],[ile ton]])</f>
        <v>19098</v>
      </c>
      <c r="N87" s="1" t="str">
        <f>IF(statek[[#This Row],[data]] &lt;&gt; A88,statek[[#This Row],[T6]],"")</f>
        <v/>
      </c>
    </row>
    <row r="88" spans="1:14" x14ac:dyDescent="0.25">
      <c r="A88" s="2">
        <v>42840</v>
      </c>
      <c r="B88" s="1" t="s">
        <v>17</v>
      </c>
      <c r="C88" s="1" t="s">
        <v>12</v>
      </c>
      <c r="D88" s="1" t="s">
        <v>8</v>
      </c>
      <c r="E88">
        <v>12</v>
      </c>
      <c r="F88">
        <v>20</v>
      </c>
      <c r="G88" s="1">
        <f>IF(statek[[#This Row],[Z/W]]="z",E88+G87,G87-E88)</f>
        <v>320</v>
      </c>
      <c r="H88" s="1">
        <f>H87+IF(statek[[#This Row],[towar]]="T1",IF(statek[[#This Row],[Z/W]]="Z",statek[[#This Row],[ile ton]],-statek[[#This Row],[ile ton]]),0)</f>
        <v>72</v>
      </c>
      <c r="I88" s="1">
        <f>I87+IF(statek[[#This Row],[towar]]="T2",IF(statek[[#This Row],[Z/W]]="Z",statek[[#This Row],[ile ton]],-statek[[#This Row],[ile ton]]),0)</f>
        <v>102</v>
      </c>
      <c r="J88" s="1">
        <f>J87+IF(statek[[#This Row],[towar]]="T1",IF(statek[[#This Row],[Z/W]]="Z",statek[[#This Row],[ile ton]],-statek[[#This Row],[ile ton]]),0)</f>
        <v>72</v>
      </c>
      <c r="K88" s="1">
        <f>K87+IF(statek[[#This Row],[towar]]="T4",IF(statek[[#This Row],[Z/W]]="Z",statek[[#This Row],[ile ton]],-statek[[#This Row],[ile ton]]),0)</f>
        <v>0</v>
      </c>
      <c r="L88" s="1">
        <f>L87+IF(statek[[#This Row],[towar]]="T5",IF(statek[[#This Row],[Z/W]]="Z",statek[[#This Row],[ile ton]],-statek[[#This Row],[ile ton]]),0)</f>
        <v>35</v>
      </c>
      <c r="M88" s="1">
        <f>IF(statek[[#This Row],[Z/W]]="W",M87+statek[[#This Row],[cena za tone w talarach]]*statek[[#This Row],[ile ton]],M87-statek[[#This Row],[cena za tone w talarach]]*statek[[#This Row],[ile ton]])</f>
        <v>18858</v>
      </c>
      <c r="N88" s="1" t="str">
        <f>IF(statek[[#This Row],[data]] &lt;&gt; A89,statek[[#This Row],[T6]],"")</f>
        <v/>
      </c>
    </row>
    <row r="89" spans="1:14" x14ac:dyDescent="0.25">
      <c r="A89" s="2">
        <v>42840</v>
      </c>
      <c r="B89" s="1" t="s">
        <v>17</v>
      </c>
      <c r="C89" s="1" t="s">
        <v>10</v>
      </c>
      <c r="D89" s="1" t="s">
        <v>8</v>
      </c>
      <c r="E89">
        <v>15</v>
      </c>
      <c r="F89">
        <v>8</v>
      </c>
      <c r="G89" s="1">
        <f>IF(statek[[#This Row],[Z/W]]="z",E89+G88,G88-E89)</f>
        <v>335</v>
      </c>
      <c r="H89" s="1">
        <f>H88+IF(statek[[#This Row],[towar]]="T1",IF(statek[[#This Row],[Z/W]]="Z",statek[[#This Row],[ile ton]],-statek[[#This Row],[ile ton]]),0)</f>
        <v>87</v>
      </c>
      <c r="I89" s="1">
        <f>I88+IF(statek[[#This Row],[towar]]="T2",IF(statek[[#This Row],[Z/W]]="Z",statek[[#This Row],[ile ton]],-statek[[#This Row],[ile ton]]),0)</f>
        <v>102</v>
      </c>
      <c r="J89" s="1">
        <f>J88+IF(statek[[#This Row],[towar]]="T1",IF(statek[[#This Row],[Z/W]]="Z",statek[[#This Row],[ile ton]],-statek[[#This Row],[ile ton]]),0)</f>
        <v>87</v>
      </c>
      <c r="K89" s="1">
        <f>K88+IF(statek[[#This Row],[towar]]="T4",IF(statek[[#This Row],[Z/W]]="Z",statek[[#This Row],[ile ton]],-statek[[#This Row],[ile ton]]),0)</f>
        <v>0</v>
      </c>
      <c r="L89" s="1">
        <f>L88+IF(statek[[#This Row],[towar]]="T5",IF(statek[[#This Row],[Z/W]]="Z",statek[[#This Row],[ile ton]],-statek[[#This Row],[ile ton]]),0)</f>
        <v>35</v>
      </c>
      <c r="M89" s="1">
        <f>IF(statek[[#This Row],[Z/W]]="W",M88+statek[[#This Row],[cena za tone w talarach]]*statek[[#This Row],[ile ton]],M88-statek[[#This Row],[cena za tone w talarach]]*statek[[#This Row],[ile ton]])</f>
        <v>18738</v>
      </c>
      <c r="N89" s="1" t="str">
        <f>IF(statek[[#This Row],[data]] &lt;&gt; A90,statek[[#This Row],[T6]],"")</f>
        <v/>
      </c>
    </row>
    <row r="90" spans="1:14" x14ac:dyDescent="0.25">
      <c r="A90" s="2">
        <v>42840</v>
      </c>
      <c r="B90" s="1" t="s">
        <v>17</v>
      </c>
      <c r="C90" s="1" t="s">
        <v>9</v>
      </c>
      <c r="D90" s="1" t="s">
        <v>8</v>
      </c>
      <c r="E90">
        <v>1</v>
      </c>
      <c r="F90">
        <v>40</v>
      </c>
      <c r="G90" s="1">
        <f>IF(statek[[#This Row],[Z/W]]="z",E90+G89,G89-E90)</f>
        <v>336</v>
      </c>
      <c r="H90" s="1">
        <f>H89+IF(statek[[#This Row],[towar]]="T1",IF(statek[[#This Row],[Z/W]]="Z",statek[[#This Row],[ile ton]],-statek[[#This Row],[ile ton]]),0)</f>
        <v>87</v>
      </c>
      <c r="I90" s="1">
        <f>I89+IF(statek[[#This Row],[towar]]="T2",IF(statek[[#This Row],[Z/W]]="Z",statek[[#This Row],[ile ton]],-statek[[#This Row],[ile ton]]),0)</f>
        <v>102</v>
      </c>
      <c r="J90" s="1">
        <f>J89+IF(statek[[#This Row],[towar]]="T1",IF(statek[[#This Row],[Z/W]]="Z",statek[[#This Row],[ile ton]],-statek[[#This Row],[ile ton]]),0)</f>
        <v>87</v>
      </c>
      <c r="K90" s="1">
        <f>K89+IF(statek[[#This Row],[towar]]="T4",IF(statek[[#This Row],[Z/W]]="Z",statek[[#This Row],[ile ton]],-statek[[#This Row],[ile ton]]),0)</f>
        <v>0</v>
      </c>
      <c r="L90" s="1">
        <f>L89+IF(statek[[#This Row],[towar]]="T5",IF(statek[[#This Row],[Z/W]]="Z",statek[[#This Row],[ile ton]],-statek[[#This Row],[ile ton]]),0)</f>
        <v>36</v>
      </c>
      <c r="M90" s="1">
        <f>IF(statek[[#This Row],[Z/W]]="W",M89+statek[[#This Row],[cena za tone w talarach]]*statek[[#This Row],[ile ton]],M89-statek[[#This Row],[cena za tone w talarach]]*statek[[#This Row],[ile ton]])</f>
        <v>18698</v>
      </c>
      <c r="N90" s="1">
        <f>IF(statek[[#This Row],[data]] &lt;&gt; A91,statek[[#This Row],[T6]],"")</f>
        <v>18698</v>
      </c>
    </row>
    <row r="91" spans="1:14" x14ac:dyDescent="0.25">
      <c r="A91" s="2">
        <v>42864</v>
      </c>
      <c r="B91" s="1" t="s">
        <v>18</v>
      </c>
      <c r="C91" s="1" t="s">
        <v>10</v>
      </c>
      <c r="D91" s="1" t="s">
        <v>14</v>
      </c>
      <c r="E91">
        <v>86</v>
      </c>
      <c r="F91">
        <v>12</v>
      </c>
      <c r="G91" s="1">
        <f>IF(statek[[#This Row],[Z/W]]="z",E91+G90,G90-E91)</f>
        <v>250</v>
      </c>
      <c r="H91" s="1">
        <f>H90+IF(statek[[#This Row],[towar]]="T1",IF(statek[[#This Row],[Z/W]]="Z",statek[[#This Row],[ile ton]],-statek[[#This Row],[ile ton]]),0)</f>
        <v>1</v>
      </c>
      <c r="I91" s="1">
        <f>I90+IF(statek[[#This Row],[towar]]="T2",IF(statek[[#This Row],[Z/W]]="Z",statek[[#This Row],[ile ton]],-statek[[#This Row],[ile ton]]),0)</f>
        <v>102</v>
      </c>
      <c r="J91" s="1">
        <f>J90+IF(statek[[#This Row],[towar]]="T1",IF(statek[[#This Row],[Z/W]]="Z",statek[[#This Row],[ile ton]],-statek[[#This Row],[ile ton]]),0)</f>
        <v>1</v>
      </c>
      <c r="K91" s="1">
        <f>K90+IF(statek[[#This Row],[towar]]="T4",IF(statek[[#This Row],[Z/W]]="Z",statek[[#This Row],[ile ton]],-statek[[#This Row],[ile ton]]),0)</f>
        <v>0</v>
      </c>
      <c r="L91" s="1">
        <f>L90+IF(statek[[#This Row],[towar]]="T5",IF(statek[[#This Row],[Z/W]]="Z",statek[[#This Row],[ile ton]],-statek[[#This Row],[ile ton]]),0)</f>
        <v>36</v>
      </c>
      <c r="M91" s="1">
        <f>IF(statek[[#This Row],[Z/W]]="W",M90+statek[[#This Row],[cena za tone w talarach]]*statek[[#This Row],[ile ton]],M90-statek[[#This Row],[cena za tone w talarach]]*statek[[#This Row],[ile ton]])</f>
        <v>19730</v>
      </c>
      <c r="N91" s="1" t="str">
        <f>IF(statek[[#This Row],[data]] &lt;&gt; A92,statek[[#This Row],[T6]],"")</f>
        <v/>
      </c>
    </row>
    <row r="92" spans="1:14" x14ac:dyDescent="0.25">
      <c r="A92" s="2">
        <v>42864</v>
      </c>
      <c r="B92" s="1" t="s">
        <v>18</v>
      </c>
      <c r="C92" s="1" t="s">
        <v>12</v>
      </c>
      <c r="D92" s="1" t="s">
        <v>14</v>
      </c>
      <c r="E92">
        <v>110</v>
      </c>
      <c r="F92">
        <v>31</v>
      </c>
      <c r="G92" s="1">
        <f>IF(statek[[#This Row],[Z/W]]="z",E92+G91,G91-E92)</f>
        <v>140</v>
      </c>
      <c r="H92" s="1">
        <f>H91+IF(statek[[#This Row],[towar]]="T1",IF(statek[[#This Row],[Z/W]]="Z",statek[[#This Row],[ile ton]],-statek[[#This Row],[ile ton]]),0)</f>
        <v>1</v>
      </c>
      <c r="I92" s="1">
        <f>I91+IF(statek[[#This Row],[towar]]="T2",IF(statek[[#This Row],[Z/W]]="Z",statek[[#This Row],[ile ton]],-statek[[#This Row],[ile ton]]),0)</f>
        <v>102</v>
      </c>
      <c r="J92" s="1">
        <f>J91+IF(statek[[#This Row],[towar]]="T1",IF(statek[[#This Row],[Z/W]]="Z",statek[[#This Row],[ile ton]],-statek[[#This Row],[ile ton]]),0)</f>
        <v>1</v>
      </c>
      <c r="K92" s="1">
        <f>K91+IF(statek[[#This Row],[towar]]="T4",IF(statek[[#This Row],[Z/W]]="Z",statek[[#This Row],[ile ton]],-statek[[#This Row],[ile ton]]),0)</f>
        <v>0</v>
      </c>
      <c r="L92" s="1">
        <f>L91+IF(statek[[#This Row],[towar]]="T5",IF(statek[[#This Row],[Z/W]]="Z",statek[[#This Row],[ile ton]],-statek[[#This Row],[ile ton]]),0)</f>
        <v>36</v>
      </c>
      <c r="M92" s="1">
        <f>IF(statek[[#This Row],[Z/W]]="W",M91+statek[[#This Row],[cena za tone w talarach]]*statek[[#This Row],[ile ton]],M91-statek[[#This Row],[cena za tone w talarach]]*statek[[#This Row],[ile ton]])</f>
        <v>23140</v>
      </c>
      <c r="N92" s="1" t="str">
        <f>IF(statek[[#This Row],[data]] &lt;&gt; A93,statek[[#This Row],[T6]],"")</f>
        <v/>
      </c>
    </row>
    <row r="93" spans="1:14" x14ac:dyDescent="0.25">
      <c r="A93" s="2">
        <v>42864</v>
      </c>
      <c r="B93" s="1" t="s">
        <v>18</v>
      </c>
      <c r="C93" s="1" t="s">
        <v>9</v>
      </c>
      <c r="D93" s="1" t="s">
        <v>8</v>
      </c>
      <c r="E93">
        <v>33</v>
      </c>
      <c r="F93">
        <v>38</v>
      </c>
      <c r="G93" s="1">
        <f>IF(statek[[#This Row],[Z/W]]="z",E93+G92,G92-E93)</f>
        <v>173</v>
      </c>
      <c r="H93" s="1">
        <f>H92+IF(statek[[#This Row],[towar]]="T1",IF(statek[[#This Row],[Z/W]]="Z",statek[[#This Row],[ile ton]],-statek[[#This Row],[ile ton]]),0)</f>
        <v>1</v>
      </c>
      <c r="I93" s="1">
        <f>I92+IF(statek[[#This Row],[towar]]="T2",IF(statek[[#This Row],[Z/W]]="Z",statek[[#This Row],[ile ton]],-statek[[#This Row],[ile ton]]),0)</f>
        <v>102</v>
      </c>
      <c r="J93" s="1">
        <f>J92+IF(statek[[#This Row],[towar]]="T1",IF(statek[[#This Row],[Z/W]]="Z",statek[[#This Row],[ile ton]],-statek[[#This Row],[ile ton]]),0)</f>
        <v>1</v>
      </c>
      <c r="K93" s="1">
        <f>K92+IF(statek[[#This Row],[towar]]="T4",IF(statek[[#This Row],[Z/W]]="Z",statek[[#This Row],[ile ton]],-statek[[#This Row],[ile ton]]),0)</f>
        <v>0</v>
      </c>
      <c r="L93" s="1">
        <f>L92+IF(statek[[#This Row],[towar]]="T5",IF(statek[[#This Row],[Z/W]]="Z",statek[[#This Row],[ile ton]],-statek[[#This Row],[ile ton]]),0)</f>
        <v>69</v>
      </c>
      <c r="M93" s="1">
        <f>IF(statek[[#This Row],[Z/W]]="W",M92+statek[[#This Row],[cena za tone w talarach]]*statek[[#This Row],[ile ton]],M92-statek[[#This Row],[cena za tone w talarach]]*statek[[#This Row],[ile ton]])</f>
        <v>21886</v>
      </c>
      <c r="N93" s="1" t="str">
        <f>IF(statek[[#This Row],[data]] &lt;&gt; A94,statek[[#This Row],[T6]],"")</f>
        <v/>
      </c>
    </row>
    <row r="94" spans="1:14" x14ac:dyDescent="0.25">
      <c r="A94" s="2">
        <v>42864</v>
      </c>
      <c r="B94" s="1" t="s">
        <v>18</v>
      </c>
      <c r="C94" s="1" t="s">
        <v>11</v>
      </c>
      <c r="D94" s="1" t="s">
        <v>8</v>
      </c>
      <c r="E94">
        <v>13</v>
      </c>
      <c r="F94">
        <v>23</v>
      </c>
      <c r="G94" s="1">
        <f>IF(statek[[#This Row],[Z/W]]="z",E94+G93,G93-E94)</f>
        <v>186</v>
      </c>
      <c r="H94" s="1">
        <f>H93+IF(statek[[#This Row],[towar]]="T1",IF(statek[[#This Row],[Z/W]]="Z",statek[[#This Row],[ile ton]],-statek[[#This Row],[ile ton]]),0)</f>
        <v>1</v>
      </c>
      <c r="I94" s="1">
        <f>I93+IF(statek[[#This Row],[towar]]="T2",IF(statek[[#This Row],[Z/W]]="Z",statek[[#This Row],[ile ton]],-statek[[#This Row],[ile ton]]),0)</f>
        <v>115</v>
      </c>
      <c r="J94" s="1">
        <f>J93+IF(statek[[#This Row],[towar]]="T1",IF(statek[[#This Row],[Z/W]]="Z",statek[[#This Row],[ile ton]],-statek[[#This Row],[ile ton]]),0)</f>
        <v>1</v>
      </c>
      <c r="K94" s="1">
        <f>K93+IF(statek[[#This Row],[towar]]="T4",IF(statek[[#This Row],[Z/W]]="Z",statek[[#This Row],[ile ton]],-statek[[#This Row],[ile ton]]),0)</f>
        <v>0</v>
      </c>
      <c r="L94" s="1">
        <f>L93+IF(statek[[#This Row],[towar]]="T5",IF(statek[[#This Row],[Z/W]]="Z",statek[[#This Row],[ile ton]],-statek[[#This Row],[ile ton]]),0)</f>
        <v>69</v>
      </c>
      <c r="M94" s="1">
        <f>IF(statek[[#This Row],[Z/W]]="W",M93+statek[[#This Row],[cena za tone w talarach]]*statek[[#This Row],[ile ton]],M93-statek[[#This Row],[cena za tone w talarach]]*statek[[#This Row],[ile ton]])</f>
        <v>21587</v>
      </c>
      <c r="N94" s="1" t="str">
        <f>IF(statek[[#This Row],[data]] &lt;&gt; A95,statek[[#This Row],[T6]],"")</f>
        <v/>
      </c>
    </row>
    <row r="95" spans="1:14" x14ac:dyDescent="0.25">
      <c r="A95" s="2">
        <v>42864</v>
      </c>
      <c r="B95" s="1" t="s">
        <v>18</v>
      </c>
      <c r="C95" s="1" t="s">
        <v>7</v>
      </c>
      <c r="D95" s="1" t="s">
        <v>8</v>
      </c>
      <c r="E95">
        <v>37</v>
      </c>
      <c r="F95">
        <v>61</v>
      </c>
      <c r="G95" s="1">
        <f>IF(statek[[#This Row],[Z/W]]="z",E95+G94,G94-E95)</f>
        <v>223</v>
      </c>
      <c r="H95" s="1">
        <f>H94+IF(statek[[#This Row],[towar]]="T1",IF(statek[[#This Row],[Z/W]]="Z",statek[[#This Row],[ile ton]],-statek[[#This Row],[ile ton]]),0)</f>
        <v>1</v>
      </c>
      <c r="I95" s="1">
        <f>I94+IF(statek[[#This Row],[towar]]="T2",IF(statek[[#This Row],[Z/W]]="Z",statek[[#This Row],[ile ton]],-statek[[#This Row],[ile ton]]),0)</f>
        <v>115</v>
      </c>
      <c r="J95" s="1">
        <f>J94+IF(statek[[#This Row],[towar]]="T1",IF(statek[[#This Row],[Z/W]]="Z",statek[[#This Row],[ile ton]],-statek[[#This Row],[ile ton]]),0)</f>
        <v>1</v>
      </c>
      <c r="K95" s="1">
        <f>K94+IF(statek[[#This Row],[towar]]="T4",IF(statek[[#This Row],[Z/W]]="Z",statek[[#This Row],[ile ton]],-statek[[#This Row],[ile ton]]),0)</f>
        <v>37</v>
      </c>
      <c r="L95" s="1">
        <f>L94+IF(statek[[#This Row],[towar]]="T5",IF(statek[[#This Row],[Z/W]]="Z",statek[[#This Row],[ile ton]],-statek[[#This Row],[ile ton]]),0)</f>
        <v>69</v>
      </c>
      <c r="M95" s="1">
        <f>IF(statek[[#This Row],[Z/W]]="W",M94+statek[[#This Row],[cena za tone w talarach]]*statek[[#This Row],[ile ton]],M94-statek[[#This Row],[cena za tone w talarach]]*statek[[#This Row],[ile ton]])</f>
        <v>19330</v>
      </c>
      <c r="N95" s="1">
        <f>IF(statek[[#This Row],[data]] &lt;&gt; A96,statek[[#This Row],[T6]],"")</f>
        <v>19330</v>
      </c>
    </row>
    <row r="96" spans="1:14" x14ac:dyDescent="0.25">
      <c r="A96" s="2">
        <v>42882</v>
      </c>
      <c r="B96" s="1" t="s">
        <v>19</v>
      </c>
      <c r="C96" s="1" t="s">
        <v>10</v>
      </c>
      <c r="D96" s="1" t="s">
        <v>14</v>
      </c>
      <c r="E96">
        <v>1</v>
      </c>
      <c r="F96">
        <v>12</v>
      </c>
      <c r="G96" s="1">
        <f>IF(statek[[#This Row],[Z/W]]="z",E96+G95,G95-E96)</f>
        <v>222</v>
      </c>
      <c r="H96" s="1">
        <f>H95+IF(statek[[#This Row],[towar]]="T1",IF(statek[[#This Row],[Z/W]]="Z",statek[[#This Row],[ile ton]],-statek[[#This Row],[ile ton]]),0)</f>
        <v>0</v>
      </c>
      <c r="I96" s="1">
        <f>I95+IF(statek[[#This Row],[towar]]="T2",IF(statek[[#This Row],[Z/W]]="Z",statek[[#This Row],[ile ton]],-statek[[#This Row],[ile ton]]),0)</f>
        <v>115</v>
      </c>
      <c r="J96" s="1">
        <f>J95+IF(statek[[#This Row],[towar]]="T1",IF(statek[[#This Row],[Z/W]]="Z",statek[[#This Row],[ile ton]],-statek[[#This Row],[ile ton]]),0)</f>
        <v>0</v>
      </c>
      <c r="K96" s="1">
        <f>K95+IF(statek[[#This Row],[towar]]="T4",IF(statek[[#This Row],[Z/W]]="Z",statek[[#This Row],[ile ton]],-statek[[#This Row],[ile ton]]),0)</f>
        <v>37</v>
      </c>
      <c r="L96" s="1">
        <f>L95+IF(statek[[#This Row],[towar]]="T5",IF(statek[[#This Row],[Z/W]]="Z",statek[[#This Row],[ile ton]],-statek[[#This Row],[ile ton]]),0)</f>
        <v>69</v>
      </c>
      <c r="M96" s="1">
        <f>IF(statek[[#This Row],[Z/W]]="W",M95+statek[[#This Row],[cena za tone w talarach]]*statek[[#This Row],[ile ton]],M95-statek[[#This Row],[cena za tone w talarach]]*statek[[#This Row],[ile ton]])</f>
        <v>19342</v>
      </c>
      <c r="N96" s="1" t="str">
        <f>IF(statek[[#This Row],[data]] &lt;&gt; A97,statek[[#This Row],[T6]],"")</f>
        <v/>
      </c>
    </row>
    <row r="97" spans="1:14" x14ac:dyDescent="0.25">
      <c r="A97" s="2">
        <v>42882</v>
      </c>
      <c r="B97" s="1" t="s">
        <v>19</v>
      </c>
      <c r="C97" s="1" t="s">
        <v>9</v>
      </c>
      <c r="D97" s="1" t="s">
        <v>14</v>
      </c>
      <c r="E97">
        <v>68</v>
      </c>
      <c r="F97">
        <v>59</v>
      </c>
      <c r="G97" s="1">
        <f>IF(statek[[#This Row],[Z/W]]="z",E97+G96,G96-E97)</f>
        <v>154</v>
      </c>
      <c r="H97" s="1">
        <f>H96+IF(statek[[#This Row],[towar]]="T1",IF(statek[[#This Row],[Z/W]]="Z",statek[[#This Row],[ile ton]],-statek[[#This Row],[ile ton]]),0)</f>
        <v>0</v>
      </c>
      <c r="I97" s="1">
        <f>I96+IF(statek[[#This Row],[towar]]="T2",IF(statek[[#This Row],[Z/W]]="Z",statek[[#This Row],[ile ton]],-statek[[#This Row],[ile ton]]),0)</f>
        <v>115</v>
      </c>
      <c r="J97" s="1">
        <f>J96+IF(statek[[#This Row],[towar]]="T1",IF(statek[[#This Row],[Z/W]]="Z",statek[[#This Row],[ile ton]],-statek[[#This Row],[ile ton]]),0)</f>
        <v>0</v>
      </c>
      <c r="K97" s="1">
        <f>K96+IF(statek[[#This Row],[towar]]="T4",IF(statek[[#This Row],[Z/W]]="Z",statek[[#This Row],[ile ton]],-statek[[#This Row],[ile ton]]),0)</f>
        <v>37</v>
      </c>
      <c r="L97" s="1">
        <f>L96+IF(statek[[#This Row],[towar]]="T5",IF(statek[[#This Row],[Z/W]]="Z",statek[[#This Row],[ile ton]],-statek[[#This Row],[ile ton]]),0)</f>
        <v>1</v>
      </c>
      <c r="M97" s="1">
        <f>IF(statek[[#This Row],[Z/W]]="W",M96+statek[[#This Row],[cena za tone w talarach]]*statek[[#This Row],[ile ton]],M96-statek[[#This Row],[cena za tone w talarach]]*statek[[#This Row],[ile ton]])</f>
        <v>23354</v>
      </c>
      <c r="N97" s="1" t="str">
        <f>IF(statek[[#This Row],[data]] &lt;&gt; A98,statek[[#This Row],[T6]],"")</f>
        <v/>
      </c>
    </row>
    <row r="98" spans="1:14" x14ac:dyDescent="0.25">
      <c r="A98" s="2">
        <v>42882</v>
      </c>
      <c r="B98" s="1" t="s">
        <v>19</v>
      </c>
      <c r="C98" s="1" t="s">
        <v>7</v>
      </c>
      <c r="D98" s="1" t="s">
        <v>8</v>
      </c>
      <c r="E98">
        <v>35</v>
      </c>
      <c r="F98">
        <v>66</v>
      </c>
      <c r="G98" s="1">
        <f>IF(statek[[#This Row],[Z/W]]="z",E98+G97,G97-E98)</f>
        <v>189</v>
      </c>
      <c r="H98" s="1">
        <f>H97+IF(statek[[#This Row],[towar]]="T1",IF(statek[[#This Row],[Z/W]]="Z",statek[[#This Row],[ile ton]],-statek[[#This Row],[ile ton]]),0)</f>
        <v>0</v>
      </c>
      <c r="I98" s="1">
        <f>I97+IF(statek[[#This Row],[towar]]="T2",IF(statek[[#This Row],[Z/W]]="Z",statek[[#This Row],[ile ton]],-statek[[#This Row],[ile ton]]),0)</f>
        <v>115</v>
      </c>
      <c r="J98" s="1">
        <f>J97+IF(statek[[#This Row],[towar]]="T1",IF(statek[[#This Row],[Z/W]]="Z",statek[[#This Row],[ile ton]],-statek[[#This Row],[ile ton]]),0)</f>
        <v>0</v>
      </c>
      <c r="K98" s="1">
        <f>K97+IF(statek[[#This Row],[towar]]="T4",IF(statek[[#This Row],[Z/W]]="Z",statek[[#This Row],[ile ton]],-statek[[#This Row],[ile ton]]),0)</f>
        <v>72</v>
      </c>
      <c r="L98" s="1">
        <f>L97+IF(statek[[#This Row],[towar]]="T5",IF(statek[[#This Row],[Z/W]]="Z",statek[[#This Row],[ile ton]],-statek[[#This Row],[ile ton]]),0)</f>
        <v>1</v>
      </c>
      <c r="M98" s="1">
        <f>IF(statek[[#This Row],[Z/W]]="W",M97+statek[[#This Row],[cena za tone w talarach]]*statek[[#This Row],[ile ton]],M97-statek[[#This Row],[cena za tone w talarach]]*statek[[#This Row],[ile ton]])</f>
        <v>21044</v>
      </c>
      <c r="N98" s="1" t="str">
        <f>IF(statek[[#This Row],[data]] &lt;&gt; A99,statek[[#This Row],[T6]],"")</f>
        <v/>
      </c>
    </row>
    <row r="99" spans="1:14" x14ac:dyDescent="0.25">
      <c r="A99" s="2">
        <v>42882</v>
      </c>
      <c r="B99" s="1" t="s">
        <v>19</v>
      </c>
      <c r="C99" s="1" t="s">
        <v>12</v>
      </c>
      <c r="D99" s="1" t="s">
        <v>8</v>
      </c>
      <c r="E99">
        <v>25</v>
      </c>
      <c r="F99">
        <v>21</v>
      </c>
      <c r="G99" s="1">
        <f>IF(statek[[#This Row],[Z/W]]="z",E99+G98,G98-E99)</f>
        <v>214</v>
      </c>
      <c r="H99" s="1">
        <f>H98+IF(statek[[#This Row],[towar]]="T1",IF(statek[[#This Row],[Z/W]]="Z",statek[[#This Row],[ile ton]],-statek[[#This Row],[ile ton]]),0)</f>
        <v>0</v>
      </c>
      <c r="I99" s="1">
        <f>I98+IF(statek[[#This Row],[towar]]="T2",IF(statek[[#This Row],[Z/W]]="Z",statek[[#This Row],[ile ton]],-statek[[#This Row],[ile ton]]),0)</f>
        <v>115</v>
      </c>
      <c r="J99" s="1">
        <f>J98+IF(statek[[#This Row],[towar]]="T1",IF(statek[[#This Row],[Z/W]]="Z",statek[[#This Row],[ile ton]],-statek[[#This Row],[ile ton]]),0)</f>
        <v>0</v>
      </c>
      <c r="K99" s="1">
        <f>K98+IF(statek[[#This Row],[towar]]="T4",IF(statek[[#This Row],[Z/W]]="Z",statek[[#This Row],[ile ton]],-statek[[#This Row],[ile ton]]),0)</f>
        <v>72</v>
      </c>
      <c r="L99" s="1">
        <f>L98+IF(statek[[#This Row],[towar]]="T5",IF(statek[[#This Row],[Z/W]]="Z",statek[[#This Row],[ile ton]],-statek[[#This Row],[ile ton]]),0)</f>
        <v>1</v>
      </c>
      <c r="M99" s="1">
        <f>IF(statek[[#This Row],[Z/W]]="W",M98+statek[[#This Row],[cena za tone w talarach]]*statek[[#This Row],[ile ton]],M98-statek[[#This Row],[cena za tone w talarach]]*statek[[#This Row],[ile ton]])</f>
        <v>20519</v>
      </c>
      <c r="N99" s="1" t="str">
        <f>IF(statek[[#This Row],[data]] &lt;&gt; A100,statek[[#This Row],[T6]],"")</f>
        <v/>
      </c>
    </row>
    <row r="100" spans="1:14" x14ac:dyDescent="0.25">
      <c r="A100" s="2">
        <v>42882</v>
      </c>
      <c r="B100" s="1" t="s">
        <v>19</v>
      </c>
      <c r="C100" s="1" t="s">
        <v>11</v>
      </c>
      <c r="D100" s="1" t="s">
        <v>8</v>
      </c>
      <c r="E100">
        <v>10</v>
      </c>
      <c r="F100">
        <v>25</v>
      </c>
      <c r="G100" s="1">
        <f>IF(statek[[#This Row],[Z/W]]="z",E100+G99,G99-E100)</f>
        <v>224</v>
      </c>
      <c r="H100" s="1">
        <f>H99+IF(statek[[#This Row],[towar]]="T1",IF(statek[[#This Row],[Z/W]]="Z",statek[[#This Row],[ile ton]],-statek[[#This Row],[ile ton]]),0)</f>
        <v>0</v>
      </c>
      <c r="I100" s="1">
        <f>I99+IF(statek[[#This Row],[towar]]="T2",IF(statek[[#This Row],[Z/W]]="Z",statek[[#This Row],[ile ton]],-statek[[#This Row],[ile ton]]),0)</f>
        <v>125</v>
      </c>
      <c r="J100" s="1">
        <f>J99+IF(statek[[#This Row],[towar]]="T1",IF(statek[[#This Row],[Z/W]]="Z",statek[[#This Row],[ile ton]],-statek[[#This Row],[ile ton]]),0)</f>
        <v>0</v>
      </c>
      <c r="K100" s="1">
        <f>K99+IF(statek[[#This Row],[towar]]="T4",IF(statek[[#This Row],[Z/W]]="Z",statek[[#This Row],[ile ton]],-statek[[#This Row],[ile ton]]),0)</f>
        <v>72</v>
      </c>
      <c r="L100" s="1">
        <f>L99+IF(statek[[#This Row],[towar]]="T5",IF(statek[[#This Row],[Z/W]]="Z",statek[[#This Row],[ile ton]],-statek[[#This Row],[ile ton]]),0)</f>
        <v>1</v>
      </c>
      <c r="M100" s="1">
        <f>IF(statek[[#This Row],[Z/W]]="W",M99+statek[[#This Row],[cena za tone w talarach]]*statek[[#This Row],[ile ton]],M99-statek[[#This Row],[cena za tone w talarach]]*statek[[#This Row],[ile ton]])</f>
        <v>20269</v>
      </c>
      <c r="N100" s="1">
        <f>IF(statek[[#This Row],[data]] &lt;&gt; A101,statek[[#This Row],[T6]],"")</f>
        <v>20269</v>
      </c>
    </row>
    <row r="101" spans="1:14" x14ac:dyDescent="0.25">
      <c r="A101" s="2">
        <v>42904</v>
      </c>
      <c r="B101" s="1" t="s">
        <v>20</v>
      </c>
      <c r="C101" s="1" t="s">
        <v>11</v>
      </c>
      <c r="D101" s="1" t="s">
        <v>14</v>
      </c>
      <c r="E101">
        <v>38</v>
      </c>
      <c r="F101">
        <v>37</v>
      </c>
      <c r="G101" s="1">
        <f>IF(statek[[#This Row],[Z/W]]="z",E101+G100,G100-E101)</f>
        <v>186</v>
      </c>
      <c r="H101" s="1">
        <f>H100+IF(statek[[#This Row],[towar]]="T1",IF(statek[[#This Row],[Z/W]]="Z",statek[[#This Row],[ile ton]],-statek[[#This Row],[ile ton]]),0)</f>
        <v>0</v>
      </c>
      <c r="I101" s="1">
        <f>I100+IF(statek[[#This Row],[towar]]="T2",IF(statek[[#This Row],[Z/W]]="Z",statek[[#This Row],[ile ton]],-statek[[#This Row],[ile ton]]),0)</f>
        <v>87</v>
      </c>
      <c r="J101" s="1">
        <f>J100+IF(statek[[#This Row],[towar]]="T1",IF(statek[[#This Row],[Z/W]]="Z",statek[[#This Row],[ile ton]],-statek[[#This Row],[ile ton]]),0)</f>
        <v>0</v>
      </c>
      <c r="K101" s="1">
        <f>K100+IF(statek[[#This Row],[towar]]="T4",IF(statek[[#This Row],[Z/W]]="Z",statek[[#This Row],[ile ton]],-statek[[#This Row],[ile ton]]),0)</f>
        <v>72</v>
      </c>
      <c r="L101" s="1">
        <f>L100+IF(statek[[#This Row],[towar]]="T5",IF(statek[[#This Row],[Z/W]]="Z",statek[[#This Row],[ile ton]],-statek[[#This Row],[ile ton]]),0)</f>
        <v>1</v>
      </c>
      <c r="M101" s="1">
        <f>IF(statek[[#This Row],[Z/W]]="W",M100+statek[[#This Row],[cena za tone w talarach]]*statek[[#This Row],[ile ton]],M100-statek[[#This Row],[cena za tone w talarach]]*statek[[#This Row],[ile ton]])</f>
        <v>21675</v>
      </c>
      <c r="N101" s="1" t="str">
        <f>IF(statek[[#This Row],[data]] &lt;&gt; A102,statek[[#This Row],[T6]],"")</f>
        <v/>
      </c>
    </row>
    <row r="102" spans="1:14" x14ac:dyDescent="0.25">
      <c r="A102" s="2">
        <v>42904</v>
      </c>
      <c r="B102" s="1" t="s">
        <v>20</v>
      </c>
      <c r="C102" s="1" t="s">
        <v>10</v>
      </c>
      <c r="D102" s="1" t="s">
        <v>8</v>
      </c>
      <c r="E102">
        <v>22</v>
      </c>
      <c r="F102">
        <v>8</v>
      </c>
      <c r="G102" s="1">
        <f>IF(statek[[#This Row],[Z/W]]="z",E102+G101,G101-E102)</f>
        <v>208</v>
      </c>
      <c r="H102" s="1">
        <f>H101+IF(statek[[#This Row],[towar]]="T1",IF(statek[[#This Row],[Z/W]]="Z",statek[[#This Row],[ile ton]],-statek[[#This Row],[ile ton]]),0)</f>
        <v>22</v>
      </c>
      <c r="I102" s="1">
        <f>I101+IF(statek[[#This Row],[towar]]="T2",IF(statek[[#This Row],[Z/W]]="Z",statek[[#This Row],[ile ton]],-statek[[#This Row],[ile ton]]),0)</f>
        <v>87</v>
      </c>
      <c r="J102" s="1">
        <f>J101+IF(statek[[#This Row],[towar]]="T1",IF(statek[[#This Row],[Z/W]]="Z",statek[[#This Row],[ile ton]],-statek[[#This Row],[ile ton]]),0)</f>
        <v>22</v>
      </c>
      <c r="K102" s="1">
        <f>K101+IF(statek[[#This Row],[towar]]="T4",IF(statek[[#This Row],[Z/W]]="Z",statek[[#This Row],[ile ton]],-statek[[#This Row],[ile ton]]),0)</f>
        <v>72</v>
      </c>
      <c r="L102" s="1">
        <f>L101+IF(statek[[#This Row],[towar]]="T5",IF(statek[[#This Row],[Z/W]]="Z",statek[[#This Row],[ile ton]],-statek[[#This Row],[ile ton]]),0)</f>
        <v>1</v>
      </c>
      <c r="M102" s="1">
        <f>IF(statek[[#This Row],[Z/W]]="W",M101+statek[[#This Row],[cena za tone w talarach]]*statek[[#This Row],[ile ton]],M101-statek[[#This Row],[cena za tone w talarach]]*statek[[#This Row],[ile ton]])</f>
        <v>21499</v>
      </c>
      <c r="N102" s="1" t="str">
        <f>IF(statek[[#This Row],[data]] &lt;&gt; A103,statek[[#This Row],[T6]],"")</f>
        <v/>
      </c>
    </row>
    <row r="103" spans="1:14" x14ac:dyDescent="0.25">
      <c r="A103" s="2">
        <v>42904</v>
      </c>
      <c r="B103" s="1" t="s">
        <v>20</v>
      </c>
      <c r="C103" s="1" t="s">
        <v>12</v>
      </c>
      <c r="D103" s="1" t="s">
        <v>8</v>
      </c>
      <c r="E103">
        <v>25</v>
      </c>
      <c r="F103">
        <v>20</v>
      </c>
      <c r="G103" s="1">
        <f>IF(statek[[#This Row],[Z/W]]="z",E103+G102,G102-E103)</f>
        <v>233</v>
      </c>
      <c r="H103" s="1">
        <f>H102+IF(statek[[#This Row],[towar]]="T1",IF(statek[[#This Row],[Z/W]]="Z",statek[[#This Row],[ile ton]],-statek[[#This Row],[ile ton]]),0)</f>
        <v>22</v>
      </c>
      <c r="I103" s="1">
        <f>I102+IF(statek[[#This Row],[towar]]="T2",IF(statek[[#This Row],[Z/W]]="Z",statek[[#This Row],[ile ton]],-statek[[#This Row],[ile ton]]),0)</f>
        <v>87</v>
      </c>
      <c r="J103" s="1">
        <f>J102+IF(statek[[#This Row],[towar]]="T1",IF(statek[[#This Row],[Z/W]]="Z",statek[[#This Row],[ile ton]],-statek[[#This Row],[ile ton]]),0)</f>
        <v>22</v>
      </c>
      <c r="K103" s="1">
        <f>K102+IF(statek[[#This Row],[towar]]="T4",IF(statek[[#This Row],[Z/W]]="Z",statek[[#This Row],[ile ton]],-statek[[#This Row],[ile ton]]),0)</f>
        <v>72</v>
      </c>
      <c r="L103" s="1">
        <f>L102+IF(statek[[#This Row],[towar]]="T5",IF(statek[[#This Row],[Z/W]]="Z",statek[[#This Row],[ile ton]],-statek[[#This Row],[ile ton]]),0)</f>
        <v>1</v>
      </c>
      <c r="M103" s="1">
        <f>IF(statek[[#This Row],[Z/W]]="W",M102+statek[[#This Row],[cena za tone w talarach]]*statek[[#This Row],[ile ton]],M102-statek[[#This Row],[cena za tone w talarach]]*statek[[#This Row],[ile ton]])</f>
        <v>20999</v>
      </c>
      <c r="N103" s="1" t="str">
        <f>IF(statek[[#This Row],[data]] &lt;&gt; A104,statek[[#This Row],[T6]],"")</f>
        <v/>
      </c>
    </row>
    <row r="104" spans="1:14" x14ac:dyDescent="0.25">
      <c r="A104" s="2">
        <v>42904</v>
      </c>
      <c r="B104" s="1" t="s">
        <v>20</v>
      </c>
      <c r="C104" s="1" t="s">
        <v>9</v>
      </c>
      <c r="D104" s="1" t="s">
        <v>8</v>
      </c>
      <c r="E104">
        <v>8</v>
      </c>
      <c r="F104">
        <v>39</v>
      </c>
      <c r="G104" s="1">
        <f>IF(statek[[#This Row],[Z/W]]="z",E104+G103,G103-E104)</f>
        <v>241</v>
      </c>
      <c r="H104" s="1">
        <f>H103+IF(statek[[#This Row],[towar]]="T1",IF(statek[[#This Row],[Z/W]]="Z",statek[[#This Row],[ile ton]],-statek[[#This Row],[ile ton]]),0)</f>
        <v>22</v>
      </c>
      <c r="I104" s="1">
        <f>I103+IF(statek[[#This Row],[towar]]="T2",IF(statek[[#This Row],[Z/W]]="Z",statek[[#This Row],[ile ton]],-statek[[#This Row],[ile ton]]),0)</f>
        <v>87</v>
      </c>
      <c r="J104" s="1">
        <f>J103+IF(statek[[#This Row],[towar]]="T1",IF(statek[[#This Row],[Z/W]]="Z",statek[[#This Row],[ile ton]],-statek[[#This Row],[ile ton]]),0)</f>
        <v>22</v>
      </c>
      <c r="K104" s="1">
        <f>K103+IF(statek[[#This Row],[towar]]="T4",IF(statek[[#This Row],[Z/W]]="Z",statek[[#This Row],[ile ton]],-statek[[#This Row],[ile ton]]),0)</f>
        <v>72</v>
      </c>
      <c r="L104" s="1">
        <f>L103+IF(statek[[#This Row],[towar]]="T5",IF(statek[[#This Row],[Z/W]]="Z",statek[[#This Row],[ile ton]],-statek[[#This Row],[ile ton]]),0)</f>
        <v>9</v>
      </c>
      <c r="M104" s="1">
        <f>IF(statek[[#This Row],[Z/W]]="W",M103+statek[[#This Row],[cena za tone w talarach]]*statek[[#This Row],[ile ton]],M103-statek[[#This Row],[cena za tone w talarach]]*statek[[#This Row],[ile ton]])</f>
        <v>20687</v>
      </c>
      <c r="N104" s="1" t="str">
        <f>IF(statek[[#This Row],[data]] &lt;&gt; A105,statek[[#This Row],[T6]],"")</f>
        <v/>
      </c>
    </row>
    <row r="105" spans="1:14" x14ac:dyDescent="0.25">
      <c r="A105" s="2">
        <v>42904</v>
      </c>
      <c r="B105" s="1" t="s">
        <v>20</v>
      </c>
      <c r="C105" s="1" t="s">
        <v>7</v>
      </c>
      <c r="D105" s="1" t="s">
        <v>8</v>
      </c>
      <c r="E105">
        <v>45</v>
      </c>
      <c r="F105">
        <v>62</v>
      </c>
      <c r="G105" s="1">
        <f>IF(statek[[#This Row],[Z/W]]="z",E105+G104,G104-E105)</f>
        <v>286</v>
      </c>
      <c r="H105" s="1">
        <f>H104+IF(statek[[#This Row],[towar]]="T1",IF(statek[[#This Row],[Z/W]]="Z",statek[[#This Row],[ile ton]],-statek[[#This Row],[ile ton]]),0)</f>
        <v>22</v>
      </c>
      <c r="I105" s="1">
        <f>I104+IF(statek[[#This Row],[towar]]="T2",IF(statek[[#This Row],[Z/W]]="Z",statek[[#This Row],[ile ton]],-statek[[#This Row],[ile ton]]),0)</f>
        <v>87</v>
      </c>
      <c r="J105" s="1">
        <f>J104+IF(statek[[#This Row],[towar]]="T1",IF(statek[[#This Row],[Z/W]]="Z",statek[[#This Row],[ile ton]],-statek[[#This Row],[ile ton]]),0)</f>
        <v>22</v>
      </c>
      <c r="K105" s="1">
        <f>K104+IF(statek[[#This Row],[towar]]="T4",IF(statek[[#This Row],[Z/W]]="Z",statek[[#This Row],[ile ton]],-statek[[#This Row],[ile ton]]),0)</f>
        <v>117</v>
      </c>
      <c r="L105" s="1">
        <f>L104+IF(statek[[#This Row],[towar]]="T5",IF(statek[[#This Row],[Z/W]]="Z",statek[[#This Row],[ile ton]],-statek[[#This Row],[ile ton]]),0)</f>
        <v>9</v>
      </c>
      <c r="M105" s="1">
        <f>IF(statek[[#This Row],[Z/W]]="W",M104+statek[[#This Row],[cena za tone w talarach]]*statek[[#This Row],[ile ton]],M104-statek[[#This Row],[cena za tone w talarach]]*statek[[#This Row],[ile ton]])</f>
        <v>17897</v>
      </c>
      <c r="N105" s="1">
        <f>IF(statek[[#This Row],[data]] &lt;&gt; A106,statek[[#This Row],[T6]],"")</f>
        <v>17897</v>
      </c>
    </row>
    <row r="106" spans="1:14" x14ac:dyDescent="0.25">
      <c r="A106" s="2">
        <v>42929</v>
      </c>
      <c r="B106" s="1" t="s">
        <v>21</v>
      </c>
      <c r="C106" s="1" t="s">
        <v>7</v>
      </c>
      <c r="D106" s="1" t="s">
        <v>14</v>
      </c>
      <c r="E106">
        <v>116</v>
      </c>
      <c r="F106">
        <v>100</v>
      </c>
      <c r="G106" s="1">
        <f>IF(statek[[#This Row],[Z/W]]="z",E106+G105,G105-E106)</f>
        <v>170</v>
      </c>
      <c r="H106" s="1">
        <f>H105+IF(statek[[#This Row],[towar]]="T1",IF(statek[[#This Row],[Z/W]]="Z",statek[[#This Row],[ile ton]],-statek[[#This Row],[ile ton]]),0)</f>
        <v>22</v>
      </c>
      <c r="I106" s="1">
        <f>I105+IF(statek[[#This Row],[towar]]="T2",IF(statek[[#This Row],[Z/W]]="Z",statek[[#This Row],[ile ton]],-statek[[#This Row],[ile ton]]),0)</f>
        <v>87</v>
      </c>
      <c r="J106" s="1">
        <f>J105+IF(statek[[#This Row],[towar]]="T1",IF(statek[[#This Row],[Z/W]]="Z",statek[[#This Row],[ile ton]],-statek[[#This Row],[ile ton]]),0)</f>
        <v>22</v>
      </c>
      <c r="K106" s="1">
        <f>K105+IF(statek[[#This Row],[towar]]="T4",IF(statek[[#This Row],[Z/W]]="Z",statek[[#This Row],[ile ton]],-statek[[#This Row],[ile ton]]),0)</f>
        <v>1</v>
      </c>
      <c r="L106" s="1">
        <f>L105+IF(statek[[#This Row],[towar]]="T5",IF(statek[[#This Row],[Z/W]]="Z",statek[[#This Row],[ile ton]],-statek[[#This Row],[ile ton]]),0)</f>
        <v>9</v>
      </c>
      <c r="M106" s="1">
        <f>IF(statek[[#This Row],[Z/W]]="W",M105+statek[[#This Row],[cena za tone w talarach]]*statek[[#This Row],[ile ton]],M105-statek[[#This Row],[cena za tone w talarach]]*statek[[#This Row],[ile ton]])</f>
        <v>29497</v>
      </c>
      <c r="N106" s="1" t="str">
        <f>IF(statek[[#This Row],[data]] &lt;&gt; A107,statek[[#This Row],[T6]],"")</f>
        <v/>
      </c>
    </row>
    <row r="107" spans="1:14" x14ac:dyDescent="0.25">
      <c r="A107" s="2">
        <v>42929</v>
      </c>
      <c r="B107" s="1" t="s">
        <v>21</v>
      </c>
      <c r="C107" s="1" t="s">
        <v>12</v>
      </c>
      <c r="D107" s="1" t="s">
        <v>8</v>
      </c>
      <c r="E107">
        <v>29</v>
      </c>
      <c r="F107">
        <v>19</v>
      </c>
      <c r="G107" s="1">
        <f>IF(statek[[#This Row],[Z/W]]="z",E107+G106,G106-E107)</f>
        <v>199</v>
      </c>
      <c r="H107" s="1">
        <f>H106+IF(statek[[#This Row],[towar]]="T1",IF(statek[[#This Row],[Z/W]]="Z",statek[[#This Row],[ile ton]],-statek[[#This Row],[ile ton]]),0)</f>
        <v>22</v>
      </c>
      <c r="I107" s="1">
        <f>I106+IF(statek[[#This Row],[towar]]="T2",IF(statek[[#This Row],[Z/W]]="Z",statek[[#This Row],[ile ton]],-statek[[#This Row],[ile ton]]),0)</f>
        <v>87</v>
      </c>
      <c r="J107" s="1">
        <f>J106+IF(statek[[#This Row],[towar]]="T1",IF(statek[[#This Row],[Z/W]]="Z",statek[[#This Row],[ile ton]],-statek[[#This Row],[ile ton]]),0)</f>
        <v>22</v>
      </c>
      <c r="K107" s="1">
        <f>K106+IF(statek[[#This Row],[towar]]="T4",IF(statek[[#This Row],[Z/W]]="Z",statek[[#This Row],[ile ton]],-statek[[#This Row],[ile ton]]),0)</f>
        <v>1</v>
      </c>
      <c r="L107" s="1">
        <f>L106+IF(statek[[#This Row],[towar]]="T5",IF(statek[[#This Row],[Z/W]]="Z",statek[[#This Row],[ile ton]],-statek[[#This Row],[ile ton]]),0)</f>
        <v>9</v>
      </c>
      <c r="M107" s="1">
        <f>IF(statek[[#This Row],[Z/W]]="W",M106+statek[[#This Row],[cena za tone w talarach]]*statek[[#This Row],[ile ton]],M106-statek[[#This Row],[cena za tone w talarach]]*statek[[#This Row],[ile ton]])</f>
        <v>28946</v>
      </c>
      <c r="N107" s="1">
        <f>IF(statek[[#This Row],[data]] &lt;&gt; A108,statek[[#This Row],[T6]],"")</f>
        <v>28946</v>
      </c>
    </row>
    <row r="108" spans="1:14" x14ac:dyDescent="0.25">
      <c r="A108" s="2">
        <v>42942</v>
      </c>
      <c r="B108" s="1" t="s">
        <v>22</v>
      </c>
      <c r="C108" s="1" t="s">
        <v>11</v>
      </c>
      <c r="D108" s="1" t="s">
        <v>14</v>
      </c>
      <c r="E108">
        <v>5</v>
      </c>
      <c r="F108">
        <v>34</v>
      </c>
      <c r="G108" s="1">
        <f>IF(statek[[#This Row],[Z/W]]="z",E108+G107,G107-E108)</f>
        <v>194</v>
      </c>
      <c r="H108" s="1">
        <f>H107+IF(statek[[#This Row],[towar]]="T1",IF(statek[[#This Row],[Z/W]]="Z",statek[[#This Row],[ile ton]],-statek[[#This Row],[ile ton]]),0)</f>
        <v>22</v>
      </c>
      <c r="I108" s="1">
        <f>I107+IF(statek[[#This Row],[towar]]="T2",IF(statek[[#This Row],[Z/W]]="Z",statek[[#This Row],[ile ton]],-statek[[#This Row],[ile ton]]),0)</f>
        <v>82</v>
      </c>
      <c r="J108" s="1">
        <f>J107+IF(statek[[#This Row],[towar]]="T1",IF(statek[[#This Row],[Z/W]]="Z",statek[[#This Row],[ile ton]],-statek[[#This Row],[ile ton]]),0)</f>
        <v>22</v>
      </c>
      <c r="K108" s="1">
        <f>K107+IF(statek[[#This Row],[towar]]="T4",IF(statek[[#This Row],[Z/W]]="Z",statek[[#This Row],[ile ton]],-statek[[#This Row],[ile ton]]),0)</f>
        <v>1</v>
      </c>
      <c r="L108" s="1">
        <f>L107+IF(statek[[#This Row],[towar]]="T5",IF(statek[[#This Row],[Z/W]]="Z",statek[[#This Row],[ile ton]],-statek[[#This Row],[ile ton]]),0)</f>
        <v>9</v>
      </c>
      <c r="M108" s="1">
        <f>IF(statek[[#This Row],[Z/W]]="W",M107+statek[[#This Row],[cena za tone w talarach]]*statek[[#This Row],[ile ton]],M107-statek[[#This Row],[cena za tone w talarach]]*statek[[#This Row],[ile ton]])</f>
        <v>29116</v>
      </c>
      <c r="N108" s="1" t="str">
        <f>IF(statek[[#This Row],[data]] &lt;&gt; A109,statek[[#This Row],[T6]],"")</f>
        <v/>
      </c>
    </row>
    <row r="109" spans="1:14" x14ac:dyDescent="0.25">
      <c r="A109" s="2">
        <v>42942</v>
      </c>
      <c r="B109" s="1" t="s">
        <v>22</v>
      </c>
      <c r="C109" s="1" t="s">
        <v>10</v>
      </c>
      <c r="D109" s="1" t="s">
        <v>14</v>
      </c>
      <c r="E109">
        <v>22</v>
      </c>
      <c r="F109">
        <v>11</v>
      </c>
      <c r="G109" s="1">
        <f>IF(statek[[#This Row],[Z/W]]="z",E109+G108,G108-E109)</f>
        <v>172</v>
      </c>
      <c r="H109" s="1">
        <f>H108+IF(statek[[#This Row],[towar]]="T1",IF(statek[[#This Row],[Z/W]]="Z",statek[[#This Row],[ile ton]],-statek[[#This Row],[ile ton]]),0)</f>
        <v>0</v>
      </c>
      <c r="I109" s="1">
        <f>I108+IF(statek[[#This Row],[towar]]="T2",IF(statek[[#This Row],[Z/W]]="Z",statek[[#This Row],[ile ton]],-statek[[#This Row],[ile ton]]),0)</f>
        <v>82</v>
      </c>
      <c r="J109" s="1">
        <f>J108+IF(statek[[#This Row],[towar]]="T1",IF(statek[[#This Row],[Z/W]]="Z",statek[[#This Row],[ile ton]],-statek[[#This Row],[ile ton]]),0)</f>
        <v>0</v>
      </c>
      <c r="K109" s="1">
        <f>K108+IF(statek[[#This Row],[towar]]="T4",IF(statek[[#This Row],[Z/W]]="Z",statek[[#This Row],[ile ton]],-statek[[#This Row],[ile ton]]),0)</f>
        <v>1</v>
      </c>
      <c r="L109" s="1">
        <f>L108+IF(statek[[#This Row],[towar]]="T5",IF(statek[[#This Row],[Z/W]]="Z",statek[[#This Row],[ile ton]],-statek[[#This Row],[ile ton]]),0)</f>
        <v>9</v>
      </c>
      <c r="M109" s="1">
        <f>IF(statek[[#This Row],[Z/W]]="W",M108+statek[[#This Row],[cena za tone w talarach]]*statek[[#This Row],[ile ton]],M108-statek[[#This Row],[cena za tone w talarach]]*statek[[#This Row],[ile ton]])</f>
        <v>29358</v>
      </c>
      <c r="N109" s="1" t="str">
        <f>IF(statek[[#This Row],[data]] &lt;&gt; A110,statek[[#This Row],[T6]],"")</f>
        <v/>
      </c>
    </row>
    <row r="110" spans="1:14" x14ac:dyDescent="0.25">
      <c r="A110" s="2">
        <v>42942</v>
      </c>
      <c r="B110" s="1" t="s">
        <v>22</v>
      </c>
      <c r="C110" s="1" t="s">
        <v>12</v>
      </c>
      <c r="D110" s="1" t="s">
        <v>8</v>
      </c>
      <c r="E110">
        <v>37</v>
      </c>
      <c r="F110">
        <v>22</v>
      </c>
      <c r="G110" s="1">
        <f>IF(statek[[#This Row],[Z/W]]="z",E110+G109,G109-E110)</f>
        <v>209</v>
      </c>
      <c r="H110" s="1">
        <f>H109+IF(statek[[#This Row],[towar]]="T1",IF(statek[[#This Row],[Z/W]]="Z",statek[[#This Row],[ile ton]],-statek[[#This Row],[ile ton]]),0)</f>
        <v>0</v>
      </c>
      <c r="I110" s="1">
        <f>I109+IF(statek[[#This Row],[towar]]="T2",IF(statek[[#This Row],[Z/W]]="Z",statek[[#This Row],[ile ton]],-statek[[#This Row],[ile ton]]),0)</f>
        <v>82</v>
      </c>
      <c r="J110" s="1">
        <f>J109+IF(statek[[#This Row],[towar]]="T1",IF(statek[[#This Row],[Z/W]]="Z",statek[[#This Row],[ile ton]],-statek[[#This Row],[ile ton]]),0)</f>
        <v>0</v>
      </c>
      <c r="K110" s="1">
        <f>K109+IF(statek[[#This Row],[towar]]="T4",IF(statek[[#This Row],[Z/W]]="Z",statek[[#This Row],[ile ton]],-statek[[#This Row],[ile ton]]),0)</f>
        <v>1</v>
      </c>
      <c r="L110" s="1">
        <f>L109+IF(statek[[#This Row],[towar]]="T5",IF(statek[[#This Row],[Z/W]]="Z",statek[[#This Row],[ile ton]],-statek[[#This Row],[ile ton]]),0)</f>
        <v>9</v>
      </c>
      <c r="M110" s="1">
        <f>IF(statek[[#This Row],[Z/W]]="W",M109+statek[[#This Row],[cena za tone w talarach]]*statek[[#This Row],[ile ton]],M109-statek[[#This Row],[cena za tone w talarach]]*statek[[#This Row],[ile ton]])</f>
        <v>28544</v>
      </c>
      <c r="N110" s="1" t="str">
        <f>IF(statek[[#This Row],[data]] &lt;&gt; A111,statek[[#This Row],[T6]],"")</f>
        <v/>
      </c>
    </row>
    <row r="111" spans="1:14" x14ac:dyDescent="0.25">
      <c r="A111" s="2">
        <v>42942</v>
      </c>
      <c r="B111" s="1" t="s">
        <v>22</v>
      </c>
      <c r="C111" s="1" t="s">
        <v>7</v>
      </c>
      <c r="D111" s="1" t="s">
        <v>8</v>
      </c>
      <c r="E111">
        <v>10</v>
      </c>
      <c r="F111">
        <v>70</v>
      </c>
      <c r="G111" s="1">
        <f>IF(statek[[#This Row],[Z/W]]="z",E111+G110,G110-E111)</f>
        <v>219</v>
      </c>
      <c r="H111" s="1">
        <f>H110+IF(statek[[#This Row],[towar]]="T1",IF(statek[[#This Row],[Z/W]]="Z",statek[[#This Row],[ile ton]],-statek[[#This Row],[ile ton]]),0)</f>
        <v>0</v>
      </c>
      <c r="I111" s="1">
        <f>I110+IF(statek[[#This Row],[towar]]="T2",IF(statek[[#This Row],[Z/W]]="Z",statek[[#This Row],[ile ton]],-statek[[#This Row],[ile ton]]),0)</f>
        <v>82</v>
      </c>
      <c r="J111" s="1">
        <f>J110+IF(statek[[#This Row],[towar]]="T1",IF(statek[[#This Row],[Z/W]]="Z",statek[[#This Row],[ile ton]],-statek[[#This Row],[ile ton]]),0)</f>
        <v>0</v>
      </c>
      <c r="K111" s="1">
        <f>K110+IF(statek[[#This Row],[towar]]="T4",IF(statek[[#This Row],[Z/W]]="Z",statek[[#This Row],[ile ton]],-statek[[#This Row],[ile ton]]),0)</f>
        <v>11</v>
      </c>
      <c r="L111" s="1">
        <f>L110+IF(statek[[#This Row],[towar]]="T5",IF(statek[[#This Row],[Z/W]]="Z",statek[[#This Row],[ile ton]],-statek[[#This Row],[ile ton]]),0)</f>
        <v>9</v>
      </c>
      <c r="M111" s="1">
        <f>IF(statek[[#This Row],[Z/W]]="W",M110+statek[[#This Row],[cena za tone w talarach]]*statek[[#This Row],[ile ton]],M110-statek[[#This Row],[cena za tone w talarach]]*statek[[#This Row],[ile ton]])</f>
        <v>27844</v>
      </c>
      <c r="N111" s="1" t="str">
        <f>IF(statek[[#This Row],[data]] &lt;&gt; A112,statek[[#This Row],[T6]],"")</f>
        <v/>
      </c>
    </row>
    <row r="112" spans="1:14" x14ac:dyDescent="0.25">
      <c r="A112" s="2">
        <v>42942</v>
      </c>
      <c r="B112" s="1" t="s">
        <v>22</v>
      </c>
      <c r="C112" s="1" t="s">
        <v>9</v>
      </c>
      <c r="D112" s="1" t="s">
        <v>8</v>
      </c>
      <c r="E112">
        <v>42</v>
      </c>
      <c r="F112">
        <v>44</v>
      </c>
      <c r="G112" s="1">
        <f>IF(statek[[#This Row],[Z/W]]="z",E112+G111,G111-E112)</f>
        <v>261</v>
      </c>
      <c r="H112" s="1">
        <f>H111+IF(statek[[#This Row],[towar]]="T1",IF(statek[[#This Row],[Z/W]]="Z",statek[[#This Row],[ile ton]],-statek[[#This Row],[ile ton]]),0)</f>
        <v>0</v>
      </c>
      <c r="I112" s="1">
        <f>I111+IF(statek[[#This Row],[towar]]="T2",IF(statek[[#This Row],[Z/W]]="Z",statek[[#This Row],[ile ton]],-statek[[#This Row],[ile ton]]),0)</f>
        <v>82</v>
      </c>
      <c r="J112" s="1">
        <f>J111+IF(statek[[#This Row],[towar]]="T1",IF(statek[[#This Row],[Z/W]]="Z",statek[[#This Row],[ile ton]],-statek[[#This Row],[ile ton]]),0)</f>
        <v>0</v>
      </c>
      <c r="K112" s="1">
        <f>K111+IF(statek[[#This Row],[towar]]="T4",IF(statek[[#This Row],[Z/W]]="Z",statek[[#This Row],[ile ton]],-statek[[#This Row],[ile ton]]),0)</f>
        <v>11</v>
      </c>
      <c r="L112" s="1">
        <f>L111+IF(statek[[#This Row],[towar]]="T5",IF(statek[[#This Row],[Z/W]]="Z",statek[[#This Row],[ile ton]],-statek[[#This Row],[ile ton]]),0)</f>
        <v>51</v>
      </c>
      <c r="M112" s="1">
        <f>IF(statek[[#This Row],[Z/W]]="W",M111+statek[[#This Row],[cena za tone w talarach]]*statek[[#This Row],[ile ton]],M111-statek[[#This Row],[cena za tone w talarach]]*statek[[#This Row],[ile ton]])</f>
        <v>25996</v>
      </c>
      <c r="N112" s="1">
        <f>IF(statek[[#This Row],[data]] &lt;&gt; A113,statek[[#This Row],[T6]],"")</f>
        <v>25996</v>
      </c>
    </row>
    <row r="113" spans="1:14" x14ac:dyDescent="0.25">
      <c r="A113" s="2">
        <v>42959</v>
      </c>
      <c r="B113" s="1" t="s">
        <v>6</v>
      </c>
      <c r="C113" s="1" t="s">
        <v>7</v>
      </c>
      <c r="D113" s="1" t="s">
        <v>14</v>
      </c>
      <c r="E113">
        <v>11</v>
      </c>
      <c r="F113">
        <v>94</v>
      </c>
      <c r="G113" s="1">
        <f>IF(statek[[#This Row],[Z/W]]="z",E113+G112,G112-E113)</f>
        <v>250</v>
      </c>
      <c r="H113" s="1">
        <f>H112+IF(statek[[#This Row],[towar]]="T1",IF(statek[[#This Row],[Z/W]]="Z",statek[[#This Row],[ile ton]],-statek[[#This Row],[ile ton]]),0)</f>
        <v>0</v>
      </c>
      <c r="I113" s="1">
        <f>I112+IF(statek[[#This Row],[towar]]="T2",IF(statek[[#This Row],[Z/W]]="Z",statek[[#This Row],[ile ton]],-statek[[#This Row],[ile ton]]),0)</f>
        <v>82</v>
      </c>
      <c r="J113" s="1">
        <f>J112+IF(statek[[#This Row],[towar]]="T1",IF(statek[[#This Row],[Z/W]]="Z",statek[[#This Row],[ile ton]],-statek[[#This Row],[ile ton]]),0)</f>
        <v>0</v>
      </c>
      <c r="K113" s="1">
        <f>K112+IF(statek[[#This Row],[towar]]="T4",IF(statek[[#This Row],[Z/W]]="Z",statek[[#This Row],[ile ton]],-statek[[#This Row],[ile ton]]),0)</f>
        <v>0</v>
      </c>
      <c r="L113" s="1">
        <f>L112+IF(statek[[#This Row],[towar]]="T5",IF(statek[[#This Row],[Z/W]]="Z",statek[[#This Row],[ile ton]],-statek[[#This Row],[ile ton]]),0)</f>
        <v>51</v>
      </c>
      <c r="M113" s="1">
        <f>IF(statek[[#This Row],[Z/W]]="W",M112+statek[[#This Row],[cena za tone w talarach]]*statek[[#This Row],[ile ton]],M112-statek[[#This Row],[cena za tone w talarach]]*statek[[#This Row],[ile ton]])</f>
        <v>27030</v>
      </c>
      <c r="N113" s="1" t="str">
        <f>IF(statek[[#This Row],[data]] &lt;&gt; A114,statek[[#This Row],[T6]],"")</f>
        <v/>
      </c>
    </row>
    <row r="114" spans="1:14" x14ac:dyDescent="0.25">
      <c r="A114" s="2">
        <v>42959</v>
      </c>
      <c r="B114" s="1" t="s">
        <v>6</v>
      </c>
      <c r="C114" s="1" t="s">
        <v>9</v>
      </c>
      <c r="D114" s="1" t="s">
        <v>14</v>
      </c>
      <c r="E114">
        <v>48</v>
      </c>
      <c r="F114">
        <v>59</v>
      </c>
      <c r="G114" s="1">
        <f>IF(statek[[#This Row],[Z/W]]="z",E114+G113,G113-E114)</f>
        <v>202</v>
      </c>
      <c r="H114" s="1">
        <f>H113+IF(statek[[#This Row],[towar]]="T1",IF(statek[[#This Row],[Z/W]]="Z",statek[[#This Row],[ile ton]],-statek[[#This Row],[ile ton]]),0)</f>
        <v>0</v>
      </c>
      <c r="I114" s="1">
        <f>I113+IF(statek[[#This Row],[towar]]="T2",IF(statek[[#This Row],[Z/W]]="Z",statek[[#This Row],[ile ton]],-statek[[#This Row],[ile ton]]),0)</f>
        <v>82</v>
      </c>
      <c r="J114" s="1">
        <f>J113+IF(statek[[#This Row],[towar]]="T1",IF(statek[[#This Row],[Z/W]]="Z",statek[[#This Row],[ile ton]],-statek[[#This Row],[ile ton]]),0)</f>
        <v>0</v>
      </c>
      <c r="K114" s="1">
        <f>K113+IF(statek[[#This Row],[towar]]="T4",IF(statek[[#This Row],[Z/W]]="Z",statek[[#This Row],[ile ton]],-statek[[#This Row],[ile ton]]),0)</f>
        <v>0</v>
      </c>
      <c r="L114" s="1">
        <f>L113+IF(statek[[#This Row],[towar]]="T5",IF(statek[[#This Row],[Z/W]]="Z",statek[[#This Row],[ile ton]],-statek[[#This Row],[ile ton]]),0)</f>
        <v>3</v>
      </c>
      <c r="M114" s="1">
        <f>IF(statek[[#This Row],[Z/W]]="W",M113+statek[[#This Row],[cena za tone w talarach]]*statek[[#This Row],[ile ton]],M113-statek[[#This Row],[cena za tone w talarach]]*statek[[#This Row],[ile ton]])</f>
        <v>29862</v>
      </c>
      <c r="N114" s="1" t="str">
        <f>IF(statek[[#This Row],[data]] &lt;&gt; A115,statek[[#This Row],[T6]],"")</f>
        <v/>
      </c>
    </row>
    <row r="115" spans="1:14" x14ac:dyDescent="0.25">
      <c r="A115" s="2">
        <v>42959</v>
      </c>
      <c r="B115" s="1" t="s">
        <v>6</v>
      </c>
      <c r="C115" s="1" t="s">
        <v>12</v>
      </c>
      <c r="D115" s="1" t="s">
        <v>8</v>
      </c>
      <c r="E115">
        <v>20</v>
      </c>
      <c r="F115">
        <v>21</v>
      </c>
      <c r="G115" s="1">
        <f>IF(statek[[#This Row],[Z/W]]="z",E115+G114,G114-E115)</f>
        <v>222</v>
      </c>
      <c r="H115" s="1">
        <f>H114+IF(statek[[#This Row],[towar]]="T1",IF(statek[[#This Row],[Z/W]]="Z",statek[[#This Row],[ile ton]],-statek[[#This Row],[ile ton]]),0)</f>
        <v>0</v>
      </c>
      <c r="I115" s="1">
        <f>I114+IF(statek[[#This Row],[towar]]="T2",IF(statek[[#This Row],[Z/W]]="Z",statek[[#This Row],[ile ton]],-statek[[#This Row],[ile ton]]),0)</f>
        <v>82</v>
      </c>
      <c r="J115" s="1">
        <f>J114+IF(statek[[#This Row],[towar]]="T1",IF(statek[[#This Row],[Z/W]]="Z",statek[[#This Row],[ile ton]],-statek[[#This Row],[ile ton]]),0)</f>
        <v>0</v>
      </c>
      <c r="K115" s="1">
        <f>K114+IF(statek[[#This Row],[towar]]="T4",IF(statek[[#This Row],[Z/W]]="Z",statek[[#This Row],[ile ton]],-statek[[#This Row],[ile ton]]),0)</f>
        <v>0</v>
      </c>
      <c r="L115" s="1">
        <f>L114+IF(statek[[#This Row],[towar]]="T5",IF(statek[[#This Row],[Z/W]]="Z",statek[[#This Row],[ile ton]],-statek[[#This Row],[ile ton]]),0)</f>
        <v>3</v>
      </c>
      <c r="M115" s="1">
        <f>IF(statek[[#This Row],[Z/W]]="W",M114+statek[[#This Row],[cena za tone w talarach]]*statek[[#This Row],[ile ton]],M114-statek[[#This Row],[cena za tone w talarach]]*statek[[#This Row],[ile ton]])</f>
        <v>29442</v>
      </c>
      <c r="N115" s="1" t="str">
        <f>IF(statek[[#This Row],[data]] &lt;&gt; A116,statek[[#This Row],[T6]],"")</f>
        <v/>
      </c>
    </row>
    <row r="116" spans="1:14" x14ac:dyDescent="0.25">
      <c r="A116" s="2">
        <v>42959</v>
      </c>
      <c r="B116" s="1" t="s">
        <v>6</v>
      </c>
      <c r="C116" s="1" t="s">
        <v>11</v>
      </c>
      <c r="D116" s="1" t="s">
        <v>8</v>
      </c>
      <c r="E116">
        <v>26</v>
      </c>
      <c r="F116">
        <v>25</v>
      </c>
      <c r="G116" s="1">
        <f>IF(statek[[#This Row],[Z/W]]="z",E116+G115,G115-E116)</f>
        <v>248</v>
      </c>
      <c r="H116" s="1">
        <f>H115+IF(statek[[#This Row],[towar]]="T1",IF(statek[[#This Row],[Z/W]]="Z",statek[[#This Row],[ile ton]],-statek[[#This Row],[ile ton]]),0)</f>
        <v>0</v>
      </c>
      <c r="I116" s="1">
        <f>I115+IF(statek[[#This Row],[towar]]="T2",IF(statek[[#This Row],[Z/W]]="Z",statek[[#This Row],[ile ton]],-statek[[#This Row],[ile ton]]),0)</f>
        <v>108</v>
      </c>
      <c r="J116" s="1">
        <f>J115+IF(statek[[#This Row],[towar]]="T1",IF(statek[[#This Row],[Z/W]]="Z",statek[[#This Row],[ile ton]],-statek[[#This Row],[ile ton]]),0)</f>
        <v>0</v>
      </c>
      <c r="K116" s="1">
        <f>K115+IF(statek[[#This Row],[towar]]="T4",IF(statek[[#This Row],[Z/W]]="Z",statek[[#This Row],[ile ton]],-statek[[#This Row],[ile ton]]),0)</f>
        <v>0</v>
      </c>
      <c r="L116" s="1">
        <f>L115+IF(statek[[#This Row],[towar]]="T5",IF(statek[[#This Row],[Z/W]]="Z",statek[[#This Row],[ile ton]],-statek[[#This Row],[ile ton]]),0)</f>
        <v>3</v>
      </c>
      <c r="M116" s="1">
        <f>IF(statek[[#This Row],[Z/W]]="W",M115+statek[[#This Row],[cena za tone w talarach]]*statek[[#This Row],[ile ton]],M115-statek[[#This Row],[cena za tone w talarach]]*statek[[#This Row],[ile ton]])</f>
        <v>28792</v>
      </c>
      <c r="N116" s="1">
        <f>IF(statek[[#This Row],[data]] &lt;&gt; A117,statek[[#This Row],[T6]],"")</f>
        <v>28792</v>
      </c>
    </row>
    <row r="117" spans="1:14" x14ac:dyDescent="0.25">
      <c r="A117" s="2">
        <v>42974</v>
      </c>
      <c r="B117" s="1" t="s">
        <v>13</v>
      </c>
      <c r="C117" s="1" t="s">
        <v>10</v>
      </c>
      <c r="D117" s="1" t="s">
        <v>8</v>
      </c>
      <c r="E117">
        <v>24</v>
      </c>
      <c r="F117">
        <v>9</v>
      </c>
      <c r="G117" s="1">
        <f>IF(statek[[#This Row],[Z/W]]="z",E117+G116,G116-E117)</f>
        <v>272</v>
      </c>
      <c r="H117" s="1">
        <f>H116+IF(statek[[#This Row],[towar]]="T1",IF(statek[[#This Row],[Z/W]]="Z",statek[[#This Row],[ile ton]],-statek[[#This Row],[ile ton]]),0)</f>
        <v>24</v>
      </c>
      <c r="I117" s="1">
        <f>I116+IF(statek[[#This Row],[towar]]="T2",IF(statek[[#This Row],[Z/W]]="Z",statek[[#This Row],[ile ton]],-statek[[#This Row],[ile ton]]),0)</f>
        <v>108</v>
      </c>
      <c r="J117" s="1">
        <f>J116+IF(statek[[#This Row],[towar]]="T1",IF(statek[[#This Row],[Z/W]]="Z",statek[[#This Row],[ile ton]],-statek[[#This Row],[ile ton]]),0)</f>
        <v>24</v>
      </c>
      <c r="K117" s="1">
        <f>K116+IF(statek[[#This Row],[towar]]="T4",IF(statek[[#This Row],[Z/W]]="Z",statek[[#This Row],[ile ton]],-statek[[#This Row],[ile ton]]),0)</f>
        <v>0</v>
      </c>
      <c r="L117" s="1">
        <f>L116+IF(statek[[#This Row],[towar]]="T5",IF(statek[[#This Row],[Z/W]]="Z",statek[[#This Row],[ile ton]],-statek[[#This Row],[ile ton]]),0)</f>
        <v>3</v>
      </c>
      <c r="M117" s="1">
        <f>IF(statek[[#This Row],[Z/W]]="W",M116+statek[[#This Row],[cena za tone w talarach]]*statek[[#This Row],[ile ton]],M116-statek[[#This Row],[cena za tone w talarach]]*statek[[#This Row],[ile ton]])</f>
        <v>28576</v>
      </c>
      <c r="N117" s="1" t="str">
        <f>IF(statek[[#This Row],[data]] &lt;&gt; A118,statek[[#This Row],[T6]],"")</f>
        <v/>
      </c>
    </row>
    <row r="118" spans="1:14" x14ac:dyDescent="0.25">
      <c r="A118" s="2">
        <v>42974</v>
      </c>
      <c r="B118" s="1" t="s">
        <v>13</v>
      </c>
      <c r="C118" s="1" t="s">
        <v>7</v>
      </c>
      <c r="D118" s="1" t="s">
        <v>8</v>
      </c>
      <c r="E118">
        <v>38</v>
      </c>
      <c r="F118">
        <v>68</v>
      </c>
      <c r="G118" s="1">
        <f>IF(statek[[#This Row],[Z/W]]="z",E118+G117,G117-E118)</f>
        <v>310</v>
      </c>
      <c r="H118" s="1">
        <f>H117+IF(statek[[#This Row],[towar]]="T1",IF(statek[[#This Row],[Z/W]]="Z",statek[[#This Row],[ile ton]],-statek[[#This Row],[ile ton]]),0)</f>
        <v>24</v>
      </c>
      <c r="I118" s="1">
        <f>I117+IF(statek[[#This Row],[towar]]="T2",IF(statek[[#This Row],[Z/W]]="Z",statek[[#This Row],[ile ton]],-statek[[#This Row],[ile ton]]),0)</f>
        <v>108</v>
      </c>
      <c r="J118" s="1">
        <f>J117+IF(statek[[#This Row],[towar]]="T1",IF(statek[[#This Row],[Z/W]]="Z",statek[[#This Row],[ile ton]],-statek[[#This Row],[ile ton]]),0)</f>
        <v>24</v>
      </c>
      <c r="K118" s="1">
        <f>K117+IF(statek[[#This Row],[towar]]="T4",IF(statek[[#This Row],[Z/W]]="Z",statek[[#This Row],[ile ton]],-statek[[#This Row],[ile ton]]),0)</f>
        <v>38</v>
      </c>
      <c r="L118" s="1">
        <f>L117+IF(statek[[#This Row],[towar]]="T5",IF(statek[[#This Row],[Z/W]]="Z",statek[[#This Row],[ile ton]],-statek[[#This Row],[ile ton]]),0)</f>
        <v>3</v>
      </c>
      <c r="M118" s="1">
        <f>IF(statek[[#This Row],[Z/W]]="W",M117+statek[[#This Row],[cena za tone w talarach]]*statek[[#This Row],[ile ton]],M117-statek[[#This Row],[cena za tone w talarach]]*statek[[#This Row],[ile ton]])</f>
        <v>25992</v>
      </c>
      <c r="N118" s="1" t="str">
        <f>IF(statek[[#This Row],[data]] &lt;&gt; A119,statek[[#This Row],[T6]],"")</f>
        <v/>
      </c>
    </row>
    <row r="119" spans="1:14" x14ac:dyDescent="0.25">
      <c r="A119" s="2">
        <v>42974</v>
      </c>
      <c r="B119" s="1" t="s">
        <v>13</v>
      </c>
      <c r="C119" s="1" t="s">
        <v>12</v>
      </c>
      <c r="D119" s="1" t="s">
        <v>8</v>
      </c>
      <c r="E119">
        <v>14</v>
      </c>
      <c r="F119">
        <v>21</v>
      </c>
      <c r="G119" s="1">
        <f>IF(statek[[#This Row],[Z/W]]="z",E119+G118,G118-E119)</f>
        <v>324</v>
      </c>
      <c r="H119" s="1">
        <f>H118+IF(statek[[#This Row],[towar]]="T1",IF(statek[[#This Row],[Z/W]]="Z",statek[[#This Row],[ile ton]],-statek[[#This Row],[ile ton]]),0)</f>
        <v>24</v>
      </c>
      <c r="I119" s="1">
        <f>I118+IF(statek[[#This Row],[towar]]="T2",IF(statek[[#This Row],[Z/W]]="Z",statek[[#This Row],[ile ton]],-statek[[#This Row],[ile ton]]),0)</f>
        <v>108</v>
      </c>
      <c r="J119" s="1">
        <f>J118+IF(statek[[#This Row],[towar]]="T1",IF(statek[[#This Row],[Z/W]]="Z",statek[[#This Row],[ile ton]],-statek[[#This Row],[ile ton]]),0)</f>
        <v>24</v>
      </c>
      <c r="K119" s="1">
        <f>K118+IF(statek[[#This Row],[towar]]="T4",IF(statek[[#This Row],[Z/W]]="Z",statek[[#This Row],[ile ton]],-statek[[#This Row],[ile ton]]),0)</f>
        <v>38</v>
      </c>
      <c r="L119" s="1">
        <f>L118+IF(statek[[#This Row],[towar]]="T5",IF(statek[[#This Row],[Z/W]]="Z",statek[[#This Row],[ile ton]],-statek[[#This Row],[ile ton]]),0)</f>
        <v>3</v>
      </c>
      <c r="M119" s="1">
        <f>IF(statek[[#This Row],[Z/W]]="W",M118+statek[[#This Row],[cena za tone w talarach]]*statek[[#This Row],[ile ton]],M118-statek[[#This Row],[cena za tone w talarach]]*statek[[#This Row],[ile ton]])</f>
        <v>25698</v>
      </c>
      <c r="N119" s="1" t="str">
        <f>IF(statek[[#This Row],[data]] &lt;&gt; A120,statek[[#This Row],[T6]],"")</f>
        <v/>
      </c>
    </row>
    <row r="120" spans="1:14" x14ac:dyDescent="0.25">
      <c r="A120" s="2">
        <v>42974</v>
      </c>
      <c r="B120" s="1" t="s">
        <v>13</v>
      </c>
      <c r="C120" s="1" t="s">
        <v>9</v>
      </c>
      <c r="D120" s="1" t="s">
        <v>8</v>
      </c>
      <c r="E120">
        <v>4</v>
      </c>
      <c r="F120">
        <v>43</v>
      </c>
      <c r="G120" s="1">
        <f>IF(statek[[#This Row],[Z/W]]="z",E120+G119,G119-E120)</f>
        <v>328</v>
      </c>
      <c r="H120" s="1">
        <f>H119+IF(statek[[#This Row],[towar]]="T1",IF(statek[[#This Row],[Z/W]]="Z",statek[[#This Row],[ile ton]],-statek[[#This Row],[ile ton]]),0)</f>
        <v>24</v>
      </c>
      <c r="I120" s="1">
        <f>I119+IF(statek[[#This Row],[towar]]="T2",IF(statek[[#This Row],[Z/W]]="Z",statek[[#This Row],[ile ton]],-statek[[#This Row],[ile ton]]),0)</f>
        <v>108</v>
      </c>
      <c r="J120" s="1">
        <f>J119+IF(statek[[#This Row],[towar]]="T1",IF(statek[[#This Row],[Z/W]]="Z",statek[[#This Row],[ile ton]],-statek[[#This Row],[ile ton]]),0)</f>
        <v>24</v>
      </c>
      <c r="K120" s="1">
        <f>K119+IF(statek[[#This Row],[towar]]="T4",IF(statek[[#This Row],[Z/W]]="Z",statek[[#This Row],[ile ton]],-statek[[#This Row],[ile ton]]),0)</f>
        <v>38</v>
      </c>
      <c r="L120" s="1">
        <f>L119+IF(statek[[#This Row],[towar]]="T5",IF(statek[[#This Row],[Z/W]]="Z",statek[[#This Row],[ile ton]],-statek[[#This Row],[ile ton]]),0)</f>
        <v>7</v>
      </c>
      <c r="M120" s="1">
        <f>IF(statek[[#This Row],[Z/W]]="W",M119+statek[[#This Row],[cena za tone w talarach]]*statek[[#This Row],[ile ton]],M119-statek[[#This Row],[cena za tone w talarach]]*statek[[#This Row],[ile ton]])</f>
        <v>25526</v>
      </c>
      <c r="N120" s="1">
        <f>IF(statek[[#This Row],[data]] &lt;&gt; A121,statek[[#This Row],[T6]],"")</f>
        <v>25526</v>
      </c>
    </row>
    <row r="121" spans="1:14" x14ac:dyDescent="0.25">
      <c r="A121" s="2">
        <v>42993</v>
      </c>
      <c r="B121" s="1" t="s">
        <v>15</v>
      </c>
      <c r="C121" s="1" t="s">
        <v>11</v>
      </c>
      <c r="D121" s="1" t="s">
        <v>14</v>
      </c>
      <c r="E121">
        <v>19</v>
      </c>
      <c r="F121">
        <v>36</v>
      </c>
      <c r="G121" s="1">
        <f>IF(statek[[#This Row],[Z/W]]="z",E121+G120,G120-E121)</f>
        <v>309</v>
      </c>
      <c r="H121" s="1">
        <f>H120+IF(statek[[#This Row],[towar]]="T1",IF(statek[[#This Row],[Z/W]]="Z",statek[[#This Row],[ile ton]],-statek[[#This Row],[ile ton]]),0)</f>
        <v>24</v>
      </c>
      <c r="I121" s="1">
        <f>I120+IF(statek[[#This Row],[towar]]="T2",IF(statek[[#This Row],[Z/W]]="Z",statek[[#This Row],[ile ton]],-statek[[#This Row],[ile ton]]),0)</f>
        <v>89</v>
      </c>
      <c r="J121" s="1">
        <f>J120+IF(statek[[#This Row],[towar]]="T1",IF(statek[[#This Row],[Z/W]]="Z",statek[[#This Row],[ile ton]],-statek[[#This Row],[ile ton]]),0)</f>
        <v>24</v>
      </c>
      <c r="K121" s="1">
        <f>K120+IF(statek[[#This Row],[towar]]="T4",IF(statek[[#This Row],[Z/W]]="Z",statek[[#This Row],[ile ton]],-statek[[#This Row],[ile ton]]),0)</f>
        <v>38</v>
      </c>
      <c r="L121" s="1">
        <f>L120+IF(statek[[#This Row],[towar]]="T5",IF(statek[[#This Row],[Z/W]]="Z",statek[[#This Row],[ile ton]],-statek[[#This Row],[ile ton]]),0)</f>
        <v>7</v>
      </c>
      <c r="M121" s="1">
        <f>IF(statek[[#This Row],[Z/W]]="W",M120+statek[[#This Row],[cena za tone w talarach]]*statek[[#This Row],[ile ton]],M120-statek[[#This Row],[cena za tone w talarach]]*statek[[#This Row],[ile ton]])</f>
        <v>26210</v>
      </c>
      <c r="N121" s="1" t="str">
        <f>IF(statek[[#This Row],[data]] &lt;&gt; A122,statek[[#This Row],[T6]],"")</f>
        <v/>
      </c>
    </row>
    <row r="122" spans="1:14" x14ac:dyDescent="0.25">
      <c r="A122" s="2">
        <v>42993</v>
      </c>
      <c r="B122" s="1" t="s">
        <v>15</v>
      </c>
      <c r="C122" s="1" t="s">
        <v>7</v>
      </c>
      <c r="D122" s="1" t="s">
        <v>8</v>
      </c>
      <c r="E122">
        <v>30</v>
      </c>
      <c r="F122">
        <v>65</v>
      </c>
      <c r="G122" s="1">
        <f>IF(statek[[#This Row],[Z/W]]="z",E122+G121,G121-E122)</f>
        <v>339</v>
      </c>
      <c r="H122" s="1">
        <f>H121+IF(statek[[#This Row],[towar]]="T1",IF(statek[[#This Row],[Z/W]]="Z",statek[[#This Row],[ile ton]],-statek[[#This Row],[ile ton]]),0)</f>
        <v>24</v>
      </c>
      <c r="I122" s="1">
        <f>I121+IF(statek[[#This Row],[towar]]="T2",IF(statek[[#This Row],[Z/W]]="Z",statek[[#This Row],[ile ton]],-statek[[#This Row],[ile ton]]),0)</f>
        <v>89</v>
      </c>
      <c r="J122" s="1">
        <f>J121+IF(statek[[#This Row],[towar]]="T1",IF(statek[[#This Row],[Z/W]]="Z",statek[[#This Row],[ile ton]],-statek[[#This Row],[ile ton]]),0)</f>
        <v>24</v>
      </c>
      <c r="K122" s="1">
        <f>K121+IF(statek[[#This Row],[towar]]="T4",IF(statek[[#This Row],[Z/W]]="Z",statek[[#This Row],[ile ton]],-statek[[#This Row],[ile ton]]),0)</f>
        <v>68</v>
      </c>
      <c r="L122" s="1">
        <f>L121+IF(statek[[#This Row],[towar]]="T5",IF(statek[[#This Row],[Z/W]]="Z",statek[[#This Row],[ile ton]],-statek[[#This Row],[ile ton]]),0)</f>
        <v>7</v>
      </c>
      <c r="M122" s="1">
        <f>IF(statek[[#This Row],[Z/W]]="W",M121+statek[[#This Row],[cena za tone w talarach]]*statek[[#This Row],[ile ton]],M121-statek[[#This Row],[cena za tone w talarach]]*statek[[#This Row],[ile ton]])</f>
        <v>24260</v>
      </c>
      <c r="N122" s="1">
        <f>IF(statek[[#This Row],[data]] &lt;&gt; A123,statek[[#This Row],[T6]],"")</f>
        <v>24260</v>
      </c>
    </row>
    <row r="123" spans="1:14" x14ac:dyDescent="0.25">
      <c r="A123" s="2">
        <v>43019</v>
      </c>
      <c r="B123" s="1" t="s">
        <v>16</v>
      </c>
      <c r="C123" s="1" t="s">
        <v>9</v>
      </c>
      <c r="D123" s="1" t="s">
        <v>14</v>
      </c>
      <c r="E123">
        <v>6</v>
      </c>
      <c r="F123">
        <v>63</v>
      </c>
      <c r="G123" s="1">
        <f>IF(statek[[#This Row],[Z/W]]="z",E123+G122,G122-E123)</f>
        <v>333</v>
      </c>
      <c r="H123" s="1">
        <f>H122+IF(statek[[#This Row],[towar]]="T1",IF(statek[[#This Row],[Z/W]]="Z",statek[[#This Row],[ile ton]],-statek[[#This Row],[ile ton]]),0)</f>
        <v>24</v>
      </c>
      <c r="I123" s="1">
        <f>I122+IF(statek[[#This Row],[towar]]="T2",IF(statek[[#This Row],[Z/W]]="Z",statek[[#This Row],[ile ton]],-statek[[#This Row],[ile ton]]),0)</f>
        <v>89</v>
      </c>
      <c r="J123" s="1">
        <f>J122+IF(statek[[#This Row],[towar]]="T1",IF(statek[[#This Row],[Z/W]]="Z",statek[[#This Row],[ile ton]],-statek[[#This Row],[ile ton]]),0)</f>
        <v>24</v>
      </c>
      <c r="K123" s="1">
        <f>K122+IF(statek[[#This Row],[towar]]="T4",IF(statek[[#This Row],[Z/W]]="Z",statek[[#This Row],[ile ton]],-statek[[#This Row],[ile ton]]),0)</f>
        <v>68</v>
      </c>
      <c r="L123" s="1">
        <f>L122+IF(statek[[#This Row],[towar]]="T5",IF(statek[[#This Row],[Z/W]]="Z",statek[[#This Row],[ile ton]],-statek[[#This Row],[ile ton]]),0)</f>
        <v>1</v>
      </c>
      <c r="M123" s="1">
        <f>IF(statek[[#This Row],[Z/W]]="W",M122+statek[[#This Row],[cena za tone w talarach]]*statek[[#This Row],[ile ton]],M122-statek[[#This Row],[cena za tone w talarach]]*statek[[#This Row],[ile ton]])</f>
        <v>24638</v>
      </c>
      <c r="N123" s="1" t="str">
        <f>IF(statek[[#This Row],[data]] &lt;&gt; A124,statek[[#This Row],[T6]],"")</f>
        <v/>
      </c>
    </row>
    <row r="124" spans="1:14" x14ac:dyDescent="0.25">
      <c r="A124" s="2">
        <v>43019</v>
      </c>
      <c r="B124" s="1" t="s">
        <v>16</v>
      </c>
      <c r="C124" s="1" t="s">
        <v>7</v>
      </c>
      <c r="D124" s="1" t="s">
        <v>8</v>
      </c>
      <c r="E124">
        <v>43</v>
      </c>
      <c r="F124">
        <v>59</v>
      </c>
      <c r="G124" s="1">
        <f>IF(statek[[#This Row],[Z/W]]="z",E124+G123,G123-E124)</f>
        <v>376</v>
      </c>
      <c r="H124" s="1">
        <f>H123+IF(statek[[#This Row],[towar]]="T1",IF(statek[[#This Row],[Z/W]]="Z",statek[[#This Row],[ile ton]],-statek[[#This Row],[ile ton]]),0)</f>
        <v>24</v>
      </c>
      <c r="I124" s="1">
        <f>I123+IF(statek[[#This Row],[towar]]="T2",IF(statek[[#This Row],[Z/W]]="Z",statek[[#This Row],[ile ton]],-statek[[#This Row],[ile ton]]),0)</f>
        <v>89</v>
      </c>
      <c r="J124" s="1">
        <f>J123+IF(statek[[#This Row],[towar]]="T1",IF(statek[[#This Row],[Z/W]]="Z",statek[[#This Row],[ile ton]],-statek[[#This Row],[ile ton]]),0)</f>
        <v>24</v>
      </c>
      <c r="K124" s="1">
        <f>K123+IF(statek[[#This Row],[towar]]="T4",IF(statek[[#This Row],[Z/W]]="Z",statek[[#This Row],[ile ton]],-statek[[#This Row],[ile ton]]),0)</f>
        <v>111</v>
      </c>
      <c r="L124" s="1">
        <f>L123+IF(statek[[#This Row],[towar]]="T5",IF(statek[[#This Row],[Z/W]]="Z",statek[[#This Row],[ile ton]],-statek[[#This Row],[ile ton]]),0)</f>
        <v>1</v>
      </c>
      <c r="M124" s="1">
        <f>IF(statek[[#This Row],[Z/W]]="W",M123+statek[[#This Row],[cena za tone w talarach]]*statek[[#This Row],[ile ton]],M123-statek[[#This Row],[cena za tone w talarach]]*statek[[#This Row],[ile ton]])</f>
        <v>22101</v>
      </c>
      <c r="N124" s="1">
        <f>IF(statek[[#This Row],[data]] &lt;&gt; A125,statek[[#This Row],[T6]],"")</f>
        <v>22101</v>
      </c>
    </row>
    <row r="125" spans="1:14" x14ac:dyDescent="0.25">
      <c r="A125" s="2">
        <v>43040</v>
      </c>
      <c r="B125" s="1" t="s">
        <v>17</v>
      </c>
      <c r="C125" s="1" t="s">
        <v>9</v>
      </c>
      <c r="D125" s="1" t="s">
        <v>14</v>
      </c>
      <c r="E125">
        <v>1</v>
      </c>
      <c r="F125">
        <v>61</v>
      </c>
      <c r="G125" s="1">
        <f>IF(statek[[#This Row],[Z/W]]="z",E125+G124,G124-E125)</f>
        <v>375</v>
      </c>
      <c r="H125" s="1">
        <f>H124+IF(statek[[#This Row],[towar]]="T1",IF(statek[[#This Row],[Z/W]]="Z",statek[[#This Row],[ile ton]],-statek[[#This Row],[ile ton]]),0)</f>
        <v>24</v>
      </c>
      <c r="I125" s="1">
        <f>I124+IF(statek[[#This Row],[towar]]="T2",IF(statek[[#This Row],[Z/W]]="Z",statek[[#This Row],[ile ton]],-statek[[#This Row],[ile ton]]),0)</f>
        <v>89</v>
      </c>
      <c r="J125" s="1">
        <f>J124+IF(statek[[#This Row],[towar]]="T1",IF(statek[[#This Row],[Z/W]]="Z",statek[[#This Row],[ile ton]],-statek[[#This Row],[ile ton]]),0)</f>
        <v>24</v>
      </c>
      <c r="K125" s="1">
        <f>K124+IF(statek[[#This Row],[towar]]="T4",IF(statek[[#This Row],[Z/W]]="Z",statek[[#This Row],[ile ton]],-statek[[#This Row],[ile ton]]),0)</f>
        <v>111</v>
      </c>
      <c r="L125" s="1">
        <f>L124+IF(statek[[#This Row],[towar]]="T5",IF(statek[[#This Row],[Z/W]]="Z",statek[[#This Row],[ile ton]],-statek[[#This Row],[ile ton]]),0)</f>
        <v>0</v>
      </c>
      <c r="M125" s="1">
        <f>IF(statek[[#This Row],[Z/W]]="W",M124+statek[[#This Row],[cena za tone w talarach]]*statek[[#This Row],[ile ton]],M124-statek[[#This Row],[cena za tone w talarach]]*statek[[#This Row],[ile ton]])</f>
        <v>22162</v>
      </c>
      <c r="N125" s="1" t="str">
        <f>IF(statek[[#This Row],[data]] &lt;&gt; A126,statek[[#This Row],[T6]],"")</f>
        <v/>
      </c>
    </row>
    <row r="126" spans="1:14" x14ac:dyDescent="0.25">
      <c r="A126" s="2">
        <v>43040</v>
      </c>
      <c r="B126" s="1" t="s">
        <v>17</v>
      </c>
      <c r="C126" s="1" t="s">
        <v>12</v>
      </c>
      <c r="D126" s="1" t="s">
        <v>14</v>
      </c>
      <c r="E126">
        <v>147</v>
      </c>
      <c r="F126">
        <v>30</v>
      </c>
      <c r="G126" s="1">
        <f>IF(statek[[#This Row],[Z/W]]="z",E126+G125,G125-E126)</f>
        <v>228</v>
      </c>
      <c r="H126" s="1">
        <f>H125+IF(statek[[#This Row],[towar]]="T1",IF(statek[[#This Row],[Z/W]]="Z",statek[[#This Row],[ile ton]],-statek[[#This Row],[ile ton]]),0)</f>
        <v>24</v>
      </c>
      <c r="I126" s="1">
        <f>I125+IF(statek[[#This Row],[towar]]="T2",IF(statek[[#This Row],[Z/W]]="Z",statek[[#This Row],[ile ton]],-statek[[#This Row],[ile ton]]),0)</f>
        <v>89</v>
      </c>
      <c r="J126" s="1">
        <f>J125+IF(statek[[#This Row],[towar]]="T1",IF(statek[[#This Row],[Z/W]]="Z",statek[[#This Row],[ile ton]],-statek[[#This Row],[ile ton]]),0)</f>
        <v>24</v>
      </c>
      <c r="K126" s="1">
        <f>K125+IF(statek[[#This Row],[towar]]="T4",IF(statek[[#This Row],[Z/W]]="Z",statek[[#This Row],[ile ton]],-statek[[#This Row],[ile ton]]),0)</f>
        <v>111</v>
      </c>
      <c r="L126" s="1">
        <f>L125+IF(statek[[#This Row],[towar]]="T5",IF(statek[[#This Row],[Z/W]]="Z",statek[[#This Row],[ile ton]],-statek[[#This Row],[ile ton]]),0)</f>
        <v>0</v>
      </c>
      <c r="M126" s="1">
        <f>IF(statek[[#This Row],[Z/W]]="W",M125+statek[[#This Row],[cena za tone w talarach]]*statek[[#This Row],[ile ton]],M125-statek[[#This Row],[cena za tone w talarach]]*statek[[#This Row],[ile ton]])</f>
        <v>26572</v>
      </c>
      <c r="N126" s="1" t="str">
        <f>IF(statek[[#This Row],[data]] &lt;&gt; A127,statek[[#This Row],[T6]],"")</f>
        <v/>
      </c>
    </row>
    <row r="127" spans="1:14" x14ac:dyDescent="0.25">
      <c r="A127" s="2">
        <v>43040</v>
      </c>
      <c r="B127" s="1" t="s">
        <v>17</v>
      </c>
      <c r="C127" s="1" t="s">
        <v>10</v>
      </c>
      <c r="D127" s="1" t="s">
        <v>8</v>
      </c>
      <c r="E127">
        <v>15</v>
      </c>
      <c r="F127">
        <v>8</v>
      </c>
      <c r="G127" s="1">
        <f>IF(statek[[#This Row],[Z/W]]="z",E127+G126,G126-E127)</f>
        <v>243</v>
      </c>
      <c r="H127" s="1">
        <f>H126+IF(statek[[#This Row],[towar]]="T1",IF(statek[[#This Row],[Z/W]]="Z",statek[[#This Row],[ile ton]],-statek[[#This Row],[ile ton]]),0)</f>
        <v>39</v>
      </c>
      <c r="I127" s="1">
        <f>I126+IF(statek[[#This Row],[towar]]="T2",IF(statek[[#This Row],[Z/W]]="Z",statek[[#This Row],[ile ton]],-statek[[#This Row],[ile ton]]),0)</f>
        <v>89</v>
      </c>
      <c r="J127" s="1">
        <f>J126+IF(statek[[#This Row],[towar]]="T1",IF(statek[[#This Row],[Z/W]]="Z",statek[[#This Row],[ile ton]],-statek[[#This Row],[ile ton]]),0)</f>
        <v>39</v>
      </c>
      <c r="K127" s="1">
        <f>K126+IF(statek[[#This Row],[towar]]="T4",IF(statek[[#This Row],[Z/W]]="Z",statek[[#This Row],[ile ton]],-statek[[#This Row],[ile ton]]),0)</f>
        <v>111</v>
      </c>
      <c r="L127" s="1">
        <f>L126+IF(statek[[#This Row],[towar]]="T5",IF(statek[[#This Row],[Z/W]]="Z",statek[[#This Row],[ile ton]],-statek[[#This Row],[ile ton]]),0)</f>
        <v>0</v>
      </c>
      <c r="M127" s="1">
        <f>IF(statek[[#This Row],[Z/W]]="W",M126+statek[[#This Row],[cena za tone w talarach]]*statek[[#This Row],[ile ton]],M126-statek[[#This Row],[cena za tone w talarach]]*statek[[#This Row],[ile ton]])</f>
        <v>26452</v>
      </c>
      <c r="N127" s="1" t="str">
        <f>IF(statek[[#This Row],[data]] &lt;&gt; A128,statek[[#This Row],[T6]],"")</f>
        <v/>
      </c>
    </row>
    <row r="128" spans="1:14" x14ac:dyDescent="0.25">
      <c r="A128" s="2">
        <v>43040</v>
      </c>
      <c r="B128" s="1" t="s">
        <v>17</v>
      </c>
      <c r="C128" s="1" t="s">
        <v>7</v>
      </c>
      <c r="D128" s="1" t="s">
        <v>8</v>
      </c>
      <c r="E128">
        <v>24</v>
      </c>
      <c r="F128">
        <v>63</v>
      </c>
      <c r="G128" s="1">
        <f>IF(statek[[#This Row],[Z/W]]="z",E128+G127,G127-E128)</f>
        <v>267</v>
      </c>
      <c r="H128" s="1">
        <f>H127+IF(statek[[#This Row],[towar]]="T1",IF(statek[[#This Row],[Z/W]]="Z",statek[[#This Row],[ile ton]],-statek[[#This Row],[ile ton]]),0)</f>
        <v>39</v>
      </c>
      <c r="I128" s="1">
        <f>I127+IF(statek[[#This Row],[towar]]="T2",IF(statek[[#This Row],[Z/W]]="Z",statek[[#This Row],[ile ton]],-statek[[#This Row],[ile ton]]),0)</f>
        <v>89</v>
      </c>
      <c r="J128" s="1">
        <f>J127+IF(statek[[#This Row],[towar]]="T1",IF(statek[[#This Row],[Z/W]]="Z",statek[[#This Row],[ile ton]],-statek[[#This Row],[ile ton]]),0)</f>
        <v>39</v>
      </c>
      <c r="K128" s="1">
        <f>K127+IF(statek[[#This Row],[towar]]="T4",IF(statek[[#This Row],[Z/W]]="Z",statek[[#This Row],[ile ton]],-statek[[#This Row],[ile ton]]),0)</f>
        <v>135</v>
      </c>
      <c r="L128" s="1">
        <f>L127+IF(statek[[#This Row],[towar]]="T5",IF(statek[[#This Row],[Z/W]]="Z",statek[[#This Row],[ile ton]],-statek[[#This Row],[ile ton]]),0)</f>
        <v>0</v>
      </c>
      <c r="M128" s="1">
        <f>IF(statek[[#This Row],[Z/W]]="W",M127+statek[[#This Row],[cena za tone w talarach]]*statek[[#This Row],[ile ton]],M127-statek[[#This Row],[cena za tone w talarach]]*statek[[#This Row],[ile ton]])</f>
        <v>24940</v>
      </c>
      <c r="N128" s="1" t="str">
        <f>IF(statek[[#This Row],[data]] &lt;&gt; A129,statek[[#This Row],[T6]],"")</f>
        <v/>
      </c>
    </row>
    <row r="129" spans="1:14" x14ac:dyDescent="0.25">
      <c r="A129" s="2">
        <v>43040</v>
      </c>
      <c r="B129" s="1" t="s">
        <v>17</v>
      </c>
      <c r="C129" s="1" t="s">
        <v>11</v>
      </c>
      <c r="D129" s="1" t="s">
        <v>8</v>
      </c>
      <c r="E129">
        <v>19</v>
      </c>
      <c r="F129">
        <v>24</v>
      </c>
      <c r="G129" s="1">
        <f>IF(statek[[#This Row],[Z/W]]="z",E129+G128,G128-E129)</f>
        <v>286</v>
      </c>
      <c r="H129" s="1">
        <f>H128+IF(statek[[#This Row],[towar]]="T1",IF(statek[[#This Row],[Z/W]]="Z",statek[[#This Row],[ile ton]],-statek[[#This Row],[ile ton]]),0)</f>
        <v>39</v>
      </c>
      <c r="I129" s="1">
        <f>I128+IF(statek[[#This Row],[towar]]="T2",IF(statek[[#This Row],[Z/W]]="Z",statek[[#This Row],[ile ton]],-statek[[#This Row],[ile ton]]),0)</f>
        <v>108</v>
      </c>
      <c r="J129" s="1">
        <f>J128+IF(statek[[#This Row],[towar]]="T1",IF(statek[[#This Row],[Z/W]]="Z",statek[[#This Row],[ile ton]],-statek[[#This Row],[ile ton]]),0)</f>
        <v>39</v>
      </c>
      <c r="K129" s="1">
        <f>K128+IF(statek[[#This Row],[towar]]="T4",IF(statek[[#This Row],[Z/W]]="Z",statek[[#This Row],[ile ton]],-statek[[#This Row],[ile ton]]),0)</f>
        <v>135</v>
      </c>
      <c r="L129" s="1">
        <f>L128+IF(statek[[#This Row],[towar]]="T5",IF(statek[[#This Row],[Z/W]]="Z",statek[[#This Row],[ile ton]],-statek[[#This Row],[ile ton]]),0)</f>
        <v>0</v>
      </c>
      <c r="M129" s="1">
        <f>IF(statek[[#This Row],[Z/W]]="W",M128+statek[[#This Row],[cena za tone w talarach]]*statek[[#This Row],[ile ton]],M128-statek[[#This Row],[cena za tone w talarach]]*statek[[#This Row],[ile ton]])</f>
        <v>24484</v>
      </c>
      <c r="N129" s="1">
        <f>IF(statek[[#This Row],[data]] &lt;&gt; A130,statek[[#This Row],[T6]],"")</f>
        <v>24484</v>
      </c>
    </row>
    <row r="130" spans="1:14" x14ac:dyDescent="0.25">
      <c r="A130" s="2">
        <v>43064</v>
      </c>
      <c r="B130" s="1" t="s">
        <v>18</v>
      </c>
      <c r="C130" s="1" t="s">
        <v>7</v>
      </c>
      <c r="D130" s="1" t="s">
        <v>14</v>
      </c>
      <c r="E130">
        <v>134</v>
      </c>
      <c r="F130">
        <v>99</v>
      </c>
      <c r="G130" s="1">
        <f>IF(statek[[#This Row],[Z/W]]="z",E130+G129,G129-E130)</f>
        <v>152</v>
      </c>
      <c r="H130" s="1">
        <f>H129+IF(statek[[#This Row],[towar]]="T1",IF(statek[[#This Row],[Z/W]]="Z",statek[[#This Row],[ile ton]],-statek[[#This Row],[ile ton]]),0)</f>
        <v>39</v>
      </c>
      <c r="I130" s="1">
        <f>I129+IF(statek[[#This Row],[towar]]="T2",IF(statek[[#This Row],[Z/W]]="Z",statek[[#This Row],[ile ton]],-statek[[#This Row],[ile ton]]),0)</f>
        <v>108</v>
      </c>
      <c r="J130" s="1">
        <f>J129+IF(statek[[#This Row],[towar]]="T1",IF(statek[[#This Row],[Z/W]]="Z",statek[[#This Row],[ile ton]],-statek[[#This Row],[ile ton]]),0)</f>
        <v>39</v>
      </c>
      <c r="K130" s="1">
        <f>K129+IF(statek[[#This Row],[towar]]="T4",IF(statek[[#This Row],[Z/W]]="Z",statek[[#This Row],[ile ton]],-statek[[#This Row],[ile ton]]),0)</f>
        <v>1</v>
      </c>
      <c r="L130" s="1">
        <f>L129+IF(statek[[#This Row],[towar]]="T5",IF(statek[[#This Row],[Z/W]]="Z",statek[[#This Row],[ile ton]],-statek[[#This Row],[ile ton]]),0)</f>
        <v>0</v>
      </c>
      <c r="M130" s="1">
        <f>IF(statek[[#This Row],[Z/W]]="W",M129+statek[[#This Row],[cena za tone w talarach]]*statek[[#This Row],[ile ton]],M129-statek[[#This Row],[cena za tone w talarach]]*statek[[#This Row],[ile ton]])</f>
        <v>37750</v>
      </c>
      <c r="N130" s="1" t="str">
        <f>IF(statek[[#This Row],[data]] &lt;&gt; A131,statek[[#This Row],[T6]],"")</f>
        <v/>
      </c>
    </row>
    <row r="131" spans="1:14" x14ac:dyDescent="0.25">
      <c r="A131" s="2">
        <v>43064</v>
      </c>
      <c r="B131" s="1" t="s">
        <v>18</v>
      </c>
      <c r="C131" s="1" t="s">
        <v>9</v>
      </c>
      <c r="D131" s="1" t="s">
        <v>8</v>
      </c>
      <c r="E131">
        <v>12</v>
      </c>
      <c r="F131">
        <v>38</v>
      </c>
      <c r="G131" s="1">
        <f>IF(statek[[#This Row],[Z/W]]="z",E131+G130,G130-E131)</f>
        <v>164</v>
      </c>
      <c r="H131" s="1">
        <f>H130+IF(statek[[#This Row],[towar]]="T1",IF(statek[[#This Row],[Z/W]]="Z",statek[[#This Row],[ile ton]],-statek[[#This Row],[ile ton]]),0)</f>
        <v>39</v>
      </c>
      <c r="I131" s="1">
        <f>I130+IF(statek[[#This Row],[towar]]="T2",IF(statek[[#This Row],[Z/W]]="Z",statek[[#This Row],[ile ton]],-statek[[#This Row],[ile ton]]),0)</f>
        <v>108</v>
      </c>
      <c r="J131" s="1">
        <f>J130+IF(statek[[#This Row],[towar]]="T1",IF(statek[[#This Row],[Z/W]]="Z",statek[[#This Row],[ile ton]],-statek[[#This Row],[ile ton]]),0)</f>
        <v>39</v>
      </c>
      <c r="K131" s="1">
        <f>K130+IF(statek[[#This Row],[towar]]="T4",IF(statek[[#This Row],[Z/W]]="Z",statek[[#This Row],[ile ton]],-statek[[#This Row],[ile ton]]),0)</f>
        <v>1</v>
      </c>
      <c r="L131" s="1">
        <f>L130+IF(statek[[#This Row],[towar]]="T5",IF(statek[[#This Row],[Z/W]]="Z",statek[[#This Row],[ile ton]],-statek[[#This Row],[ile ton]]),0)</f>
        <v>12</v>
      </c>
      <c r="M131" s="1">
        <f>IF(statek[[#This Row],[Z/W]]="W",M130+statek[[#This Row],[cena za tone w talarach]]*statek[[#This Row],[ile ton]],M130-statek[[#This Row],[cena za tone w talarach]]*statek[[#This Row],[ile ton]])</f>
        <v>37294</v>
      </c>
      <c r="N131" s="1">
        <f>IF(statek[[#This Row],[data]] &lt;&gt; A132,statek[[#This Row],[T6]],"")</f>
        <v>37294</v>
      </c>
    </row>
    <row r="132" spans="1:14" x14ac:dyDescent="0.25">
      <c r="A132" s="2">
        <v>43082</v>
      </c>
      <c r="B132" s="1" t="s">
        <v>19</v>
      </c>
      <c r="C132" s="1" t="s">
        <v>12</v>
      </c>
      <c r="D132" s="1" t="s">
        <v>14</v>
      </c>
      <c r="E132">
        <v>4</v>
      </c>
      <c r="F132">
        <v>30</v>
      </c>
      <c r="G132" s="1">
        <f>IF(statek[[#This Row],[Z/W]]="z",E132+G131,G131-E132)</f>
        <v>160</v>
      </c>
      <c r="H132" s="1">
        <f>H131+IF(statek[[#This Row],[towar]]="T1",IF(statek[[#This Row],[Z/W]]="Z",statek[[#This Row],[ile ton]],-statek[[#This Row],[ile ton]]),0)</f>
        <v>39</v>
      </c>
      <c r="I132" s="1">
        <f>I131+IF(statek[[#This Row],[towar]]="T2",IF(statek[[#This Row],[Z/W]]="Z",statek[[#This Row],[ile ton]],-statek[[#This Row],[ile ton]]),0)</f>
        <v>108</v>
      </c>
      <c r="J132" s="1">
        <f>J131+IF(statek[[#This Row],[towar]]="T1",IF(statek[[#This Row],[Z/W]]="Z",statek[[#This Row],[ile ton]],-statek[[#This Row],[ile ton]]),0)</f>
        <v>39</v>
      </c>
      <c r="K132" s="1">
        <f>K131+IF(statek[[#This Row],[towar]]="T4",IF(statek[[#This Row],[Z/W]]="Z",statek[[#This Row],[ile ton]],-statek[[#This Row],[ile ton]]),0)</f>
        <v>1</v>
      </c>
      <c r="L132" s="1">
        <f>L131+IF(statek[[#This Row],[towar]]="T5",IF(statek[[#This Row],[Z/W]]="Z",statek[[#This Row],[ile ton]],-statek[[#This Row],[ile ton]]),0)</f>
        <v>12</v>
      </c>
      <c r="M132" s="1">
        <f>IF(statek[[#This Row],[Z/W]]="W",M131+statek[[#This Row],[cena za tone w talarach]]*statek[[#This Row],[ile ton]],M131-statek[[#This Row],[cena za tone w talarach]]*statek[[#This Row],[ile ton]])</f>
        <v>37414</v>
      </c>
      <c r="N132" s="1" t="str">
        <f>IF(statek[[#This Row],[data]] &lt;&gt; A133,statek[[#This Row],[T6]],"")</f>
        <v/>
      </c>
    </row>
    <row r="133" spans="1:14" x14ac:dyDescent="0.25">
      <c r="A133" s="2">
        <v>43082</v>
      </c>
      <c r="B133" s="1" t="s">
        <v>19</v>
      </c>
      <c r="C133" s="1" t="s">
        <v>10</v>
      </c>
      <c r="D133" s="1" t="s">
        <v>8</v>
      </c>
      <c r="E133">
        <v>26</v>
      </c>
      <c r="F133">
        <v>8</v>
      </c>
      <c r="G133" s="1">
        <f>IF(statek[[#This Row],[Z/W]]="z",E133+G132,G132-E133)</f>
        <v>186</v>
      </c>
      <c r="H133" s="1">
        <f>H132+IF(statek[[#This Row],[towar]]="T1",IF(statek[[#This Row],[Z/W]]="Z",statek[[#This Row],[ile ton]],-statek[[#This Row],[ile ton]]),0)</f>
        <v>65</v>
      </c>
      <c r="I133" s="1">
        <f>I132+IF(statek[[#This Row],[towar]]="T2",IF(statek[[#This Row],[Z/W]]="Z",statek[[#This Row],[ile ton]],-statek[[#This Row],[ile ton]]),0)</f>
        <v>108</v>
      </c>
      <c r="J133" s="1">
        <f>J132+IF(statek[[#This Row],[towar]]="T1",IF(statek[[#This Row],[Z/W]]="Z",statek[[#This Row],[ile ton]],-statek[[#This Row],[ile ton]]),0)</f>
        <v>65</v>
      </c>
      <c r="K133" s="1">
        <f>K132+IF(statek[[#This Row],[towar]]="T4",IF(statek[[#This Row],[Z/W]]="Z",statek[[#This Row],[ile ton]],-statek[[#This Row],[ile ton]]),0)</f>
        <v>1</v>
      </c>
      <c r="L133" s="1">
        <f>L132+IF(statek[[#This Row],[towar]]="T5",IF(statek[[#This Row],[Z/W]]="Z",statek[[#This Row],[ile ton]],-statek[[#This Row],[ile ton]]),0)</f>
        <v>12</v>
      </c>
      <c r="M133" s="1">
        <f>IF(statek[[#This Row],[Z/W]]="W",M132+statek[[#This Row],[cena za tone w talarach]]*statek[[#This Row],[ile ton]],M132-statek[[#This Row],[cena za tone w talarach]]*statek[[#This Row],[ile ton]])</f>
        <v>37206</v>
      </c>
      <c r="N133" s="1" t="str">
        <f>IF(statek[[#This Row],[data]] &lt;&gt; A134,statek[[#This Row],[T6]],"")</f>
        <v/>
      </c>
    </row>
    <row r="134" spans="1:14" x14ac:dyDescent="0.25">
      <c r="A134" s="2">
        <v>43082</v>
      </c>
      <c r="B134" s="1" t="s">
        <v>19</v>
      </c>
      <c r="C134" s="1" t="s">
        <v>7</v>
      </c>
      <c r="D134" s="1" t="s">
        <v>8</v>
      </c>
      <c r="E134">
        <v>38</v>
      </c>
      <c r="F134">
        <v>66</v>
      </c>
      <c r="G134" s="1">
        <f>IF(statek[[#This Row],[Z/W]]="z",E134+G133,G133-E134)</f>
        <v>224</v>
      </c>
      <c r="H134" s="1">
        <f>H133+IF(statek[[#This Row],[towar]]="T1",IF(statek[[#This Row],[Z/W]]="Z",statek[[#This Row],[ile ton]],-statek[[#This Row],[ile ton]]),0)</f>
        <v>65</v>
      </c>
      <c r="I134" s="1">
        <f>I133+IF(statek[[#This Row],[towar]]="T2",IF(statek[[#This Row],[Z/W]]="Z",statek[[#This Row],[ile ton]],-statek[[#This Row],[ile ton]]),0)</f>
        <v>108</v>
      </c>
      <c r="J134" s="1">
        <f>J133+IF(statek[[#This Row],[towar]]="T1",IF(statek[[#This Row],[Z/W]]="Z",statek[[#This Row],[ile ton]],-statek[[#This Row],[ile ton]]),0)</f>
        <v>65</v>
      </c>
      <c r="K134" s="1">
        <f>K133+IF(statek[[#This Row],[towar]]="T4",IF(statek[[#This Row],[Z/W]]="Z",statek[[#This Row],[ile ton]],-statek[[#This Row],[ile ton]]),0)</f>
        <v>39</v>
      </c>
      <c r="L134" s="1">
        <f>L133+IF(statek[[#This Row],[towar]]="T5",IF(statek[[#This Row],[Z/W]]="Z",statek[[#This Row],[ile ton]],-statek[[#This Row],[ile ton]]),0)</f>
        <v>12</v>
      </c>
      <c r="M134" s="1">
        <f>IF(statek[[#This Row],[Z/W]]="W",M133+statek[[#This Row],[cena za tone w talarach]]*statek[[#This Row],[ile ton]],M133-statek[[#This Row],[cena za tone w talarach]]*statek[[#This Row],[ile ton]])</f>
        <v>34698</v>
      </c>
      <c r="N134" s="1">
        <f>IF(statek[[#This Row],[data]] &lt;&gt; A135,statek[[#This Row],[T6]],"")</f>
        <v>34698</v>
      </c>
    </row>
    <row r="135" spans="1:14" x14ac:dyDescent="0.25">
      <c r="A135" s="2">
        <v>43104</v>
      </c>
      <c r="B135" s="1" t="s">
        <v>20</v>
      </c>
      <c r="C135" s="1" t="s">
        <v>7</v>
      </c>
      <c r="D135" s="1" t="s">
        <v>14</v>
      </c>
      <c r="E135">
        <v>38</v>
      </c>
      <c r="F135">
        <v>98</v>
      </c>
      <c r="G135" s="1">
        <f>IF(statek[[#This Row],[Z/W]]="z",E135+G134,G134-E135)</f>
        <v>186</v>
      </c>
      <c r="H135" s="1">
        <f>H134+IF(statek[[#This Row],[towar]]="T1",IF(statek[[#This Row],[Z/W]]="Z",statek[[#This Row],[ile ton]],-statek[[#This Row],[ile ton]]),0)</f>
        <v>65</v>
      </c>
      <c r="I135" s="1">
        <f>I134+IF(statek[[#This Row],[towar]]="T2",IF(statek[[#This Row],[Z/W]]="Z",statek[[#This Row],[ile ton]],-statek[[#This Row],[ile ton]]),0)</f>
        <v>108</v>
      </c>
      <c r="J135" s="1">
        <f>J134+IF(statek[[#This Row],[towar]]="T1",IF(statek[[#This Row],[Z/W]]="Z",statek[[#This Row],[ile ton]],-statek[[#This Row],[ile ton]]),0)</f>
        <v>65</v>
      </c>
      <c r="K135" s="1">
        <f>K134+IF(statek[[#This Row],[towar]]="T4",IF(statek[[#This Row],[Z/W]]="Z",statek[[#This Row],[ile ton]],-statek[[#This Row],[ile ton]]),0)</f>
        <v>1</v>
      </c>
      <c r="L135" s="1">
        <f>L134+IF(statek[[#This Row],[towar]]="T5",IF(statek[[#This Row],[Z/W]]="Z",statek[[#This Row],[ile ton]],-statek[[#This Row],[ile ton]]),0)</f>
        <v>12</v>
      </c>
      <c r="M135" s="1">
        <f>IF(statek[[#This Row],[Z/W]]="W",M134+statek[[#This Row],[cena za tone w talarach]]*statek[[#This Row],[ile ton]],M134-statek[[#This Row],[cena za tone w talarach]]*statek[[#This Row],[ile ton]])</f>
        <v>38422</v>
      </c>
      <c r="N135" s="1" t="str">
        <f>IF(statek[[#This Row],[data]] &lt;&gt; A136,statek[[#This Row],[T6]],"")</f>
        <v/>
      </c>
    </row>
    <row r="136" spans="1:14" x14ac:dyDescent="0.25">
      <c r="A136" s="2">
        <v>43104</v>
      </c>
      <c r="B136" s="1" t="s">
        <v>20</v>
      </c>
      <c r="C136" s="1" t="s">
        <v>11</v>
      </c>
      <c r="D136" s="1" t="s">
        <v>14</v>
      </c>
      <c r="E136">
        <v>44</v>
      </c>
      <c r="F136">
        <v>37</v>
      </c>
      <c r="G136" s="1">
        <f>IF(statek[[#This Row],[Z/W]]="z",E136+G135,G135-E136)</f>
        <v>142</v>
      </c>
      <c r="H136" s="1">
        <f>H135+IF(statek[[#This Row],[towar]]="T1",IF(statek[[#This Row],[Z/W]]="Z",statek[[#This Row],[ile ton]],-statek[[#This Row],[ile ton]]),0)</f>
        <v>65</v>
      </c>
      <c r="I136" s="1">
        <f>I135+IF(statek[[#This Row],[towar]]="T2",IF(statek[[#This Row],[Z/W]]="Z",statek[[#This Row],[ile ton]],-statek[[#This Row],[ile ton]]),0)</f>
        <v>64</v>
      </c>
      <c r="J136" s="1">
        <f>J135+IF(statek[[#This Row],[towar]]="T1",IF(statek[[#This Row],[Z/W]]="Z",statek[[#This Row],[ile ton]],-statek[[#This Row],[ile ton]]),0)</f>
        <v>65</v>
      </c>
      <c r="K136" s="1">
        <f>K135+IF(statek[[#This Row],[towar]]="T4",IF(statek[[#This Row],[Z/W]]="Z",statek[[#This Row],[ile ton]],-statek[[#This Row],[ile ton]]),0)</f>
        <v>1</v>
      </c>
      <c r="L136" s="1">
        <f>L135+IF(statek[[#This Row],[towar]]="T5",IF(statek[[#This Row],[Z/W]]="Z",statek[[#This Row],[ile ton]],-statek[[#This Row],[ile ton]]),0)</f>
        <v>12</v>
      </c>
      <c r="M136" s="1">
        <f>IF(statek[[#This Row],[Z/W]]="W",M135+statek[[#This Row],[cena za tone w talarach]]*statek[[#This Row],[ile ton]],M135-statek[[#This Row],[cena za tone w talarach]]*statek[[#This Row],[ile ton]])</f>
        <v>40050</v>
      </c>
      <c r="N136" s="1" t="str">
        <f>IF(statek[[#This Row],[data]] &lt;&gt; A137,statek[[#This Row],[T6]],"")</f>
        <v/>
      </c>
    </row>
    <row r="137" spans="1:14" x14ac:dyDescent="0.25">
      <c r="A137" s="2">
        <v>43104</v>
      </c>
      <c r="B137" s="1" t="s">
        <v>20</v>
      </c>
      <c r="C137" s="1" t="s">
        <v>10</v>
      </c>
      <c r="D137" s="1" t="s">
        <v>8</v>
      </c>
      <c r="E137">
        <v>21</v>
      </c>
      <c r="F137">
        <v>8</v>
      </c>
      <c r="G137" s="1">
        <f>IF(statek[[#This Row],[Z/W]]="z",E137+G136,G136-E137)</f>
        <v>163</v>
      </c>
      <c r="H137" s="1">
        <f>H136+IF(statek[[#This Row],[towar]]="T1",IF(statek[[#This Row],[Z/W]]="Z",statek[[#This Row],[ile ton]],-statek[[#This Row],[ile ton]]),0)</f>
        <v>86</v>
      </c>
      <c r="I137" s="1">
        <f>I136+IF(statek[[#This Row],[towar]]="T2",IF(statek[[#This Row],[Z/W]]="Z",statek[[#This Row],[ile ton]],-statek[[#This Row],[ile ton]]),0)</f>
        <v>64</v>
      </c>
      <c r="J137" s="1">
        <f>J136+IF(statek[[#This Row],[towar]]="T1",IF(statek[[#This Row],[Z/W]]="Z",statek[[#This Row],[ile ton]],-statek[[#This Row],[ile ton]]),0)</f>
        <v>86</v>
      </c>
      <c r="K137" s="1">
        <f>K136+IF(statek[[#This Row],[towar]]="T4",IF(statek[[#This Row],[Z/W]]="Z",statek[[#This Row],[ile ton]],-statek[[#This Row],[ile ton]]),0)</f>
        <v>1</v>
      </c>
      <c r="L137" s="1">
        <f>L136+IF(statek[[#This Row],[towar]]="T5",IF(statek[[#This Row],[Z/W]]="Z",statek[[#This Row],[ile ton]],-statek[[#This Row],[ile ton]]),0)</f>
        <v>12</v>
      </c>
      <c r="M137" s="1">
        <f>IF(statek[[#This Row],[Z/W]]="W",M136+statek[[#This Row],[cena za tone w talarach]]*statek[[#This Row],[ile ton]],M136-statek[[#This Row],[cena za tone w talarach]]*statek[[#This Row],[ile ton]])</f>
        <v>39882</v>
      </c>
      <c r="N137" s="1" t="str">
        <f>IF(statek[[#This Row],[data]] &lt;&gt; A138,statek[[#This Row],[T6]],"")</f>
        <v/>
      </c>
    </row>
    <row r="138" spans="1:14" x14ac:dyDescent="0.25">
      <c r="A138" s="2">
        <v>43104</v>
      </c>
      <c r="B138" s="1" t="s">
        <v>20</v>
      </c>
      <c r="C138" s="1" t="s">
        <v>9</v>
      </c>
      <c r="D138" s="1" t="s">
        <v>8</v>
      </c>
      <c r="E138">
        <v>10</v>
      </c>
      <c r="F138">
        <v>39</v>
      </c>
      <c r="G138" s="1">
        <f>IF(statek[[#This Row],[Z/W]]="z",E138+G137,G137-E138)</f>
        <v>173</v>
      </c>
      <c r="H138" s="1">
        <f>H137+IF(statek[[#This Row],[towar]]="T1",IF(statek[[#This Row],[Z/W]]="Z",statek[[#This Row],[ile ton]],-statek[[#This Row],[ile ton]]),0)</f>
        <v>86</v>
      </c>
      <c r="I138" s="1">
        <f>I137+IF(statek[[#This Row],[towar]]="T2",IF(statek[[#This Row],[Z/W]]="Z",statek[[#This Row],[ile ton]],-statek[[#This Row],[ile ton]]),0)</f>
        <v>64</v>
      </c>
      <c r="J138" s="1">
        <f>J137+IF(statek[[#This Row],[towar]]="T1",IF(statek[[#This Row],[Z/W]]="Z",statek[[#This Row],[ile ton]],-statek[[#This Row],[ile ton]]),0)</f>
        <v>86</v>
      </c>
      <c r="K138" s="1">
        <f>K137+IF(statek[[#This Row],[towar]]="T4",IF(statek[[#This Row],[Z/W]]="Z",statek[[#This Row],[ile ton]],-statek[[#This Row],[ile ton]]),0)</f>
        <v>1</v>
      </c>
      <c r="L138" s="1">
        <f>L137+IF(statek[[#This Row],[towar]]="T5",IF(statek[[#This Row],[Z/W]]="Z",statek[[#This Row],[ile ton]],-statek[[#This Row],[ile ton]]),0)</f>
        <v>22</v>
      </c>
      <c r="M138" s="1">
        <f>IF(statek[[#This Row],[Z/W]]="W",M137+statek[[#This Row],[cena za tone w talarach]]*statek[[#This Row],[ile ton]],M137-statek[[#This Row],[cena za tone w talarach]]*statek[[#This Row],[ile ton]])</f>
        <v>39492</v>
      </c>
      <c r="N138" s="1">
        <f>IF(statek[[#This Row],[data]] &lt;&gt; A139,statek[[#This Row],[T6]],"")</f>
        <v>39492</v>
      </c>
    </row>
    <row r="139" spans="1:14" x14ac:dyDescent="0.25">
      <c r="A139" s="2">
        <v>43129</v>
      </c>
      <c r="B139" s="1" t="s">
        <v>21</v>
      </c>
      <c r="C139" s="1" t="s">
        <v>11</v>
      </c>
      <c r="D139" s="1" t="s">
        <v>14</v>
      </c>
      <c r="E139">
        <v>15</v>
      </c>
      <c r="F139">
        <v>38</v>
      </c>
      <c r="G139" s="1">
        <f>IF(statek[[#This Row],[Z/W]]="z",E139+G138,G138-E139)</f>
        <v>158</v>
      </c>
      <c r="H139" s="1">
        <f>H138+IF(statek[[#This Row],[towar]]="T1",IF(statek[[#This Row],[Z/W]]="Z",statek[[#This Row],[ile ton]],-statek[[#This Row],[ile ton]]),0)</f>
        <v>86</v>
      </c>
      <c r="I139" s="1">
        <f>I138+IF(statek[[#This Row],[towar]]="T2",IF(statek[[#This Row],[Z/W]]="Z",statek[[#This Row],[ile ton]],-statek[[#This Row],[ile ton]]),0)</f>
        <v>49</v>
      </c>
      <c r="J139" s="1">
        <f>J138+IF(statek[[#This Row],[towar]]="T1",IF(statek[[#This Row],[Z/W]]="Z",statek[[#This Row],[ile ton]],-statek[[#This Row],[ile ton]]),0)</f>
        <v>86</v>
      </c>
      <c r="K139" s="1">
        <f>K138+IF(statek[[#This Row],[towar]]="T4",IF(statek[[#This Row],[Z/W]]="Z",statek[[#This Row],[ile ton]],-statek[[#This Row],[ile ton]]),0)</f>
        <v>1</v>
      </c>
      <c r="L139" s="1">
        <f>L138+IF(statek[[#This Row],[towar]]="T5",IF(statek[[#This Row],[Z/W]]="Z",statek[[#This Row],[ile ton]],-statek[[#This Row],[ile ton]]),0)</f>
        <v>22</v>
      </c>
      <c r="M139" s="1">
        <f>IF(statek[[#This Row],[Z/W]]="W",M138+statek[[#This Row],[cena za tone w talarach]]*statek[[#This Row],[ile ton]],M138-statek[[#This Row],[cena za tone w talarach]]*statek[[#This Row],[ile ton]])</f>
        <v>40062</v>
      </c>
      <c r="N139" s="1" t="str">
        <f>IF(statek[[#This Row],[data]] &lt;&gt; A140,statek[[#This Row],[T6]],"")</f>
        <v/>
      </c>
    </row>
    <row r="140" spans="1:14" x14ac:dyDescent="0.25">
      <c r="A140" s="2">
        <v>43129</v>
      </c>
      <c r="B140" s="1" t="s">
        <v>21</v>
      </c>
      <c r="C140" s="1" t="s">
        <v>9</v>
      </c>
      <c r="D140" s="1" t="s">
        <v>14</v>
      </c>
      <c r="E140">
        <v>22</v>
      </c>
      <c r="F140">
        <v>63</v>
      </c>
      <c r="G140" s="1">
        <f>IF(statek[[#This Row],[Z/W]]="z",E140+G139,G139-E140)</f>
        <v>136</v>
      </c>
      <c r="H140" s="1">
        <f>H139+IF(statek[[#This Row],[towar]]="T1",IF(statek[[#This Row],[Z/W]]="Z",statek[[#This Row],[ile ton]],-statek[[#This Row],[ile ton]]),0)</f>
        <v>86</v>
      </c>
      <c r="I140" s="1">
        <f>I139+IF(statek[[#This Row],[towar]]="T2",IF(statek[[#This Row],[Z/W]]="Z",statek[[#This Row],[ile ton]],-statek[[#This Row],[ile ton]]),0)</f>
        <v>49</v>
      </c>
      <c r="J140" s="1">
        <f>J139+IF(statek[[#This Row],[towar]]="T1",IF(statek[[#This Row],[Z/W]]="Z",statek[[#This Row],[ile ton]],-statek[[#This Row],[ile ton]]),0)</f>
        <v>86</v>
      </c>
      <c r="K140" s="1">
        <f>K139+IF(statek[[#This Row],[towar]]="T4",IF(statek[[#This Row],[Z/W]]="Z",statek[[#This Row],[ile ton]],-statek[[#This Row],[ile ton]]),0)</f>
        <v>1</v>
      </c>
      <c r="L140" s="1">
        <f>L139+IF(statek[[#This Row],[towar]]="T5",IF(statek[[#This Row],[Z/W]]="Z",statek[[#This Row],[ile ton]],-statek[[#This Row],[ile ton]]),0)</f>
        <v>0</v>
      </c>
      <c r="M140" s="1">
        <f>IF(statek[[#This Row],[Z/W]]="W",M139+statek[[#This Row],[cena za tone w talarach]]*statek[[#This Row],[ile ton]],M139-statek[[#This Row],[cena za tone w talarach]]*statek[[#This Row],[ile ton]])</f>
        <v>41448</v>
      </c>
      <c r="N140" s="1" t="str">
        <f>IF(statek[[#This Row],[data]] &lt;&gt; A141,statek[[#This Row],[T6]],"")</f>
        <v/>
      </c>
    </row>
    <row r="141" spans="1:14" x14ac:dyDescent="0.25">
      <c r="A141" s="2">
        <v>43129</v>
      </c>
      <c r="B141" s="1" t="s">
        <v>21</v>
      </c>
      <c r="C141" s="1" t="s">
        <v>7</v>
      </c>
      <c r="D141" s="1" t="s">
        <v>8</v>
      </c>
      <c r="E141">
        <v>9</v>
      </c>
      <c r="F141">
        <v>60</v>
      </c>
      <c r="G141" s="1">
        <f>IF(statek[[#This Row],[Z/W]]="z",E141+G140,G140-E141)</f>
        <v>145</v>
      </c>
      <c r="H141" s="1">
        <f>H140+IF(statek[[#This Row],[towar]]="T1",IF(statek[[#This Row],[Z/W]]="Z",statek[[#This Row],[ile ton]],-statek[[#This Row],[ile ton]]),0)</f>
        <v>86</v>
      </c>
      <c r="I141" s="1">
        <f>I140+IF(statek[[#This Row],[towar]]="T2",IF(statek[[#This Row],[Z/W]]="Z",statek[[#This Row],[ile ton]],-statek[[#This Row],[ile ton]]),0)</f>
        <v>49</v>
      </c>
      <c r="J141" s="1">
        <f>J140+IF(statek[[#This Row],[towar]]="T1",IF(statek[[#This Row],[Z/W]]="Z",statek[[#This Row],[ile ton]],-statek[[#This Row],[ile ton]]),0)</f>
        <v>86</v>
      </c>
      <c r="K141" s="1">
        <f>K140+IF(statek[[#This Row],[towar]]="T4",IF(statek[[#This Row],[Z/W]]="Z",statek[[#This Row],[ile ton]],-statek[[#This Row],[ile ton]]),0)</f>
        <v>10</v>
      </c>
      <c r="L141" s="1">
        <f>L140+IF(statek[[#This Row],[towar]]="T5",IF(statek[[#This Row],[Z/W]]="Z",statek[[#This Row],[ile ton]],-statek[[#This Row],[ile ton]]),0)</f>
        <v>0</v>
      </c>
      <c r="M141" s="1">
        <f>IF(statek[[#This Row],[Z/W]]="W",M140+statek[[#This Row],[cena za tone w talarach]]*statek[[#This Row],[ile ton]],M140-statek[[#This Row],[cena za tone w talarach]]*statek[[#This Row],[ile ton]])</f>
        <v>40908</v>
      </c>
      <c r="N141" s="1" t="str">
        <f>IF(statek[[#This Row],[data]] &lt;&gt; A142,statek[[#This Row],[T6]],"")</f>
        <v/>
      </c>
    </row>
    <row r="142" spans="1:14" x14ac:dyDescent="0.25">
      <c r="A142" s="2">
        <v>43129</v>
      </c>
      <c r="B142" s="1" t="s">
        <v>21</v>
      </c>
      <c r="C142" s="1" t="s">
        <v>12</v>
      </c>
      <c r="D142" s="1" t="s">
        <v>8</v>
      </c>
      <c r="E142">
        <v>6</v>
      </c>
      <c r="F142">
        <v>19</v>
      </c>
      <c r="G142" s="1">
        <f>IF(statek[[#This Row],[Z/W]]="z",E142+G141,G141-E142)</f>
        <v>151</v>
      </c>
      <c r="H142" s="1">
        <f>H141+IF(statek[[#This Row],[towar]]="T1",IF(statek[[#This Row],[Z/W]]="Z",statek[[#This Row],[ile ton]],-statek[[#This Row],[ile ton]]),0)</f>
        <v>86</v>
      </c>
      <c r="I142" s="1">
        <f>I141+IF(statek[[#This Row],[towar]]="T2",IF(statek[[#This Row],[Z/W]]="Z",statek[[#This Row],[ile ton]],-statek[[#This Row],[ile ton]]),0)</f>
        <v>49</v>
      </c>
      <c r="J142" s="1">
        <f>J141+IF(statek[[#This Row],[towar]]="T1",IF(statek[[#This Row],[Z/W]]="Z",statek[[#This Row],[ile ton]],-statek[[#This Row],[ile ton]]),0)</f>
        <v>86</v>
      </c>
      <c r="K142" s="1">
        <f>K141+IF(statek[[#This Row],[towar]]="T4",IF(statek[[#This Row],[Z/W]]="Z",statek[[#This Row],[ile ton]],-statek[[#This Row],[ile ton]]),0)</f>
        <v>10</v>
      </c>
      <c r="L142" s="1">
        <f>L141+IF(statek[[#This Row],[towar]]="T5",IF(statek[[#This Row],[Z/W]]="Z",statek[[#This Row],[ile ton]],-statek[[#This Row],[ile ton]]),0)</f>
        <v>0</v>
      </c>
      <c r="M142" s="1">
        <f>IF(statek[[#This Row],[Z/W]]="W",M141+statek[[#This Row],[cena za tone w talarach]]*statek[[#This Row],[ile ton]],M141-statek[[#This Row],[cena za tone w talarach]]*statek[[#This Row],[ile ton]])</f>
        <v>40794</v>
      </c>
      <c r="N142" s="1" t="str">
        <f>IF(statek[[#This Row],[data]] &lt;&gt; A143,statek[[#This Row],[T6]],"")</f>
        <v/>
      </c>
    </row>
    <row r="143" spans="1:14" x14ac:dyDescent="0.25">
      <c r="A143" s="2">
        <v>43129</v>
      </c>
      <c r="B143" s="1" t="s">
        <v>21</v>
      </c>
      <c r="C143" s="1" t="s">
        <v>10</v>
      </c>
      <c r="D143" s="1" t="s">
        <v>8</v>
      </c>
      <c r="E143">
        <v>4</v>
      </c>
      <c r="F143">
        <v>8</v>
      </c>
      <c r="G143" s="1">
        <f>IF(statek[[#This Row],[Z/W]]="z",E143+G142,G142-E143)</f>
        <v>155</v>
      </c>
      <c r="H143" s="1">
        <f>H142+IF(statek[[#This Row],[towar]]="T1",IF(statek[[#This Row],[Z/W]]="Z",statek[[#This Row],[ile ton]],-statek[[#This Row],[ile ton]]),0)</f>
        <v>90</v>
      </c>
      <c r="I143" s="1">
        <f>I142+IF(statek[[#This Row],[towar]]="T2",IF(statek[[#This Row],[Z/W]]="Z",statek[[#This Row],[ile ton]],-statek[[#This Row],[ile ton]]),0)</f>
        <v>49</v>
      </c>
      <c r="J143" s="1">
        <f>J142+IF(statek[[#This Row],[towar]]="T1",IF(statek[[#This Row],[Z/W]]="Z",statek[[#This Row],[ile ton]],-statek[[#This Row],[ile ton]]),0)</f>
        <v>90</v>
      </c>
      <c r="K143" s="1">
        <f>K142+IF(statek[[#This Row],[towar]]="T4",IF(statek[[#This Row],[Z/W]]="Z",statek[[#This Row],[ile ton]],-statek[[#This Row],[ile ton]]),0)</f>
        <v>10</v>
      </c>
      <c r="L143" s="1">
        <f>L142+IF(statek[[#This Row],[towar]]="T5",IF(statek[[#This Row],[Z/W]]="Z",statek[[#This Row],[ile ton]],-statek[[#This Row],[ile ton]]),0)</f>
        <v>0</v>
      </c>
      <c r="M143" s="1">
        <f>IF(statek[[#This Row],[Z/W]]="W",M142+statek[[#This Row],[cena za tone w talarach]]*statek[[#This Row],[ile ton]],M142-statek[[#This Row],[cena za tone w talarach]]*statek[[#This Row],[ile ton]])</f>
        <v>40762</v>
      </c>
      <c r="N143" s="1">
        <f>IF(statek[[#This Row],[data]] &lt;&gt; A144,statek[[#This Row],[T6]],"")</f>
        <v>40762</v>
      </c>
    </row>
    <row r="144" spans="1:14" x14ac:dyDescent="0.25">
      <c r="A144" s="2">
        <v>43130</v>
      </c>
      <c r="B144" s="1" t="s">
        <v>22</v>
      </c>
      <c r="C144" s="1" t="s">
        <v>12</v>
      </c>
      <c r="D144" s="1" t="s">
        <v>14</v>
      </c>
      <c r="E144">
        <v>6</v>
      </c>
      <c r="F144">
        <v>25</v>
      </c>
      <c r="G144" s="1">
        <f>IF(statek[[#This Row],[Z/W]]="z",E144+G143,G143-E144)</f>
        <v>149</v>
      </c>
      <c r="H144" s="1">
        <f>H143+IF(statek[[#This Row],[towar]]="T1",IF(statek[[#This Row],[Z/W]]="Z",statek[[#This Row],[ile ton]],-statek[[#This Row],[ile ton]]),0)</f>
        <v>90</v>
      </c>
      <c r="I144" s="1">
        <f>I143+IF(statek[[#This Row],[towar]]="T2",IF(statek[[#This Row],[Z/W]]="Z",statek[[#This Row],[ile ton]],-statek[[#This Row],[ile ton]]),0)</f>
        <v>49</v>
      </c>
      <c r="J144" s="1">
        <f>J143+IF(statek[[#This Row],[towar]]="T1",IF(statek[[#This Row],[Z/W]]="Z",statek[[#This Row],[ile ton]],-statek[[#This Row],[ile ton]]),0)</f>
        <v>90</v>
      </c>
      <c r="K144" s="1">
        <f>K143+IF(statek[[#This Row],[towar]]="T4",IF(statek[[#This Row],[Z/W]]="Z",statek[[#This Row],[ile ton]],-statek[[#This Row],[ile ton]]),0)</f>
        <v>10</v>
      </c>
      <c r="L144" s="1">
        <f>L143+IF(statek[[#This Row],[towar]]="T5",IF(statek[[#This Row],[Z/W]]="Z",statek[[#This Row],[ile ton]],-statek[[#This Row],[ile ton]]),0)</f>
        <v>0</v>
      </c>
      <c r="M144" s="1">
        <f>IF(statek[[#This Row],[Z/W]]="W",M143+statek[[#This Row],[cena za tone w talarach]]*statek[[#This Row],[ile ton]],M143-statek[[#This Row],[cena za tone w talarach]]*statek[[#This Row],[ile ton]])</f>
        <v>40912</v>
      </c>
      <c r="N144" s="1" t="str">
        <f>IF(statek[[#This Row],[data]] &lt;&gt; A145,statek[[#This Row],[T6]],"")</f>
        <v/>
      </c>
    </row>
    <row r="145" spans="1:14" x14ac:dyDescent="0.25">
      <c r="A145" s="2">
        <v>43130</v>
      </c>
      <c r="B145" s="1" t="s">
        <v>22</v>
      </c>
      <c r="C145" s="1" t="s">
        <v>7</v>
      </c>
      <c r="D145" s="1" t="s">
        <v>8</v>
      </c>
      <c r="E145">
        <v>48</v>
      </c>
      <c r="F145">
        <v>79</v>
      </c>
      <c r="G145" s="1">
        <f>IF(statek[[#This Row],[Z/W]]="z",E145+G144,G144-E145)</f>
        <v>197</v>
      </c>
      <c r="H145" s="1">
        <f>H144+IF(statek[[#This Row],[towar]]="T1",IF(statek[[#This Row],[Z/W]]="Z",statek[[#This Row],[ile ton]],-statek[[#This Row],[ile ton]]),0)</f>
        <v>90</v>
      </c>
      <c r="I145" s="1">
        <f>I144+IF(statek[[#This Row],[towar]]="T2",IF(statek[[#This Row],[Z/W]]="Z",statek[[#This Row],[ile ton]],-statek[[#This Row],[ile ton]]),0)</f>
        <v>49</v>
      </c>
      <c r="J145" s="1">
        <f>J144+IF(statek[[#This Row],[towar]]="T1",IF(statek[[#This Row],[Z/W]]="Z",statek[[#This Row],[ile ton]],-statek[[#This Row],[ile ton]]),0)</f>
        <v>90</v>
      </c>
      <c r="K145" s="1">
        <f>K144+IF(statek[[#This Row],[towar]]="T4",IF(statek[[#This Row],[Z/W]]="Z",statek[[#This Row],[ile ton]],-statek[[#This Row],[ile ton]]),0)</f>
        <v>58</v>
      </c>
      <c r="L145" s="1">
        <f>L144+IF(statek[[#This Row],[towar]]="T5",IF(statek[[#This Row],[Z/W]]="Z",statek[[#This Row],[ile ton]],-statek[[#This Row],[ile ton]]),0)</f>
        <v>0</v>
      </c>
      <c r="M145" s="1">
        <f>IF(statek[[#This Row],[Z/W]]="W",M144+statek[[#This Row],[cena za tone w talarach]]*statek[[#This Row],[ile ton]],M144-statek[[#This Row],[cena za tone w talarach]]*statek[[#This Row],[ile ton]])</f>
        <v>37120</v>
      </c>
      <c r="N145" s="1">
        <f>IF(statek[[#This Row],[data]] &lt;&gt; A146,statek[[#This Row],[T6]],"")</f>
        <v>37120</v>
      </c>
    </row>
    <row r="146" spans="1:14" x14ac:dyDescent="0.25">
      <c r="A146" s="2">
        <v>43147</v>
      </c>
      <c r="B146" s="1" t="s">
        <v>6</v>
      </c>
      <c r="C146" s="1" t="s">
        <v>9</v>
      </c>
      <c r="D146" s="1" t="s">
        <v>8</v>
      </c>
      <c r="E146">
        <v>34</v>
      </c>
      <c r="F146">
        <v>42</v>
      </c>
      <c r="G146" s="1">
        <f>IF(statek[[#This Row],[Z/W]]="z",E146+G145,G145-E146)</f>
        <v>231</v>
      </c>
      <c r="H146" s="1">
        <f>H145+IF(statek[[#This Row],[towar]]="T1",IF(statek[[#This Row],[Z/W]]="Z",statek[[#This Row],[ile ton]],-statek[[#This Row],[ile ton]]),0)</f>
        <v>90</v>
      </c>
      <c r="I146" s="1">
        <f>I145+IF(statek[[#This Row],[towar]]="T2",IF(statek[[#This Row],[Z/W]]="Z",statek[[#This Row],[ile ton]],-statek[[#This Row],[ile ton]]),0)</f>
        <v>49</v>
      </c>
      <c r="J146" s="1">
        <f>J145+IF(statek[[#This Row],[towar]]="T1",IF(statek[[#This Row],[Z/W]]="Z",statek[[#This Row],[ile ton]],-statek[[#This Row],[ile ton]]),0)</f>
        <v>90</v>
      </c>
      <c r="K146" s="1">
        <f>K145+IF(statek[[#This Row],[towar]]="T4",IF(statek[[#This Row],[Z/W]]="Z",statek[[#This Row],[ile ton]],-statek[[#This Row],[ile ton]]),0)</f>
        <v>58</v>
      </c>
      <c r="L146" s="1">
        <f>L145+IF(statek[[#This Row],[towar]]="T5",IF(statek[[#This Row],[Z/W]]="Z",statek[[#This Row],[ile ton]],-statek[[#This Row],[ile ton]]),0)</f>
        <v>34</v>
      </c>
      <c r="M146" s="1">
        <f>IF(statek[[#This Row],[Z/W]]="W",M145+statek[[#This Row],[cena za tone w talarach]]*statek[[#This Row],[ile ton]],M145-statek[[#This Row],[cena za tone w talarach]]*statek[[#This Row],[ile ton]])</f>
        <v>35692</v>
      </c>
      <c r="N146" s="1" t="str">
        <f>IF(statek[[#This Row],[data]] &lt;&gt; A147,statek[[#This Row],[T6]],"")</f>
        <v/>
      </c>
    </row>
    <row r="147" spans="1:14" x14ac:dyDescent="0.25">
      <c r="A147" s="2">
        <v>43147</v>
      </c>
      <c r="B147" s="1" t="s">
        <v>6</v>
      </c>
      <c r="C147" s="1" t="s">
        <v>11</v>
      </c>
      <c r="D147" s="1" t="s">
        <v>14</v>
      </c>
      <c r="E147">
        <v>49</v>
      </c>
      <c r="F147">
        <v>35</v>
      </c>
      <c r="G147" s="1">
        <f>IF(statek[[#This Row],[Z/W]]="z",E147+G146,G146-E147)</f>
        <v>182</v>
      </c>
      <c r="H147" s="1">
        <f>H146+IF(statek[[#This Row],[towar]]="T1",IF(statek[[#This Row],[Z/W]]="Z",statek[[#This Row],[ile ton]],-statek[[#This Row],[ile ton]]),0)</f>
        <v>90</v>
      </c>
      <c r="I147" s="1">
        <f>I146+IF(statek[[#This Row],[towar]]="T2",IF(statek[[#This Row],[Z/W]]="Z",statek[[#This Row],[ile ton]],-statek[[#This Row],[ile ton]]),0)</f>
        <v>0</v>
      </c>
      <c r="J147" s="1">
        <f>J146+IF(statek[[#This Row],[towar]]="T1",IF(statek[[#This Row],[Z/W]]="Z",statek[[#This Row],[ile ton]],-statek[[#This Row],[ile ton]]),0)</f>
        <v>90</v>
      </c>
      <c r="K147" s="1">
        <f>K146+IF(statek[[#This Row],[towar]]="T4",IF(statek[[#This Row],[Z/W]]="Z",statek[[#This Row],[ile ton]],-statek[[#This Row],[ile ton]]),0)</f>
        <v>58</v>
      </c>
      <c r="L147" s="1">
        <f>L146+IF(statek[[#This Row],[towar]]="T5",IF(statek[[#This Row],[Z/W]]="Z",statek[[#This Row],[ile ton]],-statek[[#This Row],[ile ton]]),0)</f>
        <v>34</v>
      </c>
      <c r="M147" s="1">
        <f>IF(statek[[#This Row],[Z/W]]="W",M146+statek[[#This Row],[cena za tone w talarach]]*statek[[#This Row],[ile ton]],M146-statek[[#This Row],[cena za tone w talarach]]*statek[[#This Row],[ile ton]])</f>
        <v>37407</v>
      </c>
      <c r="N147" s="1" t="str">
        <f>IF(statek[[#This Row],[data]] &lt;&gt; A148,statek[[#This Row],[T6]],"")</f>
        <v/>
      </c>
    </row>
    <row r="148" spans="1:14" x14ac:dyDescent="0.25">
      <c r="A148" s="2">
        <v>43147</v>
      </c>
      <c r="B148" s="1" t="s">
        <v>6</v>
      </c>
      <c r="C148" s="1" t="s">
        <v>10</v>
      </c>
      <c r="D148" s="1" t="s">
        <v>8</v>
      </c>
      <c r="E148">
        <v>10</v>
      </c>
      <c r="F148">
        <v>8</v>
      </c>
      <c r="G148" s="1">
        <f>IF(statek[[#This Row],[Z/W]]="z",E148+G147,G147-E148)</f>
        <v>192</v>
      </c>
      <c r="H148" s="1">
        <f>H147+IF(statek[[#This Row],[towar]]="T1",IF(statek[[#This Row],[Z/W]]="Z",statek[[#This Row],[ile ton]],-statek[[#This Row],[ile ton]]),0)</f>
        <v>100</v>
      </c>
      <c r="I148" s="1">
        <f>I147+IF(statek[[#This Row],[towar]]="T2",IF(statek[[#This Row],[Z/W]]="Z",statek[[#This Row],[ile ton]],-statek[[#This Row],[ile ton]]),0)</f>
        <v>0</v>
      </c>
      <c r="J148" s="1">
        <f>J147+IF(statek[[#This Row],[towar]]="T1",IF(statek[[#This Row],[Z/W]]="Z",statek[[#This Row],[ile ton]],-statek[[#This Row],[ile ton]]),0)</f>
        <v>100</v>
      </c>
      <c r="K148" s="1">
        <f>K147+IF(statek[[#This Row],[towar]]="T4",IF(statek[[#This Row],[Z/W]]="Z",statek[[#This Row],[ile ton]],-statek[[#This Row],[ile ton]]),0)</f>
        <v>58</v>
      </c>
      <c r="L148" s="1">
        <f>L147+IF(statek[[#This Row],[towar]]="T5",IF(statek[[#This Row],[Z/W]]="Z",statek[[#This Row],[ile ton]],-statek[[#This Row],[ile ton]]),0)</f>
        <v>34</v>
      </c>
      <c r="M148" s="1">
        <f>IF(statek[[#This Row],[Z/W]]="W",M147+statek[[#This Row],[cena za tone w talarach]]*statek[[#This Row],[ile ton]],M147-statek[[#This Row],[cena za tone w talarach]]*statek[[#This Row],[ile ton]])</f>
        <v>37327</v>
      </c>
      <c r="N148" s="1" t="str">
        <f>IF(statek[[#This Row],[data]] &lt;&gt; A149,statek[[#This Row],[T6]],"")</f>
        <v/>
      </c>
    </row>
    <row r="149" spans="1:14" x14ac:dyDescent="0.25">
      <c r="A149" s="2">
        <v>43147</v>
      </c>
      <c r="B149" s="1" t="s">
        <v>6</v>
      </c>
      <c r="C149" s="1" t="s">
        <v>12</v>
      </c>
      <c r="D149" s="1" t="s">
        <v>8</v>
      </c>
      <c r="E149">
        <v>47</v>
      </c>
      <c r="F149">
        <v>21</v>
      </c>
      <c r="G149" s="1">
        <f>IF(statek[[#This Row],[Z/W]]="z",E149+G148,G148-E149)</f>
        <v>239</v>
      </c>
      <c r="H149" s="1">
        <f>H148+IF(statek[[#This Row],[towar]]="T1",IF(statek[[#This Row],[Z/W]]="Z",statek[[#This Row],[ile ton]],-statek[[#This Row],[ile ton]]),0)</f>
        <v>100</v>
      </c>
      <c r="I149" s="1">
        <f>I148+IF(statek[[#This Row],[towar]]="T2",IF(statek[[#This Row],[Z/W]]="Z",statek[[#This Row],[ile ton]],-statek[[#This Row],[ile ton]]),0)</f>
        <v>0</v>
      </c>
      <c r="J149" s="1">
        <f>J148+IF(statek[[#This Row],[towar]]="T1",IF(statek[[#This Row],[Z/W]]="Z",statek[[#This Row],[ile ton]],-statek[[#This Row],[ile ton]]),0)</f>
        <v>100</v>
      </c>
      <c r="K149" s="1">
        <f>K148+IF(statek[[#This Row],[towar]]="T4",IF(statek[[#This Row],[Z/W]]="Z",statek[[#This Row],[ile ton]],-statek[[#This Row],[ile ton]]),0)</f>
        <v>58</v>
      </c>
      <c r="L149" s="1">
        <f>L148+IF(statek[[#This Row],[towar]]="T5",IF(statek[[#This Row],[Z/W]]="Z",statek[[#This Row],[ile ton]],-statek[[#This Row],[ile ton]]),0)</f>
        <v>34</v>
      </c>
      <c r="M149" s="1">
        <f>IF(statek[[#This Row],[Z/W]]="W",M148+statek[[#This Row],[cena za tone w talarach]]*statek[[#This Row],[ile ton]],M148-statek[[#This Row],[cena za tone w talarach]]*statek[[#This Row],[ile ton]])</f>
        <v>36340</v>
      </c>
      <c r="N149" s="1" t="str">
        <f>IF(statek[[#This Row],[data]] &lt;&gt; A150,statek[[#This Row],[T6]],"")</f>
        <v/>
      </c>
    </row>
    <row r="150" spans="1:14" x14ac:dyDescent="0.25">
      <c r="A150" s="2">
        <v>43147</v>
      </c>
      <c r="B150" s="1" t="s">
        <v>6</v>
      </c>
      <c r="C150" s="1" t="s">
        <v>7</v>
      </c>
      <c r="D150" s="1" t="s">
        <v>8</v>
      </c>
      <c r="E150">
        <v>48</v>
      </c>
      <c r="F150">
        <v>66</v>
      </c>
      <c r="G150" s="1">
        <f>IF(statek[[#This Row],[Z/W]]="z",E150+G149,G149-E150)</f>
        <v>287</v>
      </c>
      <c r="H150" s="1">
        <f>H149+IF(statek[[#This Row],[towar]]="T1",IF(statek[[#This Row],[Z/W]]="Z",statek[[#This Row],[ile ton]],-statek[[#This Row],[ile ton]]),0)</f>
        <v>100</v>
      </c>
      <c r="I150" s="1">
        <f>I149+IF(statek[[#This Row],[towar]]="T2",IF(statek[[#This Row],[Z/W]]="Z",statek[[#This Row],[ile ton]],-statek[[#This Row],[ile ton]]),0)</f>
        <v>0</v>
      </c>
      <c r="J150" s="1">
        <f>J149+IF(statek[[#This Row],[towar]]="T1",IF(statek[[#This Row],[Z/W]]="Z",statek[[#This Row],[ile ton]],-statek[[#This Row],[ile ton]]),0)</f>
        <v>100</v>
      </c>
      <c r="K150" s="1">
        <f>K149+IF(statek[[#This Row],[towar]]="T4",IF(statek[[#This Row],[Z/W]]="Z",statek[[#This Row],[ile ton]],-statek[[#This Row],[ile ton]]),0)</f>
        <v>106</v>
      </c>
      <c r="L150" s="1">
        <f>L149+IF(statek[[#This Row],[towar]]="T5",IF(statek[[#This Row],[Z/W]]="Z",statek[[#This Row],[ile ton]],-statek[[#This Row],[ile ton]]),0)</f>
        <v>34</v>
      </c>
      <c r="M150" s="1">
        <f>IF(statek[[#This Row],[Z/W]]="W",M149+statek[[#This Row],[cena za tone w talarach]]*statek[[#This Row],[ile ton]],M149-statek[[#This Row],[cena za tone w talarach]]*statek[[#This Row],[ile ton]])</f>
        <v>33172</v>
      </c>
      <c r="N150" s="1">
        <f>IF(statek[[#This Row],[data]] &lt;&gt; A151,statek[[#This Row],[T6]],"")</f>
        <v>33172</v>
      </c>
    </row>
    <row r="151" spans="1:14" x14ac:dyDescent="0.25">
      <c r="A151" s="2">
        <v>43162</v>
      </c>
      <c r="B151" s="1" t="s">
        <v>13</v>
      </c>
      <c r="C151" s="1" t="s">
        <v>9</v>
      </c>
      <c r="D151" s="1" t="s">
        <v>14</v>
      </c>
      <c r="E151">
        <v>34</v>
      </c>
      <c r="F151">
        <v>58</v>
      </c>
      <c r="G151" s="1">
        <f>IF(statek[[#This Row],[Z/W]]="z",E151+G150,G150-E151)</f>
        <v>253</v>
      </c>
      <c r="H151" s="1">
        <f>H150+IF(statek[[#This Row],[towar]]="T1",IF(statek[[#This Row],[Z/W]]="Z",statek[[#This Row],[ile ton]],-statek[[#This Row],[ile ton]]),0)</f>
        <v>100</v>
      </c>
      <c r="I151" s="1">
        <f>I150+IF(statek[[#This Row],[towar]]="T2",IF(statek[[#This Row],[Z/W]]="Z",statek[[#This Row],[ile ton]],-statek[[#This Row],[ile ton]]),0)</f>
        <v>0</v>
      </c>
      <c r="J151" s="1">
        <f>J150+IF(statek[[#This Row],[towar]]="T1",IF(statek[[#This Row],[Z/W]]="Z",statek[[#This Row],[ile ton]],-statek[[#This Row],[ile ton]]),0)</f>
        <v>100</v>
      </c>
      <c r="K151" s="1">
        <f>K150+IF(statek[[#This Row],[towar]]="T4",IF(statek[[#This Row],[Z/W]]="Z",statek[[#This Row],[ile ton]],-statek[[#This Row],[ile ton]]),0)</f>
        <v>106</v>
      </c>
      <c r="L151" s="1">
        <f>L150+IF(statek[[#This Row],[towar]]="T5",IF(statek[[#This Row],[Z/W]]="Z",statek[[#This Row],[ile ton]],-statek[[#This Row],[ile ton]]),0)</f>
        <v>0</v>
      </c>
      <c r="M151" s="1">
        <f>IF(statek[[#This Row],[Z/W]]="W",M150+statek[[#This Row],[cena za tone w talarach]]*statek[[#This Row],[ile ton]],M150-statek[[#This Row],[cena za tone w talarach]]*statek[[#This Row],[ile ton]])</f>
        <v>35144</v>
      </c>
      <c r="N151" s="1" t="str">
        <f>IF(statek[[#This Row],[data]] &lt;&gt; A152,statek[[#This Row],[T6]],"")</f>
        <v/>
      </c>
    </row>
    <row r="152" spans="1:14" x14ac:dyDescent="0.25">
      <c r="A152" s="2">
        <v>43162</v>
      </c>
      <c r="B152" s="1" t="s">
        <v>13</v>
      </c>
      <c r="C152" s="1" t="s">
        <v>10</v>
      </c>
      <c r="D152" s="1" t="s">
        <v>8</v>
      </c>
      <c r="E152">
        <v>5</v>
      </c>
      <c r="F152">
        <v>9</v>
      </c>
      <c r="G152" s="1">
        <f>IF(statek[[#This Row],[Z/W]]="z",E152+G151,G151-E152)</f>
        <v>258</v>
      </c>
      <c r="H152" s="1">
        <f>H151+IF(statek[[#This Row],[towar]]="T1",IF(statek[[#This Row],[Z/W]]="Z",statek[[#This Row],[ile ton]],-statek[[#This Row],[ile ton]]),0)</f>
        <v>105</v>
      </c>
      <c r="I152" s="1">
        <f>I151+IF(statek[[#This Row],[towar]]="T2",IF(statek[[#This Row],[Z/W]]="Z",statek[[#This Row],[ile ton]],-statek[[#This Row],[ile ton]]),0)</f>
        <v>0</v>
      </c>
      <c r="J152" s="1">
        <f>J151+IF(statek[[#This Row],[towar]]="T1",IF(statek[[#This Row],[Z/W]]="Z",statek[[#This Row],[ile ton]],-statek[[#This Row],[ile ton]]),0)</f>
        <v>105</v>
      </c>
      <c r="K152" s="1">
        <f>K151+IF(statek[[#This Row],[towar]]="T4",IF(statek[[#This Row],[Z/W]]="Z",statek[[#This Row],[ile ton]],-statek[[#This Row],[ile ton]]),0)</f>
        <v>106</v>
      </c>
      <c r="L152" s="1">
        <f>L151+IF(statek[[#This Row],[towar]]="T5",IF(statek[[#This Row],[Z/W]]="Z",statek[[#This Row],[ile ton]],-statek[[#This Row],[ile ton]]),0)</f>
        <v>0</v>
      </c>
      <c r="M152" s="1">
        <f>IF(statek[[#This Row],[Z/W]]="W",M151+statek[[#This Row],[cena za tone w talarach]]*statek[[#This Row],[ile ton]],M151-statek[[#This Row],[cena za tone w talarach]]*statek[[#This Row],[ile ton]])</f>
        <v>35099</v>
      </c>
      <c r="N152" s="1">
        <f>IF(statek[[#This Row],[data]] &lt;&gt; A153,statek[[#This Row],[T6]],"")</f>
        <v>35099</v>
      </c>
    </row>
    <row r="153" spans="1:14" x14ac:dyDescent="0.25">
      <c r="A153" s="2">
        <v>43181</v>
      </c>
      <c r="B153" s="1" t="s">
        <v>15</v>
      </c>
      <c r="C153" s="1" t="s">
        <v>12</v>
      </c>
      <c r="D153" s="1" t="s">
        <v>14</v>
      </c>
      <c r="E153">
        <v>46</v>
      </c>
      <c r="F153">
        <v>30</v>
      </c>
      <c r="G153" s="1">
        <f>IF(statek[[#This Row],[Z/W]]="z",E153+G152,G152-E153)</f>
        <v>212</v>
      </c>
      <c r="H153" s="1">
        <f>H152+IF(statek[[#This Row],[towar]]="T1",IF(statek[[#This Row],[Z/W]]="Z",statek[[#This Row],[ile ton]],-statek[[#This Row],[ile ton]]),0)</f>
        <v>105</v>
      </c>
      <c r="I153" s="1">
        <f>I152+IF(statek[[#This Row],[towar]]="T2",IF(statek[[#This Row],[Z/W]]="Z",statek[[#This Row],[ile ton]],-statek[[#This Row],[ile ton]]),0)</f>
        <v>0</v>
      </c>
      <c r="J153" s="1">
        <f>J152+IF(statek[[#This Row],[towar]]="T1",IF(statek[[#This Row],[Z/W]]="Z",statek[[#This Row],[ile ton]],-statek[[#This Row],[ile ton]]),0)</f>
        <v>105</v>
      </c>
      <c r="K153" s="1">
        <f>K152+IF(statek[[#This Row],[towar]]="T4",IF(statek[[#This Row],[Z/W]]="Z",statek[[#This Row],[ile ton]],-statek[[#This Row],[ile ton]]),0)</f>
        <v>106</v>
      </c>
      <c r="L153" s="1">
        <f>L152+IF(statek[[#This Row],[towar]]="T5",IF(statek[[#This Row],[Z/W]]="Z",statek[[#This Row],[ile ton]],-statek[[#This Row],[ile ton]]),0)</f>
        <v>0</v>
      </c>
      <c r="M153" s="1">
        <f>IF(statek[[#This Row],[Z/W]]="W",M152+statek[[#This Row],[cena za tone w talarach]]*statek[[#This Row],[ile ton]],M152-statek[[#This Row],[cena za tone w talarach]]*statek[[#This Row],[ile ton]])</f>
        <v>36479</v>
      </c>
      <c r="N153" s="1" t="str">
        <f>IF(statek[[#This Row],[data]] &lt;&gt; A154,statek[[#This Row],[T6]],"")</f>
        <v/>
      </c>
    </row>
    <row r="154" spans="1:14" x14ac:dyDescent="0.25">
      <c r="A154" s="2">
        <v>43181</v>
      </c>
      <c r="B154" s="1" t="s">
        <v>15</v>
      </c>
      <c r="C154" s="1" t="s">
        <v>7</v>
      </c>
      <c r="D154" s="1" t="s">
        <v>8</v>
      </c>
      <c r="E154">
        <v>49</v>
      </c>
      <c r="F154">
        <v>65</v>
      </c>
      <c r="G154" s="1">
        <f>IF(statek[[#This Row],[Z/W]]="z",E154+G153,G153-E154)</f>
        <v>261</v>
      </c>
      <c r="H154" s="1">
        <f>H153+IF(statek[[#This Row],[towar]]="T1",IF(statek[[#This Row],[Z/W]]="Z",statek[[#This Row],[ile ton]],-statek[[#This Row],[ile ton]]),0)</f>
        <v>105</v>
      </c>
      <c r="I154" s="1">
        <f>I153+IF(statek[[#This Row],[towar]]="T2",IF(statek[[#This Row],[Z/W]]="Z",statek[[#This Row],[ile ton]],-statek[[#This Row],[ile ton]]),0)</f>
        <v>0</v>
      </c>
      <c r="J154" s="1">
        <f>J153+IF(statek[[#This Row],[towar]]="T1",IF(statek[[#This Row],[Z/W]]="Z",statek[[#This Row],[ile ton]],-statek[[#This Row],[ile ton]]),0)</f>
        <v>105</v>
      </c>
      <c r="K154" s="1">
        <f>K153+IF(statek[[#This Row],[towar]]="T4",IF(statek[[#This Row],[Z/W]]="Z",statek[[#This Row],[ile ton]],-statek[[#This Row],[ile ton]]),0)</f>
        <v>155</v>
      </c>
      <c r="L154" s="1">
        <f>L153+IF(statek[[#This Row],[towar]]="T5",IF(statek[[#This Row],[Z/W]]="Z",statek[[#This Row],[ile ton]],-statek[[#This Row],[ile ton]]),0)</f>
        <v>0</v>
      </c>
      <c r="M154" s="1">
        <f>IF(statek[[#This Row],[Z/W]]="W",M153+statek[[#This Row],[cena za tone w talarach]]*statek[[#This Row],[ile ton]],M153-statek[[#This Row],[cena za tone w talarach]]*statek[[#This Row],[ile ton]])</f>
        <v>33294</v>
      </c>
      <c r="N154" s="1" t="str">
        <f>IF(statek[[#This Row],[data]] &lt;&gt; A155,statek[[#This Row],[T6]],"")</f>
        <v/>
      </c>
    </row>
    <row r="155" spans="1:14" x14ac:dyDescent="0.25">
      <c r="A155" s="2">
        <v>43181</v>
      </c>
      <c r="B155" s="1" t="s">
        <v>15</v>
      </c>
      <c r="C155" s="1" t="s">
        <v>10</v>
      </c>
      <c r="D155" s="1" t="s">
        <v>8</v>
      </c>
      <c r="E155">
        <v>16</v>
      </c>
      <c r="F155">
        <v>8</v>
      </c>
      <c r="G155" s="1">
        <f>IF(statek[[#This Row],[Z/W]]="z",E155+G154,G154-E155)</f>
        <v>277</v>
      </c>
      <c r="H155" s="1">
        <f>H154+IF(statek[[#This Row],[towar]]="T1",IF(statek[[#This Row],[Z/W]]="Z",statek[[#This Row],[ile ton]],-statek[[#This Row],[ile ton]]),0)</f>
        <v>121</v>
      </c>
      <c r="I155" s="1">
        <f>I154+IF(statek[[#This Row],[towar]]="T2",IF(statek[[#This Row],[Z/W]]="Z",statek[[#This Row],[ile ton]],-statek[[#This Row],[ile ton]]),0)</f>
        <v>0</v>
      </c>
      <c r="J155" s="1">
        <f>J154+IF(statek[[#This Row],[towar]]="T1",IF(statek[[#This Row],[Z/W]]="Z",statek[[#This Row],[ile ton]],-statek[[#This Row],[ile ton]]),0)</f>
        <v>121</v>
      </c>
      <c r="K155" s="1">
        <f>K154+IF(statek[[#This Row],[towar]]="T4",IF(statek[[#This Row],[Z/W]]="Z",statek[[#This Row],[ile ton]],-statek[[#This Row],[ile ton]]),0)</f>
        <v>155</v>
      </c>
      <c r="L155" s="1">
        <f>L154+IF(statek[[#This Row],[towar]]="T5",IF(statek[[#This Row],[Z/W]]="Z",statek[[#This Row],[ile ton]],-statek[[#This Row],[ile ton]]),0)</f>
        <v>0</v>
      </c>
      <c r="M155" s="1">
        <f>IF(statek[[#This Row],[Z/W]]="W",M154+statek[[#This Row],[cena za tone w talarach]]*statek[[#This Row],[ile ton]],M154-statek[[#This Row],[cena za tone w talarach]]*statek[[#This Row],[ile ton]])</f>
        <v>33166</v>
      </c>
      <c r="N155" s="1">
        <f>IF(statek[[#This Row],[data]] &lt;&gt; A156,statek[[#This Row],[T6]],"")</f>
        <v>33166</v>
      </c>
    </row>
    <row r="156" spans="1:14" x14ac:dyDescent="0.25">
      <c r="A156" s="2">
        <v>43207</v>
      </c>
      <c r="B156" s="1" t="s">
        <v>16</v>
      </c>
      <c r="C156" s="1" t="s">
        <v>9</v>
      </c>
      <c r="D156" s="1" t="s">
        <v>8</v>
      </c>
      <c r="E156">
        <v>5</v>
      </c>
      <c r="F156">
        <v>37</v>
      </c>
      <c r="G156" s="1">
        <f>IF(statek[[#This Row],[Z/W]]="z",E156+G155,G155-E156)</f>
        <v>282</v>
      </c>
      <c r="H156" s="1">
        <f>H155+IF(statek[[#This Row],[towar]]="T1",IF(statek[[#This Row],[Z/W]]="Z",statek[[#This Row],[ile ton]],-statek[[#This Row],[ile ton]]),0)</f>
        <v>121</v>
      </c>
      <c r="I156" s="1">
        <f>I155+IF(statek[[#This Row],[towar]]="T2",IF(statek[[#This Row],[Z/W]]="Z",statek[[#This Row],[ile ton]],-statek[[#This Row],[ile ton]]),0)</f>
        <v>0</v>
      </c>
      <c r="J156" s="1">
        <f>J155+IF(statek[[#This Row],[towar]]="T1",IF(statek[[#This Row],[Z/W]]="Z",statek[[#This Row],[ile ton]],-statek[[#This Row],[ile ton]]),0)</f>
        <v>121</v>
      </c>
      <c r="K156" s="1">
        <f>K155+IF(statek[[#This Row],[towar]]="T4",IF(statek[[#This Row],[Z/W]]="Z",statek[[#This Row],[ile ton]],-statek[[#This Row],[ile ton]]),0)</f>
        <v>155</v>
      </c>
      <c r="L156" s="1">
        <f>L155+IF(statek[[#This Row],[towar]]="T5",IF(statek[[#This Row],[Z/W]]="Z",statek[[#This Row],[ile ton]],-statek[[#This Row],[ile ton]]),0)</f>
        <v>5</v>
      </c>
      <c r="M156" s="1">
        <f>IF(statek[[#This Row],[Z/W]]="W",M155+statek[[#This Row],[cena za tone w talarach]]*statek[[#This Row],[ile ton]],M155-statek[[#This Row],[cena za tone w talarach]]*statek[[#This Row],[ile ton]])</f>
        <v>32981</v>
      </c>
      <c r="N156" s="1" t="str">
        <f>IF(statek[[#This Row],[data]] &lt;&gt; A157,statek[[#This Row],[T6]],"")</f>
        <v/>
      </c>
    </row>
    <row r="157" spans="1:14" x14ac:dyDescent="0.25">
      <c r="A157" s="2">
        <v>43207</v>
      </c>
      <c r="B157" s="1" t="s">
        <v>16</v>
      </c>
      <c r="C157" s="1" t="s">
        <v>12</v>
      </c>
      <c r="D157" s="1" t="s">
        <v>14</v>
      </c>
      <c r="E157">
        <v>1</v>
      </c>
      <c r="F157">
        <v>32</v>
      </c>
      <c r="G157" s="1">
        <f>IF(statek[[#This Row],[Z/W]]="z",E157+G156,G156-E157)</f>
        <v>281</v>
      </c>
      <c r="H157" s="1">
        <f>H156+IF(statek[[#This Row],[towar]]="T1",IF(statek[[#This Row],[Z/W]]="Z",statek[[#This Row],[ile ton]],-statek[[#This Row],[ile ton]]),0)</f>
        <v>121</v>
      </c>
      <c r="I157" s="1">
        <f>I156+IF(statek[[#This Row],[towar]]="T2",IF(statek[[#This Row],[Z/W]]="Z",statek[[#This Row],[ile ton]],-statek[[#This Row],[ile ton]]),0)</f>
        <v>0</v>
      </c>
      <c r="J157" s="1">
        <f>J156+IF(statek[[#This Row],[towar]]="T1",IF(statek[[#This Row],[Z/W]]="Z",statek[[#This Row],[ile ton]],-statek[[#This Row],[ile ton]]),0)</f>
        <v>121</v>
      </c>
      <c r="K157" s="1">
        <f>K156+IF(statek[[#This Row],[towar]]="T4",IF(statek[[#This Row],[Z/W]]="Z",statek[[#This Row],[ile ton]],-statek[[#This Row],[ile ton]]),0)</f>
        <v>155</v>
      </c>
      <c r="L157" s="1">
        <f>L156+IF(statek[[#This Row],[towar]]="T5",IF(statek[[#This Row],[Z/W]]="Z",statek[[#This Row],[ile ton]],-statek[[#This Row],[ile ton]]),0)</f>
        <v>5</v>
      </c>
      <c r="M157" s="1">
        <f>IF(statek[[#This Row],[Z/W]]="W",M156+statek[[#This Row],[cena za tone w talarach]]*statek[[#This Row],[ile ton]],M156-statek[[#This Row],[cena za tone w talarach]]*statek[[#This Row],[ile ton]])</f>
        <v>33013</v>
      </c>
      <c r="N157" s="1" t="str">
        <f>IF(statek[[#This Row],[data]] &lt;&gt; A158,statek[[#This Row],[T6]],"")</f>
        <v/>
      </c>
    </row>
    <row r="158" spans="1:14" x14ac:dyDescent="0.25">
      <c r="A158" s="2">
        <v>43207</v>
      </c>
      <c r="B158" s="1" t="s">
        <v>16</v>
      </c>
      <c r="C158" s="1" t="s">
        <v>10</v>
      </c>
      <c r="D158" s="1" t="s">
        <v>8</v>
      </c>
      <c r="E158">
        <v>34</v>
      </c>
      <c r="F158">
        <v>7</v>
      </c>
      <c r="G158" s="1">
        <f>IF(statek[[#This Row],[Z/W]]="z",E158+G157,G157-E158)</f>
        <v>315</v>
      </c>
      <c r="H158" s="1">
        <f>H157+IF(statek[[#This Row],[towar]]="T1",IF(statek[[#This Row],[Z/W]]="Z",statek[[#This Row],[ile ton]],-statek[[#This Row],[ile ton]]),0)</f>
        <v>155</v>
      </c>
      <c r="I158" s="1">
        <f>I157+IF(statek[[#This Row],[towar]]="T2",IF(statek[[#This Row],[Z/W]]="Z",statek[[#This Row],[ile ton]],-statek[[#This Row],[ile ton]]),0)</f>
        <v>0</v>
      </c>
      <c r="J158" s="1">
        <f>J157+IF(statek[[#This Row],[towar]]="T1",IF(statek[[#This Row],[Z/W]]="Z",statek[[#This Row],[ile ton]],-statek[[#This Row],[ile ton]]),0)</f>
        <v>155</v>
      </c>
      <c r="K158" s="1">
        <f>K157+IF(statek[[#This Row],[towar]]="T4",IF(statek[[#This Row],[Z/W]]="Z",statek[[#This Row],[ile ton]],-statek[[#This Row],[ile ton]]),0)</f>
        <v>155</v>
      </c>
      <c r="L158" s="1">
        <f>L157+IF(statek[[#This Row],[towar]]="T5",IF(statek[[#This Row],[Z/W]]="Z",statek[[#This Row],[ile ton]],-statek[[#This Row],[ile ton]]),0)</f>
        <v>5</v>
      </c>
      <c r="M158" s="1">
        <f>IF(statek[[#This Row],[Z/W]]="W",M157+statek[[#This Row],[cena za tone w talarach]]*statek[[#This Row],[ile ton]],M157-statek[[#This Row],[cena za tone w talarach]]*statek[[#This Row],[ile ton]])</f>
        <v>32775</v>
      </c>
      <c r="N158" s="1" t="str">
        <f>IF(statek[[#This Row],[data]] &lt;&gt; A159,statek[[#This Row],[T6]],"")</f>
        <v/>
      </c>
    </row>
    <row r="159" spans="1:14" x14ac:dyDescent="0.25">
      <c r="A159" s="2">
        <v>43207</v>
      </c>
      <c r="B159" s="1" t="s">
        <v>16</v>
      </c>
      <c r="C159" s="1" t="s">
        <v>7</v>
      </c>
      <c r="D159" s="1" t="s">
        <v>8</v>
      </c>
      <c r="E159">
        <v>29</v>
      </c>
      <c r="F159">
        <v>59</v>
      </c>
      <c r="G159" s="1">
        <f>IF(statek[[#This Row],[Z/W]]="z",E159+G158,G158-E159)</f>
        <v>344</v>
      </c>
      <c r="H159" s="1">
        <f>H158+IF(statek[[#This Row],[towar]]="T1",IF(statek[[#This Row],[Z/W]]="Z",statek[[#This Row],[ile ton]],-statek[[#This Row],[ile ton]]),0)</f>
        <v>155</v>
      </c>
      <c r="I159" s="1">
        <f>I158+IF(statek[[#This Row],[towar]]="T2",IF(statek[[#This Row],[Z/W]]="Z",statek[[#This Row],[ile ton]],-statek[[#This Row],[ile ton]]),0)</f>
        <v>0</v>
      </c>
      <c r="J159" s="1">
        <f>J158+IF(statek[[#This Row],[towar]]="T1",IF(statek[[#This Row],[Z/W]]="Z",statek[[#This Row],[ile ton]],-statek[[#This Row],[ile ton]]),0)</f>
        <v>155</v>
      </c>
      <c r="K159" s="1">
        <f>K158+IF(statek[[#This Row],[towar]]="T4",IF(statek[[#This Row],[Z/W]]="Z",statek[[#This Row],[ile ton]],-statek[[#This Row],[ile ton]]),0)</f>
        <v>184</v>
      </c>
      <c r="L159" s="1">
        <f>L158+IF(statek[[#This Row],[towar]]="T5",IF(statek[[#This Row],[Z/W]]="Z",statek[[#This Row],[ile ton]],-statek[[#This Row],[ile ton]]),0)</f>
        <v>5</v>
      </c>
      <c r="M159" s="1">
        <f>IF(statek[[#This Row],[Z/W]]="W",M158+statek[[#This Row],[cena za tone w talarach]]*statek[[#This Row],[ile ton]],M158-statek[[#This Row],[cena za tone w talarach]]*statek[[#This Row],[ile ton]])</f>
        <v>31064</v>
      </c>
      <c r="N159" s="1">
        <f>IF(statek[[#This Row],[data]] &lt;&gt; A160,statek[[#This Row],[T6]],"")</f>
        <v>31064</v>
      </c>
    </row>
    <row r="160" spans="1:14" x14ac:dyDescent="0.25">
      <c r="A160" s="2">
        <v>43228</v>
      </c>
      <c r="B160" s="1" t="s">
        <v>17</v>
      </c>
      <c r="C160" s="1" t="s">
        <v>11</v>
      </c>
      <c r="D160" s="1" t="s">
        <v>8</v>
      </c>
      <c r="E160">
        <v>34</v>
      </c>
      <c r="F160">
        <v>24</v>
      </c>
      <c r="G160" s="1">
        <f>IF(statek[[#This Row],[Z/W]]="z",E160+G159,G159-E160)</f>
        <v>378</v>
      </c>
      <c r="H160" s="1">
        <f>H159+IF(statek[[#This Row],[towar]]="T1",IF(statek[[#This Row],[Z/W]]="Z",statek[[#This Row],[ile ton]],-statek[[#This Row],[ile ton]]),0)</f>
        <v>155</v>
      </c>
      <c r="I160" s="1">
        <f>I159+IF(statek[[#This Row],[towar]]="T2",IF(statek[[#This Row],[Z/W]]="Z",statek[[#This Row],[ile ton]],-statek[[#This Row],[ile ton]]),0)</f>
        <v>34</v>
      </c>
      <c r="J160" s="1">
        <f>J159+IF(statek[[#This Row],[towar]]="T1",IF(statek[[#This Row],[Z/W]]="Z",statek[[#This Row],[ile ton]],-statek[[#This Row],[ile ton]]),0)</f>
        <v>155</v>
      </c>
      <c r="K160" s="1">
        <f>K159+IF(statek[[#This Row],[towar]]="T4",IF(statek[[#This Row],[Z/W]]="Z",statek[[#This Row],[ile ton]],-statek[[#This Row],[ile ton]]),0)</f>
        <v>184</v>
      </c>
      <c r="L160" s="1">
        <f>L159+IF(statek[[#This Row],[towar]]="T5",IF(statek[[#This Row],[Z/W]]="Z",statek[[#This Row],[ile ton]],-statek[[#This Row],[ile ton]]),0)</f>
        <v>5</v>
      </c>
      <c r="M160" s="1">
        <f>IF(statek[[#This Row],[Z/W]]="W",M159+statek[[#This Row],[cena za tone w talarach]]*statek[[#This Row],[ile ton]],M159-statek[[#This Row],[cena za tone w talarach]]*statek[[#This Row],[ile ton]])</f>
        <v>30248</v>
      </c>
      <c r="N160" s="1" t="str">
        <f>IF(statek[[#This Row],[data]] &lt;&gt; A161,statek[[#This Row],[T6]],"")</f>
        <v/>
      </c>
    </row>
    <row r="161" spans="1:14" x14ac:dyDescent="0.25">
      <c r="A161" s="2">
        <v>43228</v>
      </c>
      <c r="B161" s="1" t="s">
        <v>17</v>
      </c>
      <c r="C161" s="1" t="s">
        <v>12</v>
      </c>
      <c r="D161" s="1" t="s">
        <v>8</v>
      </c>
      <c r="E161">
        <v>27</v>
      </c>
      <c r="F161">
        <v>20</v>
      </c>
      <c r="G161" s="1">
        <f>IF(statek[[#This Row],[Z/W]]="z",E161+G160,G160-E161)</f>
        <v>405</v>
      </c>
      <c r="H161" s="1">
        <f>H160+IF(statek[[#This Row],[towar]]="T1",IF(statek[[#This Row],[Z/W]]="Z",statek[[#This Row],[ile ton]],-statek[[#This Row],[ile ton]]),0)</f>
        <v>155</v>
      </c>
      <c r="I161" s="1">
        <f>I160+IF(statek[[#This Row],[towar]]="T2",IF(statek[[#This Row],[Z/W]]="Z",statek[[#This Row],[ile ton]],-statek[[#This Row],[ile ton]]),0)</f>
        <v>34</v>
      </c>
      <c r="J161" s="1">
        <f>J160+IF(statek[[#This Row],[towar]]="T1",IF(statek[[#This Row],[Z/W]]="Z",statek[[#This Row],[ile ton]],-statek[[#This Row],[ile ton]]),0)</f>
        <v>155</v>
      </c>
      <c r="K161" s="1">
        <f>K160+IF(statek[[#This Row],[towar]]="T4",IF(statek[[#This Row],[Z/W]]="Z",statek[[#This Row],[ile ton]],-statek[[#This Row],[ile ton]]),0)</f>
        <v>184</v>
      </c>
      <c r="L161" s="1">
        <f>L160+IF(statek[[#This Row],[towar]]="T5",IF(statek[[#This Row],[Z/W]]="Z",statek[[#This Row],[ile ton]],-statek[[#This Row],[ile ton]]),0)</f>
        <v>5</v>
      </c>
      <c r="M161" s="1">
        <f>IF(statek[[#This Row],[Z/W]]="W",M160+statek[[#This Row],[cena za tone w talarach]]*statek[[#This Row],[ile ton]],M160-statek[[#This Row],[cena za tone w talarach]]*statek[[#This Row],[ile ton]])</f>
        <v>29708</v>
      </c>
      <c r="N161" s="1" t="str">
        <f>IF(statek[[#This Row],[data]] &lt;&gt; A162,statek[[#This Row],[T6]],"")</f>
        <v/>
      </c>
    </row>
    <row r="162" spans="1:14" x14ac:dyDescent="0.25">
      <c r="A162" s="2">
        <v>43228</v>
      </c>
      <c r="B162" s="1" t="s">
        <v>17</v>
      </c>
      <c r="C162" s="1" t="s">
        <v>10</v>
      </c>
      <c r="D162" s="1" t="s">
        <v>8</v>
      </c>
      <c r="E162">
        <v>40</v>
      </c>
      <c r="F162">
        <v>8</v>
      </c>
      <c r="G162" s="1">
        <f>IF(statek[[#This Row],[Z/W]]="z",E162+G161,G161-E162)</f>
        <v>445</v>
      </c>
      <c r="H162" s="1">
        <f>H161+IF(statek[[#This Row],[towar]]="T1",IF(statek[[#This Row],[Z/W]]="Z",statek[[#This Row],[ile ton]],-statek[[#This Row],[ile ton]]),0)</f>
        <v>195</v>
      </c>
      <c r="I162" s="1">
        <f>I161+IF(statek[[#This Row],[towar]]="T2",IF(statek[[#This Row],[Z/W]]="Z",statek[[#This Row],[ile ton]],-statek[[#This Row],[ile ton]]),0)</f>
        <v>34</v>
      </c>
      <c r="J162" s="1">
        <f>J161+IF(statek[[#This Row],[towar]]="T1",IF(statek[[#This Row],[Z/W]]="Z",statek[[#This Row],[ile ton]],-statek[[#This Row],[ile ton]]),0)</f>
        <v>195</v>
      </c>
      <c r="K162" s="1">
        <f>K161+IF(statek[[#This Row],[towar]]="T4",IF(statek[[#This Row],[Z/W]]="Z",statek[[#This Row],[ile ton]],-statek[[#This Row],[ile ton]]),0)</f>
        <v>184</v>
      </c>
      <c r="L162" s="1">
        <f>L161+IF(statek[[#This Row],[towar]]="T5",IF(statek[[#This Row],[Z/W]]="Z",statek[[#This Row],[ile ton]],-statek[[#This Row],[ile ton]]),0)</f>
        <v>5</v>
      </c>
      <c r="M162" s="1">
        <f>IF(statek[[#This Row],[Z/W]]="W",M161+statek[[#This Row],[cena za tone w talarach]]*statek[[#This Row],[ile ton]],M161-statek[[#This Row],[cena za tone w talarach]]*statek[[#This Row],[ile ton]])</f>
        <v>29388</v>
      </c>
      <c r="N162" s="1">
        <f>IF(statek[[#This Row],[data]] &lt;&gt; A163,statek[[#This Row],[T6]],"")</f>
        <v>29388</v>
      </c>
    </row>
    <row r="163" spans="1:14" x14ac:dyDescent="0.25">
      <c r="A163" s="2">
        <v>43252</v>
      </c>
      <c r="B163" s="1" t="s">
        <v>18</v>
      </c>
      <c r="C163" s="1" t="s">
        <v>7</v>
      </c>
      <c r="D163" s="1" t="s">
        <v>14</v>
      </c>
      <c r="E163">
        <v>184</v>
      </c>
      <c r="F163">
        <v>99</v>
      </c>
      <c r="G163" s="1">
        <f>IF(statek[[#This Row],[Z/W]]="z",E163+G162,G162-E163)</f>
        <v>261</v>
      </c>
      <c r="H163" s="1">
        <f>H162+IF(statek[[#This Row],[towar]]="T1",IF(statek[[#This Row],[Z/W]]="Z",statek[[#This Row],[ile ton]],-statek[[#This Row],[ile ton]]),0)</f>
        <v>195</v>
      </c>
      <c r="I163" s="1">
        <f>I162+IF(statek[[#This Row],[towar]]="T2",IF(statek[[#This Row],[Z/W]]="Z",statek[[#This Row],[ile ton]],-statek[[#This Row],[ile ton]]),0)</f>
        <v>34</v>
      </c>
      <c r="J163" s="1">
        <f>J162+IF(statek[[#This Row],[towar]]="T1",IF(statek[[#This Row],[Z/W]]="Z",statek[[#This Row],[ile ton]],-statek[[#This Row],[ile ton]]),0)</f>
        <v>195</v>
      </c>
      <c r="K163" s="1">
        <f>K162+IF(statek[[#This Row],[towar]]="T4",IF(statek[[#This Row],[Z/W]]="Z",statek[[#This Row],[ile ton]],-statek[[#This Row],[ile ton]]),0)</f>
        <v>0</v>
      </c>
      <c r="L163" s="1">
        <f>L162+IF(statek[[#This Row],[towar]]="T5",IF(statek[[#This Row],[Z/W]]="Z",statek[[#This Row],[ile ton]],-statek[[#This Row],[ile ton]]),0)</f>
        <v>5</v>
      </c>
      <c r="M163" s="1">
        <f>IF(statek[[#This Row],[Z/W]]="W",M162+statek[[#This Row],[cena za tone w talarach]]*statek[[#This Row],[ile ton]],M162-statek[[#This Row],[cena za tone w talarach]]*statek[[#This Row],[ile ton]])</f>
        <v>47604</v>
      </c>
      <c r="N163" s="1" t="str">
        <f>IF(statek[[#This Row],[data]] &lt;&gt; A164,statek[[#This Row],[T6]],"")</f>
        <v/>
      </c>
    </row>
    <row r="164" spans="1:14" x14ac:dyDescent="0.25">
      <c r="A164" s="2">
        <v>43252</v>
      </c>
      <c r="B164" s="1" t="s">
        <v>18</v>
      </c>
      <c r="C164" s="1" t="s">
        <v>9</v>
      </c>
      <c r="D164" s="1" t="s">
        <v>8</v>
      </c>
      <c r="E164">
        <v>48</v>
      </c>
      <c r="F164">
        <v>38</v>
      </c>
      <c r="G164" s="1">
        <f>IF(statek[[#This Row],[Z/W]]="z",E164+G163,G163-E164)</f>
        <v>309</v>
      </c>
      <c r="H164" s="1">
        <f>H163+IF(statek[[#This Row],[towar]]="T1",IF(statek[[#This Row],[Z/W]]="Z",statek[[#This Row],[ile ton]],-statek[[#This Row],[ile ton]]),0)</f>
        <v>195</v>
      </c>
      <c r="I164" s="1">
        <f>I163+IF(statek[[#This Row],[towar]]="T2",IF(statek[[#This Row],[Z/W]]="Z",statek[[#This Row],[ile ton]],-statek[[#This Row],[ile ton]]),0)</f>
        <v>34</v>
      </c>
      <c r="J164" s="1">
        <f>J163+IF(statek[[#This Row],[towar]]="T1",IF(statek[[#This Row],[Z/W]]="Z",statek[[#This Row],[ile ton]],-statek[[#This Row],[ile ton]]),0)</f>
        <v>195</v>
      </c>
      <c r="K164" s="1">
        <f>K163+IF(statek[[#This Row],[towar]]="T4",IF(statek[[#This Row],[Z/W]]="Z",statek[[#This Row],[ile ton]],-statek[[#This Row],[ile ton]]),0)</f>
        <v>0</v>
      </c>
      <c r="L164" s="1">
        <f>L163+IF(statek[[#This Row],[towar]]="T5",IF(statek[[#This Row],[Z/W]]="Z",statek[[#This Row],[ile ton]],-statek[[#This Row],[ile ton]]),0)</f>
        <v>53</v>
      </c>
      <c r="M164" s="1">
        <f>IF(statek[[#This Row],[Z/W]]="W",M163+statek[[#This Row],[cena za tone w talarach]]*statek[[#This Row],[ile ton]],M163-statek[[#This Row],[cena za tone w talarach]]*statek[[#This Row],[ile ton]])</f>
        <v>45780</v>
      </c>
      <c r="N164" s="1" t="str">
        <f>IF(statek[[#This Row],[data]] &lt;&gt; A165,statek[[#This Row],[T6]],"")</f>
        <v/>
      </c>
    </row>
    <row r="165" spans="1:14" x14ac:dyDescent="0.25">
      <c r="A165" s="2">
        <v>43252</v>
      </c>
      <c r="B165" s="1" t="s">
        <v>18</v>
      </c>
      <c r="C165" s="1" t="s">
        <v>11</v>
      </c>
      <c r="D165" s="1" t="s">
        <v>8</v>
      </c>
      <c r="E165">
        <v>21</v>
      </c>
      <c r="F165">
        <v>23</v>
      </c>
      <c r="G165" s="1">
        <f>IF(statek[[#This Row],[Z/W]]="z",E165+G164,G164-E165)</f>
        <v>330</v>
      </c>
      <c r="H165" s="1">
        <f>H164+IF(statek[[#This Row],[towar]]="T1",IF(statek[[#This Row],[Z/W]]="Z",statek[[#This Row],[ile ton]],-statek[[#This Row],[ile ton]]),0)</f>
        <v>195</v>
      </c>
      <c r="I165" s="1">
        <f>I164+IF(statek[[#This Row],[towar]]="T2",IF(statek[[#This Row],[Z/W]]="Z",statek[[#This Row],[ile ton]],-statek[[#This Row],[ile ton]]),0)</f>
        <v>55</v>
      </c>
      <c r="J165" s="1">
        <f>J164+IF(statek[[#This Row],[towar]]="T1",IF(statek[[#This Row],[Z/W]]="Z",statek[[#This Row],[ile ton]],-statek[[#This Row],[ile ton]]),0)</f>
        <v>195</v>
      </c>
      <c r="K165" s="1">
        <f>K164+IF(statek[[#This Row],[towar]]="T4",IF(statek[[#This Row],[Z/W]]="Z",statek[[#This Row],[ile ton]],-statek[[#This Row],[ile ton]]),0)</f>
        <v>0</v>
      </c>
      <c r="L165" s="1">
        <f>L164+IF(statek[[#This Row],[towar]]="T5",IF(statek[[#This Row],[Z/W]]="Z",statek[[#This Row],[ile ton]],-statek[[#This Row],[ile ton]]),0)</f>
        <v>53</v>
      </c>
      <c r="M165" s="1">
        <f>IF(statek[[#This Row],[Z/W]]="W",M164+statek[[#This Row],[cena za tone w talarach]]*statek[[#This Row],[ile ton]],M164-statek[[#This Row],[cena za tone w talarach]]*statek[[#This Row],[ile ton]])</f>
        <v>45297</v>
      </c>
      <c r="N165" s="1">
        <f>IF(statek[[#This Row],[data]] &lt;&gt; A166,statek[[#This Row],[T6]],"")</f>
        <v>45297</v>
      </c>
    </row>
    <row r="166" spans="1:14" x14ac:dyDescent="0.25">
      <c r="A166" s="2">
        <v>43270</v>
      </c>
      <c r="B166" s="1" t="s">
        <v>19</v>
      </c>
      <c r="C166" s="1" t="s">
        <v>7</v>
      </c>
      <c r="D166" s="1" t="s">
        <v>8</v>
      </c>
      <c r="E166">
        <v>47</v>
      </c>
      <c r="F166">
        <v>66</v>
      </c>
      <c r="G166" s="1">
        <f>IF(statek[[#This Row],[Z/W]]="z",E166+G165,G165-E166)</f>
        <v>377</v>
      </c>
      <c r="H166" s="1">
        <f>H165+IF(statek[[#This Row],[towar]]="T1",IF(statek[[#This Row],[Z/W]]="Z",statek[[#This Row],[ile ton]],-statek[[#This Row],[ile ton]]),0)</f>
        <v>195</v>
      </c>
      <c r="I166" s="1">
        <f>I165+IF(statek[[#This Row],[towar]]="T2",IF(statek[[#This Row],[Z/W]]="Z",statek[[#This Row],[ile ton]],-statek[[#This Row],[ile ton]]),0)</f>
        <v>55</v>
      </c>
      <c r="J166" s="1">
        <f>J165+IF(statek[[#This Row],[towar]]="T1",IF(statek[[#This Row],[Z/W]]="Z",statek[[#This Row],[ile ton]],-statek[[#This Row],[ile ton]]),0)</f>
        <v>195</v>
      </c>
      <c r="K166" s="1">
        <f>K165+IF(statek[[#This Row],[towar]]="T4",IF(statek[[#This Row],[Z/W]]="Z",statek[[#This Row],[ile ton]],-statek[[#This Row],[ile ton]]),0)</f>
        <v>47</v>
      </c>
      <c r="L166" s="1">
        <f>L165+IF(statek[[#This Row],[towar]]="T5",IF(statek[[#This Row],[Z/W]]="Z",statek[[#This Row],[ile ton]],-statek[[#This Row],[ile ton]]),0)</f>
        <v>53</v>
      </c>
      <c r="M166" s="1">
        <f>IF(statek[[#This Row],[Z/W]]="W",M165+statek[[#This Row],[cena za tone w talarach]]*statek[[#This Row],[ile ton]],M165-statek[[#This Row],[cena za tone w talarach]]*statek[[#This Row],[ile ton]])</f>
        <v>42195</v>
      </c>
      <c r="N166" s="1" t="str">
        <f>IF(statek[[#This Row],[data]] &lt;&gt; A167,statek[[#This Row],[T6]],"")</f>
        <v/>
      </c>
    </row>
    <row r="167" spans="1:14" x14ac:dyDescent="0.25">
      <c r="A167" s="2">
        <v>43270</v>
      </c>
      <c r="B167" s="1" t="s">
        <v>19</v>
      </c>
      <c r="C167" s="1" t="s">
        <v>11</v>
      </c>
      <c r="D167" s="1" t="s">
        <v>8</v>
      </c>
      <c r="E167">
        <v>6</v>
      </c>
      <c r="F167">
        <v>25</v>
      </c>
      <c r="G167" s="1">
        <f>IF(statek[[#This Row],[Z/W]]="z",E167+G166,G166-E167)</f>
        <v>383</v>
      </c>
      <c r="H167" s="1">
        <f>H166+IF(statek[[#This Row],[towar]]="T1",IF(statek[[#This Row],[Z/W]]="Z",statek[[#This Row],[ile ton]],-statek[[#This Row],[ile ton]]),0)</f>
        <v>195</v>
      </c>
      <c r="I167" s="1">
        <f>I166+IF(statek[[#This Row],[towar]]="T2",IF(statek[[#This Row],[Z/W]]="Z",statek[[#This Row],[ile ton]],-statek[[#This Row],[ile ton]]),0)</f>
        <v>61</v>
      </c>
      <c r="J167" s="1">
        <f>J166+IF(statek[[#This Row],[towar]]="T1",IF(statek[[#This Row],[Z/W]]="Z",statek[[#This Row],[ile ton]],-statek[[#This Row],[ile ton]]),0)</f>
        <v>195</v>
      </c>
      <c r="K167" s="1">
        <f>K166+IF(statek[[#This Row],[towar]]="T4",IF(statek[[#This Row],[Z/W]]="Z",statek[[#This Row],[ile ton]],-statek[[#This Row],[ile ton]]),0)</f>
        <v>47</v>
      </c>
      <c r="L167" s="1">
        <f>L166+IF(statek[[#This Row],[towar]]="T5",IF(statek[[#This Row],[Z/W]]="Z",statek[[#This Row],[ile ton]],-statek[[#This Row],[ile ton]]),0)</f>
        <v>53</v>
      </c>
      <c r="M167" s="1">
        <f>IF(statek[[#This Row],[Z/W]]="W",M166+statek[[#This Row],[cena za tone w talarach]]*statek[[#This Row],[ile ton]],M166-statek[[#This Row],[cena za tone w talarach]]*statek[[#This Row],[ile ton]])</f>
        <v>42045</v>
      </c>
      <c r="N167" s="1" t="str">
        <f>IF(statek[[#This Row],[data]] &lt;&gt; A168,statek[[#This Row],[T6]],"")</f>
        <v/>
      </c>
    </row>
    <row r="168" spans="1:14" x14ac:dyDescent="0.25">
      <c r="A168" s="2">
        <v>43270</v>
      </c>
      <c r="B168" s="1" t="s">
        <v>19</v>
      </c>
      <c r="C168" s="1" t="s">
        <v>9</v>
      </c>
      <c r="D168" s="1" t="s">
        <v>8</v>
      </c>
      <c r="E168">
        <v>47</v>
      </c>
      <c r="F168">
        <v>41</v>
      </c>
      <c r="G168" s="1">
        <f>IF(statek[[#This Row],[Z/W]]="z",E168+G167,G167-E168)</f>
        <v>430</v>
      </c>
      <c r="H168" s="1">
        <f>H167+IF(statek[[#This Row],[towar]]="T1",IF(statek[[#This Row],[Z/W]]="Z",statek[[#This Row],[ile ton]],-statek[[#This Row],[ile ton]]),0)</f>
        <v>195</v>
      </c>
      <c r="I168" s="1">
        <f>I167+IF(statek[[#This Row],[towar]]="T2",IF(statek[[#This Row],[Z/W]]="Z",statek[[#This Row],[ile ton]],-statek[[#This Row],[ile ton]]),0)</f>
        <v>61</v>
      </c>
      <c r="J168" s="1">
        <f>J167+IF(statek[[#This Row],[towar]]="T1",IF(statek[[#This Row],[Z/W]]="Z",statek[[#This Row],[ile ton]],-statek[[#This Row],[ile ton]]),0)</f>
        <v>195</v>
      </c>
      <c r="K168" s="1">
        <f>K167+IF(statek[[#This Row],[towar]]="T4",IF(statek[[#This Row],[Z/W]]="Z",statek[[#This Row],[ile ton]],-statek[[#This Row],[ile ton]]),0)</f>
        <v>47</v>
      </c>
      <c r="L168" s="1">
        <f>L167+IF(statek[[#This Row],[towar]]="T5",IF(statek[[#This Row],[Z/W]]="Z",statek[[#This Row],[ile ton]],-statek[[#This Row],[ile ton]]),0)</f>
        <v>100</v>
      </c>
      <c r="M168" s="1">
        <f>IF(statek[[#This Row],[Z/W]]="W",M167+statek[[#This Row],[cena za tone w talarach]]*statek[[#This Row],[ile ton]],M167-statek[[#This Row],[cena za tone w talarach]]*statek[[#This Row],[ile ton]])</f>
        <v>40118</v>
      </c>
      <c r="N168" s="1">
        <f>IF(statek[[#This Row],[data]] &lt;&gt; A169,statek[[#This Row],[T6]],"")</f>
        <v>40118</v>
      </c>
    </row>
    <row r="169" spans="1:14" x14ac:dyDescent="0.25">
      <c r="A169" s="2">
        <v>43292</v>
      </c>
      <c r="B169" s="1" t="s">
        <v>20</v>
      </c>
      <c r="C169" s="1" t="s">
        <v>10</v>
      </c>
      <c r="D169" s="1" t="s">
        <v>14</v>
      </c>
      <c r="E169">
        <v>192</v>
      </c>
      <c r="F169">
        <v>12</v>
      </c>
      <c r="G169" s="1">
        <f>IF(statek[[#This Row],[Z/W]]="z",E169+G168,G168-E169)</f>
        <v>238</v>
      </c>
      <c r="H169" s="1">
        <f>H168+IF(statek[[#This Row],[towar]]="T1",IF(statek[[#This Row],[Z/W]]="Z",statek[[#This Row],[ile ton]],-statek[[#This Row],[ile ton]]),0)</f>
        <v>3</v>
      </c>
      <c r="I169" s="1">
        <f>I168+IF(statek[[#This Row],[towar]]="T2",IF(statek[[#This Row],[Z/W]]="Z",statek[[#This Row],[ile ton]],-statek[[#This Row],[ile ton]]),0)</f>
        <v>61</v>
      </c>
      <c r="J169" s="1">
        <f>J168+IF(statek[[#This Row],[towar]]="T1",IF(statek[[#This Row],[Z/W]]="Z",statek[[#This Row],[ile ton]],-statek[[#This Row],[ile ton]]),0)</f>
        <v>3</v>
      </c>
      <c r="K169" s="1">
        <f>K168+IF(statek[[#This Row],[towar]]="T4",IF(statek[[#This Row],[Z/W]]="Z",statek[[#This Row],[ile ton]],-statek[[#This Row],[ile ton]]),0)</f>
        <v>47</v>
      </c>
      <c r="L169" s="1">
        <f>L168+IF(statek[[#This Row],[towar]]="T5",IF(statek[[#This Row],[Z/W]]="Z",statek[[#This Row],[ile ton]],-statek[[#This Row],[ile ton]]),0)</f>
        <v>100</v>
      </c>
      <c r="M169" s="1">
        <f>IF(statek[[#This Row],[Z/W]]="W",M168+statek[[#This Row],[cena za tone w talarach]]*statek[[#This Row],[ile ton]],M168-statek[[#This Row],[cena za tone w talarach]]*statek[[#This Row],[ile ton]])</f>
        <v>42422</v>
      </c>
      <c r="N169" s="1" t="str">
        <f>IF(statek[[#This Row],[data]] &lt;&gt; A170,statek[[#This Row],[T6]],"")</f>
        <v/>
      </c>
    </row>
    <row r="170" spans="1:14" x14ac:dyDescent="0.25">
      <c r="A170" s="2">
        <v>43292</v>
      </c>
      <c r="B170" s="1" t="s">
        <v>20</v>
      </c>
      <c r="C170" s="1" t="s">
        <v>11</v>
      </c>
      <c r="D170" s="1" t="s">
        <v>14</v>
      </c>
      <c r="E170">
        <v>48</v>
      </c>
      <c r="F170">
        <v>37</v>
      </c>
      <c r="G170" s="1">
        <f>IF(statek[[#This Row],[Z/W]]="z",E170+G169,G169-E170)</f>
        <v>190</v>
      </c>
      <c r="H170" s="1">
        <f>H169+IF(statek[[#This Row],[towar]]="T1",IF(statek[[#This Row],[Z/W]]="Z",statek[[#This Row],[ile ton]],-statek[[#This Row],[ile ton]]),0)</f>
        <v>3</v>
      </c>
      <c r="I170" s="1">
        <f>I169+IF(statek[[#This Row],[towar]]="T2",IF(statek[[#This Row],[Z/W]]="Z",statek[[#This Row],[ile ton]],-statek[[#This Row],[ile ton]]),0)</f>
        <v>13</v>
      </c>
      <c r="J170" s="1">
        <f>J169+IF(statek[[#This Row],[towar]]="T1",IF(statek[[#This Row],[Z/W]]="Z",statek[[#This Row],[ile ton]],-statek[[#This Row],[ile ton]]),0)</f>
        <v>3</v>
      </c>
      <c r="K170" s="1">
        <f>K169+IF(statek[[#This Row],[towar]]="T4",IF(statek[[#This Row],[Z/W]]="Z",statek[[#This Row],[ile ton]],-statek[[#This Row],[ile ton]]),0)</f>
        <v>47</v>
      </c>
      <c r="L170" s="1">
        <f>L169+IF(statek[[#This Row],[towar]]="T5",IF(statek[[#This Row],[Z/W]]="Z",statek[[#This Row],[ile ton]],-statek[[#This Row],[ile ton]]),0)</f>
        <v>100</v>
      </c>
      <c r="M170" s="1">
        <f>IF(statek[[#This Row],[Z/W]]="W",M169+statek[[#This Row],[cena za tone w talarach]]*statek[[#This Row],[ile ton]],M169-statek[[#This Row],[cena za tone w talarach]]*statek[[#This Row],[ile ton]])</f>
        <v>44198</v>
      </c>
      <c r="N170" s="1" t="str">
        <f>IF(statek[[#This Row],[data]] &lt;&gt; A171,statek[[#This Row],[T6]],"")</f>
        <v/>
      </c>
    </row>
    <row r="171" spans="1:14" x14ac:dyDescent="0.25">
      <c r="A171" s="2">
        <v>43292</v>
      </c>
      <c r="B171" s="1" t="s">
        <v>20</v>
      </c>
      <c r="C171" s="1" t="s">
        <v>7</v>
      </c>
      <c r="D171" s="1" t="s">
        <v>8</v>
      </c>
      <c r="E171">
        <v>18</v>
      </c>
      <c r="F171">
        <v>62</v>
      </c>
      <c r="G171" s="1">
        <f>IF(statek[[#This Row],[Z/W]]="z",E171+G170,G170-E171)</f>
        <v>208</v>
      </c>
      <c r="H171" s="1">
        <f>H170+IF(statek[[#This Row],[towar]]="T1",IF(statek[[#This Row],[Z/W]]="Z",statek[[#This Row],[ile ton]],-statek[[#This Row],[ile ton]]),0)</f>
        <v>3</v>
      </c>
      <c r="I171" s="1">
        <f>I170+IF(statek[[#This Row],[towar]]="T2",IF(statek[[#This Row],[Z/W]]="Z",statek[[#This Row],[ile ton]],-statek[[#This Row],[ile ton]]),0)</f>
        <v>13</v>
      </c>
      <c r="J171" s="1">
        <f>J170+IF(statek[[#This Row],[towar]]="T1",IF(statek[[#This Row],[Z/W]]="Z",statek[[#This Row],[ile ton]],-statek[[#This Row],[ile ton]]),0)</f>
        <v>3</v>
      </c>
      <c r="K171" s="1">
        <f>K170+IF(statek[[#This Row],[towar]]="T4",IF(statek[[#This Row],[Z/W]]="Z",statek[[#This Row],[ile ton]],-statek[[#This Row],[ile ton]]),0)</f>
        <v>65</v>
      </c>
      <c r="L171" s="1">
        <f>L170+IF(statek[[#This Row],[towar]]="T5",IF(statek[[#This Row],[Z/W]]="Z",statek[[#This Row],[ile ton]],-statek[[#This Row],[ile ton]]),0)</f>
        <v>100</v>
      </c>
      <c r="M171" s="1">
        <f>IF(statek[[#This Row],[Z/W]]="W",M170+statek[[#This Row],[cena za tone w talarach]]*statek[[#This Row],[ile ton]],M170-statek[[#This Row],[cena za tone w talarach]]*statek[[#This Row],[ile ton]])</f>
        <v>43082</v>
      </c>
      <c r="N171" s="1" t="str">
        <f>IF(statek[[#This Row],[data]] &lt;&gt; A172,statek[[#This Row],[T6]],"")</f>
        <v/>
      </c>
    </row>
    <row r="172" spans="1:14" x14ac:dyDescent="0.25">
      <c r="A172" s="2">
        <v>43292</v>
      </c>
      <c r="B172" s="1" t="s">
        <v>20</v>
      </c>
      <c r="C172" s="1" t="s">
        <v>9</v>
      </c>
      <c r="D172" s="1" t="s">
        <v>8</v>
      </c>
      <c r="E172">
        <v>25</v>
      </c>
      <c r="F172">
        <v>39</v>
      </c>
      <c r="G172" s="1">
        <f>IF(statek[[#This Row],[Z/W]]="z",E172+G171,G171-E172)</f>
        <v>233</v>
      </c>
      <c r="H172" s="1">
        <f>H171+IF(statek[[#This Row],[towar]]="T1",IF(statek[[#This Row],[Z/W]]="Z",statek[[#This Row],[ile ton]],-statek[[#This Row],[ile ton]]),0)</f>
        <v>3</v>
      </c>
      <c r="I172" s="1">
        <f>I171+IF(statek[[#This Row],[towar]]="T2",IF(statek[[#This Row],[Z/W]]="Z",statek[[#This Row],[ile ton]],-statek[[#This Row],[ile ton]]),0)</f>
        <v>13</v>
      </c>
      <c r="J172" s="1">
        <f>J171+IF(statek[[#This Row],[towar]]="T1",IF(statek[[#This Row],[Z/W]]="Z",statek[[#This Row],[ile ton]],-statek[[#This Row],[ile ton]]),0)</f>
        <v>3</v>
      </c>
      <c r="K172" s="1">
        <f>K171+IF(statek[[#This Row],[towar]]="T4",IF(statek[[#This Row],[Z/W]]="Z",statek[[#This Row],[ile ton]],-statek[[#This Row],[ile ton]]),0)</f>
        <v>65</v>
      </c>
      <c r="L172" s="1">
        <f>L171+IF(statek[[#This Row],[towar]]="T5",IF(statek[[#This Row],[Z/W]]="Z",statek[[#This Row],[ile ton]],-statek[[#This Row],[ile ton]]),0)</f>
        <v>125</v>
      </c>
      <c r="M172" s="1">
        <f>IF(statek[[#This Row],[Z/W]]="W",M171+statek[[#This Row],[cena za tone w talarach]]*statek[[#This Row],[ile ton]],M171-statek[[#This Row],[cena za tone w talarach]]*statek[[#This Row],[ile ton]])</f>
        <v>42107</v>
      </c>
      <c r="N172" s="1" t="str">
        <f>IF(statek[[#This Row],[data]] &lt;&gt; A173,statek[[#This Row],[T6]],"")</f>
        <v/>
      </c>
    </row>
    <row r="173" spans="1:14" x14ac:dyDescent="0.25">
      <c r="A173" s="2">
        <v>43292</v>
      </c>
      <c r="B173" s="1" t="s">
        <v>20</v>
      </c>
      <c r="C173" s="1" t="s">
        <v>12</v>
      </c>
      <c r="D173" s="1" t="s">
        <v>8</v>
      </c>
      <c r="E173">
        <v>2</v>
      </c>
      <c r="F173">
        <v>20</v>
      </c>
      <c r="G173" s="1">
        <f>IF(statek[[#This Row],[Z/W]]="z",E173+G172,G172-E173)</f>
        <v>235</v>
      </c>
      <c r="H173" s="1">
        <f>H172+IF(statek[[#This Row],[towar]]="T1",IF(statek[[#This Row],[Z/W]]="Z",statek[[#This Row],[ile ton]],-statek[[#This Row],[ile ton]]),0)</f>
        <v>3</v>
      </c>
      <c r="I173" s="1">
        <f>I172+IF(statek[[#This Row],[towar]]="T2",IF(statek[[#This Row],[Z/W]]="Z",statek[[#This Row],[ile ton]],-statek[[#This Row],[ile ton]]),0)</f>
        <v>13</v>
      </c>
      <c r="J173" s="1">
        <f>J172+IF(statek[[#This Row],[towar]]="T1",IF(statek[[#This Row],[Z/W]]="Z",statek[[#This Row],[ile ton]],-statek[[#This Row],[ile ton]]),0)</f>
        <v>3</v>
      </c>
      <c r="K173" s="1">
        <f>K172+IF(statek[[#This Row],[towar]]="T4",IF(statek[[#This Row],[Z/W]]="Z",statek[[#This Row],[ile ton]],-statek[[#This Row],[ile ton]]),0)</f>
        <v>65</v>
      </c>
      <c r="L173" s="1">
        <f>L172+IF(statek[[#This Row],[towar]]="T5",IF(statek[[#This Row],[Z/W]]="Z",statek[[#This Row],[ile ton]],-statek[[#This Row],[ile ton]]),0)</f>
        <v>125</v>
      </c>
      <c r="M173" s="1">
        <f>IF(statek[[#This Row],[Z/W]]="W",M172+statek[[#This Row],[cena za tone w talarach]]*statek[[#This Row],[ile ton]],M172-statek[[#This Row],[cena za tone w talarach]]*statek[[#This Row],[ile ton]])</f>
        <v>42067</v>
      </c>
      <c r="N173" s="1">
        <f>IF(statek[[#This Row],[data]] &lt;&gt; A174,statek[[#This Row],[T6]],"")</f>
        <v>42067</v>
      </c>
    </row>
    <row r="174" spans="1:14" x14ac:dyDescent="0.25">
      <c r="A174" s="2">
        <v>43317</v>
      </c>
      <c r="B174" s="1" t="s">
        <v>21</v>
      </c>
      <c r="C174" s="1" t="s">
        <v>11</v>
      </c>
      <c r="D174" s="1" t="s">
        <v>14</v>
      </c>
      <c r="E174">
        <v>13</v>
      </c>
      <c r="F174">
        <v>38</v>
      </c>
      <c r="G174" s="1">
        <f>IF(statek[[#This Row],[Z/W]]="z",E174+G173,G173-E174)</f>
        <v>222</v>
      </c>
      <c r="H174" s="1">
        <f>H173+IF(statek[[#This Row],[towar]]="T1",IF(statek[[#This Row],[Z/W]]="Z",statek[[#This Row],[ile ton]],-statek[[#This Row],[ile ton]]),0)</f>
        <v>3</v>
      </c>
      <c r="I174" s="1">
        <f>I173+IF(statek[[#This Row],[towar]]="T2",IF(statek[[#This Row],[Z/W]]="Z",statek[[#This Row],[ile ton]],-statek[[#This Row],[ile ton]]),0)</f>
        <v>0</v>
      </c>
      <c r="J174" s="1">
        <f>J173+IF(statek[[#This Row],[towar]]="T1",IF(statek[[#This Row],[Z/W]]="Z",statek[[#This Row],[ile ton]],-statek[[#This Row],[ile ton]]),0)</f>
        <v>3</v>
      </c>
      <c r="K174" s="1">
        <f>K173+IF(statek[[#This Row],[towar]]="T4",IF(statek[[#This Row],[Z/W]]="Z",statek[[#This Row],[ile ton]],-statek[[#This Row],[ile ton]]),0)</f>
        <v>65</v>
      </c>
      <c r="L174" s="1">
        <f>L173+IF(statek[[#This Row],[towar]]="T5",IF(statek[[#This Row],[Z/W]]="Z",statek[[#This Row],[ile ton]],-statek[[#This Row],[ile ton]]),0)</f>
        <v>125</v>
      </c>
      <c r="M174" s="1">
        <f>IF(statek[[#This Row],[Z/W]]="W",M173+statek[[#This Row],[cena za tone w talarach]]*statek[[#This Row],[ile ton]],M173-statek[[#This Row],[cena za tone w talarach]]*statek[[#This Row],[ile ton]])</f>
        <v>42561</v>
      </c>
      <c r="N174" s="1" t="str">
        <f>IF(statek[[#This Row],[data]] &lt;&gt; A175,statek[[#This Row],[T6]],"")</f>
        <v/>
      </c>
    </row>
    <row r="175" spans="1:14" x14ac:dyDescent="0.25">
      <c r="A175" s="2">
        <v>43317</v>
      </c>
      <c r="B175" s="1" t="s">
        <v>21</v>
      </c>
      <c r="C175" s="1" t="s">
        <v>9</v>
      </c>
      <c r="D175" s="1" t="s">
        <v>14</v>
      </c>
      <c r="E175">
        <v>121</v>
      </c>
      <c r="F175">
        <v>63</v>
      </c>
      <c r="G175" s="1">
        <f>IF(statek[[#This Row],[Z/W]]="z",E175+G174,G174-E175)</f>
        <v>101</v>
      </c>
      <c r="H175" s="1">
        <f>H174+IF(statek[[#This Row],[towar]]="T1",IF(statek[[#This Row],[Z/W]]="Z",statek[[#This Row],[ile ton]],-statek[[#This Row],[ile ton]]),0)</f>
        <v>3</v>
      </c>
      <c r="I175" s="1">
        <f>I174+IF(statek[[#This Row],[towar]]="T2",IF(statek[[#This Row],[Z/W]]="Z",statek[[#This Row],[ile ton]],-statek[[#This Row],[ile ton]]),0)</f>
        <v>0</v>
      </c>
      <c r="J175" s="1">
        <f>J174+IF(statek[[#This Row],[towar]]="T1",IF(statek[[#This Row],[Z/W]]="Z",statek[[#This Row],[ile ton]],-statek[[#This Row],[ile ton]]),0)</f>
        <v>3</v>
      </c>
      <c r="K175" s="1">
        <f>K174+IF(statek[[#This Row],[towar]]="T4",IF(statek[[#This Row],[Z/W]]="Z",statek[[#This Row],[ile ton]],-statek[[#This Row],[ile ton]]),0)</f>
        <v>65</v>
      </c>
      <c r="L175" s="1">
        <f>L174+IF(statek[[#This Row],[towar]]="T5",IF(statek[[#This Row],[Z/W]]="Z",statek[[#This Row],[ile ton]],-statek[[#This Row],[ile ton]]),0)</f>
        <v>4</v>
      </c>
      <c r="M175" s="1">
        <f>IF(statek[[#This Row],[Z/W]]="W",M174+statek[[#This Row],[cena za tone w talarach]]*statek[[#This Row],[ile ton]],M174-statek[[#This Row],[cena za tone w talarach]]*statek[[#This Row],[ile ton]])</f>
        <v>50184</v>
      </c>
      <c r="N175" s="1" t="str">
        <f>IF(statek[[#This Row],[data]] &lt;&gt; A176,statek[[#This Row],[T6]],"")</f>
        <v/>
      </c>
    </row>
    <row r="176" spans="1:14" x14ac:dyDescent="0.25">
      <c r="A176" s="2">
        <v>43317</v>
      </c>
      <c r="B176" s="1" t="s">
        <v>21</v>
      </c>
      <c r="C176" s="1" t="s">
        <v>12</v>
      </c>
      <c r="D176" s="1" t="s">
        <v>8</v>
      </c>
      <c r="E176">
        <v>30</v>
      </c>
      <c r="F176">
        <v>19</v>
      </c>
      <c r="G176" s="1">
        <f>IF(statek[[#This Row],[Z/W]]="z",E176+G175,G175-E176)</f>
        <v>131</v>
      </c>
      <c r="H176" s="1">
        <f>H175+IF(statek[[#This Row],[towar]]="T1",IF(statek[[#This Row],[Z/W]]="Z",statek[[#This Row],[ile ton]],-statek[[#This Row],[ile ton]]),0)</f>
        <v>3</v>
      </c>
      <c r="I176" s="1">
        <f>I175+IF(statek[[#This Row],[towar]]="T2",IF(statek[[#This Row],[Z/W]]="Z",statek[[#This Row],[ile ton]],-statek[[#This Row],[ile ton]]),0)</f>
        <v>0</v>
      </c>
      <c r="J176" s="1">
        <f>J175+IF(statek[[#This Row],[towar]]="T1",IF(statek[[#This Row],[Z/W]]="Z",statek[[#This Row],[ile ton]],-statek[[#This Row],[ile ton]]),0)</f>
        <v>3</v>
      </c>
      <c r="K176" s="1">
        <f>K175+IF(statek[[#This Row],[towar]]="T4",IF(statek[[#This Row],[Z/W]]="Z",statek[[#This Row],[ile ton]],-statek[[#This Row],[ile ton]]),0)</f>
        <v>65</v>
      </c>
      <c r="L176" s="1">
        <f>L175+IF(statek[[#This Row],[towar]]="T5",IF(statek[[#This Row],[Z/W]]="Z",statek[[#This Row],[ile ton]],-statek[[#This Row],[ile ton]]),0)</f>
        <v>4</v>
      </c>
      <c r="M176" s="1">
        <f>IF(statek[[#This Row],[Z/W]]="W",M175+statek[[#This Row],[cena za tone w talarach]]*statek[[#This Row],[ile ton]],M175-statek[[#This Row],[cena za tone w talarach]]*statek[[#This Row],[ile ton]])</f>
        <v>49614</v>
      </c>
      <c r="N176" s="1" t="str">
        <f>IF(statek[[#This Row],[data]] &lt;&gt; A177,statek[[#This Row],[T6]],"")</f>
        <v/>
      </c>
    </row>
    <row r="177" spans="1:14" x14ac:dyDescent="0.25">
      <c r="A177" s="2">
        <v>43317</v>
      </c>
      <c r="B177" s="1" t="s">
        <v>21</v>
      </c>
      <c r="C177" s="1" t="s">
        <v>10</v>
      </c>
      <c r="D177" s="1" t="s">
        <v>8</v>
      </c>
      <c r="E177">
        <v>46</v>
      </c>
      <c r="F177">
        <v>8</v>
      </c>
      <c r="G177" s="1">
        <f>IF(statek[[#This Row],[Z/W]]="z",E177+G176,G176-E177)</f>
        <v>177</v>
      </c>
      <c r="H177" s="1">
        <f>H176+IF(statek[[#This Row],[towar]]="T1",IF(statek[[#This Row],[Z/W]]="Z",statek[[#This Row],[ile ton]],-statek[[#This Row],[ile ton]]),0)</f>
        <v>49</v>
      </c>
      <c r="I177" s="1">
        <f>I176+IF(statek[[#This Row],[towar]]="T2",IF(statek[[#This Row],[Z/W]]="Z",statek[[#This Row],[ile ton]],-statek[[#This Row],[ile ton]]),0)</f>
        <v>0</v>
      </c>
      <c r="J177" s="1">
        <f>J176+IF(statek[[#This Row],[towar]]="T1",IF(statek[[#This Row],[Z/W]]="Z",statek[[#This Row],[ile ton]],-statek[[#This Row],[ile ton]]),0)</f>
        <v>49</v>
      </c>
      <c r="K177" s="1">
        <f>K176+IF(statek[[#This Row],[towar]]="T4",IF(statek[[#This Row],[Z/W]]="Z",statek[[#This Row],[ile ton]],-statek[[#This Row],[ile ton]]),0)</f>
        <v>65</v>
      </c>
      <c r="L177" s="1">
        <f>L176+IF(statek[[#This Row],[towar]]="T5",IF(statek[[#This Row],[Z/W]]="Z",statek[[#This Row],[ile ton]],-statek[[#This Row],[ile ton]]),0)</f>
        <v>4</v>
      </c>
      <c r="M177" s="1">
        <f>IF(statek[[#This Row],[Z/W]]="W",M176+statek[[#This Row],[cena za tone w talarach]]*statek[[#This Row],[ile ton]],M176-statek[[#This Row],[cena za tone w talarach]]*statek[[#This Row],[ile ton]])</f>
        <v>49246</v>
      </c>
      <c r="N177" s="1">
        <f>IF(statek[[#This Row],[data]] &lt;&gt; A178,statek[[#This Row],[T6]],"")</f>
        <v>49246</v>
      </c>
    </row>
    <row r="178" spans="1:14" x14ac:dyDescent="0.25">
      <c r="A178" s="2">
        <v>43330</v>
      </c>
      <c r="B178" s="1" t="s">
        <v>22</v>
      </c>
      <c r="C178" s="1" t="s">
        <v>10</v>
      </c>
      <c r="D178" s="1" t="s">
        <v>14</v>
      </c>
      <c r="E178">
        <v>49</v>
      </c>
      <c r="F178">
        <v>11</v>
      </c>
      <c r="G178" s="1">
        <f>IF(statek[[#This Row],[Z/W]]="z",E178+G177,G177-E178)</f>
        <v>128</v>
      </c>
      <c r="H178" s="1">
        <f>H177+IF(statek[[#This Row],[towar]]="T1",IF(statek[[#This Row],[Z/W]]="Z",statek[[#This Row],[ile ton]],-statek[[#This Row],[ile ton]]),0)</f>
        <v>0</v>
      </c>
      <c r="I178" s="1">
        <f>I177+IF(statek[[#This Row],[towar]]="T2",IF(statek[[#This Row],[Z/W]]="Z",statek[[#This Row],[ile ton]],-statek[[#This Row],[ile ton]]),0)</f>
        <v>0</v>
      </c>
      <c r="J178" s="1">
        <f>J177+IF(statek[[#This Row],[towar]]="T1",IF(statek[[#This Row],[Z/W]]="Z",statek[[#This Row],[ile ton]],-statek[[#This Row],[ile ton]]),0)</f>
        <v>0</v>
      </c>
      <c r="K178" s="1">
        <f>K177+IF(statek[[#This Row],[towar]]="T4",IF(statek[[#This Row],[Z/W]]="Z",statek[[#This Row],[ile ton]],-statek[[#This Row],[ile ton]]),0)</f>
        <v>65</v>
      </c>
      <c r="L178" s="1">
        <f>L177+IF(statek[[#This Row],[towar]]="T5",IF(statek[[#This Row],[Z/W]]="Z",statek[[#This Row],[ile ton]],-statek[[#This Row],[ile ton]]),0)</f>
        <v>4</v>
      </c>
      <c r="M178" s="1">
        <f>IF(statek[[#This Row],[Z/W]]="W",M177+statek[[#This Row],[cena za tone w talarach]]*statek[[#This Row],[ile ton]],M177-statek[[#This Row],[cena za tone w talarach]]*statek[[#This Row],[ile ton]])</f>
        <v>49785</v>
      </c>
      <c r="N178" s="1" t="str">
        <f>IF(statek[[#This Row],[data]] &lt;&gt; A179,statek[[#This Row],[T6]],"")</f>
        <v/>
      </c>
    </row>
    <row r="179" spans="1:14" x14ac:dyDescent="0.25">
      <c r="A179" s="2">
        <v>43330</v>
      </c>
      <c r="B179" s="1" t="s">
        <v>22</v>
      </c>
      <c r="C179" s="1" t="s">
        <v>7</v>
      </c>
      <c r="D179" s="1" t="s">
        <v>14</v>
      </c>
      <c r="E179">
        <v>61</v>
      </c>
      <c r="F179">
        <v>90</v>
      </c>
      <c r="G179" s="1">
        <f>IF(statek[[#This Row],[Z/W]]="z",E179+G178,G178-E179)</f>
        <v>67</v>
      </c>
      <c r="H179" s="1">
        <f>H178+IF(statek[[#This Row],[towar]]="T1",IF(statek[[#This Row],[Z/W]]="Z",statek[[#This Row],[ile ton]],-statek[[#This Row],[ile ton]]),0)</f>
        <v>0</v>
      </c>
      <c r="I179" s="1">
        <f>I178+IF(statek[[#This Row],[towar]]="T2",IF(statek[[#This Row],[Z/W]]="Z",statek[[#This Row],[ile ton]],-statek[[#This Row],[ile ton]]),0)</f>
        <v>0</v>
      </c>
      <c r="J179" s="1">
        <f>J178+IF(statek[[#This Row],[towar]]="T1",IF(statek[[#This Row],[Z/W]]="Z",statek[[#This Row],[ile ton]],-statek[[#This Row],[ile ton]]),0)</f>
        <v>0</v>
      </c>
      <c r="K179" s="1">
        <f>K178+IF(statek[[#This Row],[towar]]="T4",IF(statek[[#This Row],[Z/W]]="Z",statek[[#This Row],[ile ton]],-statek[[#This Row],[ile ton]]),0)</f>
        <v>4</v>
      </c>
      <c r="L179" s="1">
        <f>L178+IF(statek[[#This Row],[towar]]="T5",IF(statek[[#This Row],[Z/W]]="Z",statek[[#This Row],[ile ton]],-statek[[#This Row],[ile ton]]),0)</f>
        <v>4</v>
      </c>
      <c r="M179" s="1">
        <f>IF(statek[[#This Row],[Z/W]]="W",M178+statek[[#This Row],[cena za tone w talarach]]*statek[[#This Row],[ile ton]],M178-statek[[#This Row],[cena za tone w talarach]]*statek[[#This Row],[ile ton]])</f>
        <v>55275</v>
      </c>
      <c r="N179" s="1" t="str">
        <f>IF(statek[[#This Row],[data]] &lt;&gt; A180,statek[[#This Row],[T6]],"")</f>
        <v/>
      </c>
    </row>
    <row r="180" spans="1:14" x14ac:dyDescent="0.25">
      <c r="A180" s="2">
        <v>43330</v>
      </c>
      <c r="B180" s="1" t="s">
        <v>22</v>
      </c>
      <c r="C180" s="1" t="s">
        <v>12</v>
      </c>
      <c r="D180" s="1" t="s">
        <v>8</v>
      </c>
      <c r="E180">
        <v>19</v>
      </c>
      <c r="F180">
        <v>22</v>
      </c>
      <c r="G180" s="1">
        <f>IF(statek[[#This Row],[Z/W]]="z",E180+G179,G179-E180)</f>
        <v>86</v>
      </c>
      <c r="H180" s="1">
        <f>H179+IF(statek[[#This Row],[towar]]="T1",IF(statek[[#This Row],[Z/W]]="Z",statek[[#This Row],[ile ton]],-statek[[#This Row],[ile ton]]),0)</f>
        <v>0</v>
      </c>
      <c r="I180" s="1">
        <f>I179+IF(statek[[#This Row],[towar]]="T2",IF(statek[[#This Row],[Z/W]]="Z",statek[[#This Row],[ile ton]],-statek[[#This Row],[ile ton]]),0)</f>
        <v>0</v>
      </c>
      <c r="J180" s="1">
        <f>J179+IF(statek[[#This Row],[towar]]="T1",IF(statek[[#This Row],[Z/W]]="Z",statek[[#This Row],[ile ton]],-statek[[#This Row],[ile ton]]),0)</f>
        <v>0</v>
      </c>
      <c r="K180" s="1">
        <f>K179+IF(statek[[#This Row],[towar]]="T4",IF(statek[[#This Row],[Z/W]]="Z",statek[[#This Row],[ile ton]],-statek[[#This Row],[ile ton]]),0)</f>
        <v>4</v>
      </c>
      <c r="L180" s="1">
        <f>L179+IF(statek[[#This Row],[towar]]="T5",IF(statek[[#This Row],[Z/W]]="Z",statek[[#This Row],[ile ton]],-statek[[#This Row],[ile ton]]),0)</f>
        <v>4</v>
      </c>
      <c r="M180" s="1">
        <f>IF(statek[[#This Row],[Z/W]]="W",M179+statek[[#This Row],[cena za tone w talarach]]*statek[[#This Row],[ile ton]],M179-statek[[#This Row],[cena za tone w talarach]]*statek[[#This Row],[ile ton]])</f>
        <v>54857</v>
      </c>
      <c r="N180" s="1" t="str">
        <f>IF(statek[[#This Row],[data]] &lt;&gt; A181,statek[[#This Row],[T6]],"")</f>
        <v/>
      </c>
    </row>
    <row r="181" spans="1:14" x14ac:dyDescent="0.25">
      <c r="A181" s="2">
        <v>43330</v>
      </c>
      <c r="B181" s="1" t="s">
        <v>22</v>
      </c>
      <c r="C181" s="1" t="s">
        <v>9</v>
      </c>
      <c r="D181" s="1" t="s">
        <v>8</v>
      </c>
      <c r="E181">
        <v>22</v>
      </c>
      <c r="F181">
        <v>44</v>
      </c>
      <c r="G181" s="1">
        <f>IF(statek[[#This Row],[Z/W]]="z",E181+G180,G180-E181)</f>
        <v>108</v>
      </c>
      <c r="H181" s="1">
        <f>H180+IF(statek[[#This Row],[towar]]="T1",IF(statek[[#This Row],[Z/W]]="Z",statek[[#This Row],[ile ton]],-statek[[#This Row],[ile ton]]),0)</f>
        <v>0</v>
      </c>
      <c r="I181" s="1">
        <f>I180+IF(statek[[#This Row],[towar]]="T2",IF(statek[[#This Row],[Z/W]]="Z",statek[[#This Row],[ile ton]],-statek[[#This Row],[ile ton]]),0)</f>
        <v>0</v>
      </c>
      <c r="J181" s="1">
        <f>J180+IF(statek[[#This Row],[towar]]="T1",IF(statek[[#This Row],[Z/W]]="Z",statek[[#This Row],[ile ton]],-statek[[#This Row],[ile ton]]),0)</f>
        <v>0</v>
      </c>
      <c r="K181" s="1">
        <f>K180+IF(statek[[#This Row],[towar]]="T4",IF(statek[[#This Row],[Z/W]]="Z",statek[[#This Row],[ile ton]],-statek[[#This Row],[ile ton]]),0)</f>
        <v>4</v>
      </c>
      <c r="L181" s="1">
        <f>L180+IF(statek[[#This Row],[towar]]="T5",IF(statek[[#This Row],[Z/W]]="Z",statek[[#This Row],[ile ton]],-statek[[#This Row],[ile ton]]),0)</f>
        <v>26</v>
      </c>
      <c r="M181" s="1">
        <f>IF(statek[[#This Row],[Z/W]]="W",M180+statek[[#This Row],[cena za tone w talarach]]*statek[[#This Row],[ile ton]],M180-statek[[#This Row],[cena za tone w talarach]]*statek[[#This Row],[ile ton]])</f>
        <v>53889</v>
      </c>
      <c r="N181" s="1">
        <f>IF(statek[[#This Row],[data]] &lt;&gt; A182,statek[[#This Row],[T6]],"")</f>
        <v>53889</v>
      </c>
    </row>
    <row r="182" spans="1:14" x14ac:dyDescent="0.25">
      <c r="A182" s="2">
        <v>43347</v>
      </c>
      <c r="B182" s="1" t="s">
        <v>6</v>
      </c>
      <c r="C182" s="1" t="s">
        <v>11</v>
      </c>
      <c r="D182" s="1" t="s">
        <v>8</v>
      </c>
      <c r="E182">
        <v>9</v>
      </c>
      <c r="F182">
        <v>25</v>
      </c>
      <c r="G182" s="1">
        <f>IF(statek[[#This Row],[Z/W]]="z",E182+G181,G181-E182)</f>
        <v>117</v>
      </c>
      <c r="H182" s="1">
        <f>H181+IF(statek[[#This Row],[towar]]="T1",IF(statek[[#This Row],[Z/W]]="Z",statek[[#This Row],[ile ton]],-statek[[#This Row],[ile ton]]),0)</f>
        <v>0</v>
      </c>
      <c r="I182" s="1">
        <f>I181+IF(statek[[#This Row],[towar]]="T2",IF(statek[[#This Row],[Z/W]]="Z",statek[[#This Row],[ile ton]],-statek[[#This Row],[ile ton]]),0)</f>
        <v>9</v>
      </c>
      <c r="J182" s="1">
        <f>J181+IF(statek[[#This Row],[towar]]="T1",IF(statek[[#This Row],[Z/W]]="Z",statek[[#This Row],[ile ton]],-statek[[#This Row],[ile ton]]),0)</f>
        <v>0</v>
      </c>
      <c r="K182" s="1">
        <f>K181+IF(statek[[#This Row],[towar]]="T4",IF(statek[[#This Row],[Z/W]]="Z",statek[[#This Row],[ile ton]],-statek[[#This Row],[ile ton]]),0)</f>
        <v>4</v>
      </c>
      <c r="L182" s="1">
        <f>L181+IF(statek[[#This Row],[towar]]="T5",IF(statek[[#This Row],[Z/W]]="Z",statek[[#This Row],[ile ton]],-statek[[#This Row],[ile ton]]),0)</f>
        <v>26</v>
      </c>
      <c r="M182" s="1">
        <f>IF(statek[[#This Row],[Z/W]]="W",M181+statek[[#This Row],[cena za tone w talarach]]*statek[[#This Row],[ile ton]],M181-statek[[#This Row],[cena za tone w talarach]]*statek[[#This Row],[ile ton]])</f>
        <v>53664</v>
      </c>
      <c r="N182" s="1" t="str">
        <f>IF(statek[[#This Row],[data]] &lt;&gt; A183,statek[[#This Row],[T6]],"")</f>
        <v/>
      </c>
    </row>
    <row r="183" spans="1:14" x14ac:dyDescent="0.25">
      <c r="A183" s="2">
        <v>43347</v>
      </c>
      <c r="B183" s="1" t="s">
        <v>6</v>
      </c>
      <c r="C183" s="1" t="s">
        <v>7</v>
      </c>
      <c r="D183" s="1" t="s">
        <v>14</v>
      </c>
      <c r="E183">
        <v>4</v>
      </c>
      <c r="F183">
        <v>94</v>
      </c>
      <c r="G183" s="1">
        <f>IF(statek[[#This Row],[Z/W]]="z",E183+G182,G182-E183)</f>
        <v>113</v>
      </c>
      <c r="H183" s="1">
        <f>H182+IF(statek[[#This Row],[towar]]="T1",IF(statek[[#This Row],[Z/W]]="Z",statek[[#This Row],[ile ton]],-statek[[#This Row],[ile ton]]),0)</f>
        <v>0</v>
      </c>
      <c r="I183" s="1">
        <f>I182+IF(statek[[#This Row],[towar]]="T2",IF(statek[[#This Row],[Z/W]]="Z",statek[[#This Row],[ile ton]],-statek[[#This Row],[ile ton]]),0)</f>
        <v>9</v>
      </c>
      <c r="J183" s="1">
        <f>J182+IF(statek[[#This Row],[towar]]="T1",IF(statek[[#This Row],[Z/W]]="Z",statek[[#This Row],[ile ton]],-statek[[#This Row],[ile ton]]),0)</f>
        <v>0</v>
      </c>
      <c r="K183" s="1">
        <f>K182+IF(statek[[#This Row],[towar]]="T4",IF(statek[[#This Row],[Z/W]]="Z",statek[[#This Row],[ile ton]],-statek[[#This Row],[ile ton]]),0)</f>
        <v>0</v>
      </c>
      <c r="L183" s="1">
        <f>L182+IF(statek[[#This Row],[towar]]="T5",IF(statek[[#This Row],[Z/W]]="Z",statek[[#This Row],[ile ton]],-statek[[#This Row],[ile ton]]),0)</f>
        <v>26</v>
      </c>
      <c r="M183" s="1">
        <f>IF(statek[[#This Row],[Z/W]]="W",M182+statek[[#This Row],[cena za tone w talarach]]*statek[[#This Row],[ile ton]],M182-statek[[#This Row],[cena za tone w talarach]]*statek[[#This Row],[ile ton]])</f>
        <v>54040</v>
      </c>
      <c r="N183" s="1" t="str">
        <f>IF(statek[[#This Row],[data]] &lt;&gt; A184,statek[[#This Row],[T6]],"")</f>
        <v/>
      </c>
    </row>
    <row r="184" spans="1:14" x14ac:dyDescent="0.25">
      <c r="A184" s="2">
        <v>43347</v>
      </c>
      <c r="B184" s="1" t="s">
        <v>6</v>
      </c>
      <c r="C184" s="1" t="s">
        <v>12</v>
      </c>
      <c r="D184" s="1" t="s">
        <v>8</v>
      </c>
      <c r="E184">
        <v>8</v>
      </c>
      <c r="F184">
        <v>21</v>
      </c>
      <c r="G184" s="1">
        <f>IF(statek[[#This Row],[Z/W]]="z",E184+G183,G183-E184)</f>
        <v>121</v>
      </c>
      <c r="H184" s="1">
        <f>H183+IF(statek[[#This Row],[towar]]="T1",IF(statek[[#This Row],[Z/W]]="Z",statek[[#This Row],[ile ton]],-statek[[#This Row],[ile ton]]),0)</f>
        <v>0</v>
      </c>
      <c r="I184" s="1">
        <f>I183+IF(statek[[#This Row],[towar]]="T2",IF(statek[[#This Row],[Z/W]]="Z",statek[[#This Row],[ile ton]],-statek[[#This Row],[ile ton]]),0)</f>
        <v>9</v>
      </c>
      <c r="J184" s="1">
        <f>J183+IF(statek[[#This Row],[towar]]="T1",IF(statek[[#This Row],[Z/W]]="Z",statek[[#This Row],[ile ton]],-statek[[#This Row],[ile ton]]),0)</f>
        <v>0</v>
      </c>
      <c r="K184" s="1">
        <f>K183+IF(statek[[#This Row],[towar]]="T4",IF(statek[[#This Row],[Z/W]]="Z",statek[[#This Row],[ile ton]],-statek[[#This Row],[ile ton]]),0)</f>
        <v>0</v>
      </c>
      <c r="L184" s="1">
        <f>L183+IF(statek[[#This Row],[towar]]="T5",IF(statek[[#This Row],[Z/W]]="Z",statek[[#This Row],[ile ton]],-statek[[#This Row],[ile ton]]),0)</f>
        <v>26</v>
      </c>
      <c r="M184" s="1">
        <f>IF(statek[[#This Row],[Z/W]]="W",M183+statek[[#This Row],[cena za tone w talarach]]*statek[[#This Row],[ile ton]],M183-statek[[#This Row],[cena za tone w talarach]]*statek[[#This Row],[ile ton]])</f>
        <v>53872</v>
      </c>
      <c r="N184" s="1" t="str">
        <f>IF(statek[[#This Row],[data]] &lt;&gt; A185,statek[[#This Row],[T6]],"")</f>
        <v/>
      </c>
    </row>
    <row r="185" spans="1:14" x14ac:dyDescent="0.25">
      <c r="A185" s="2">
        <v>43347</v>
      </c>
      <c r="B185" s="1" t="s">
        <v>6</v>
      </c>
      <c r="C185" s="1" t="s">
        <v>10</v>
      </c>
      <c r="D185" s="1" t="s">
        <v>8</v>
      </c>
      <c r="E185">
        <v>47</v>
      </c>
      <c r="F185">
        <v>8</v>
      </c>
      <c r="G185" s="1">
        <f>IF(statek[[#This Row],[Z/W]]="z",E185+G184,G184-E185)</f>
        <v>168</v>
      </c>
      <c r="H185" s="1">
        <f>H184+IF(statek[[#This Row],[towar]]="T1",IF(statek[[#This Row],[Z/W]]="Z",statek[[#This Row],[ile ton]],-statek[[#This Row],[ile ton]]),0)</f>
        <v>47</v>
      </c>
      <c r="I185" s="1">
        <f>I184+IF(statek[[#This Row],[towar]]="T2",IF(statek[[#This Row],[Z/W]]="Z",statek[[#This Row],[ile ton]],-statek[[#This Row],[ile ton]]),0)</f>
        <v>9</v>
      </c>
      <c r="J185" s="1">
        <f>J184+IF(statek[[#This Row],[towar]]="T1",IF(statek[[#This Row],[Z/W]]="Z",statek[[#This Row],[ile ton]],-statek[[#This Row],[ile ton]]),0)</f>
        <v>47</v>
      </c>
      <c r="K185" s="1">
        <f>K184+IF(statek[[#This Row],[towar]]="T4",IF(statek[[#This Row],[Z/W]]="Z",statek[[#This Row],[ile ton]],-statek[[#This Row],[ile ton]]),0)</f>
        <v>0</v>
      </c>
      <c r="L185" s="1">
        <f>L184+IF(statek[[#This Row],[towar]]="T5",IF(statek[[#This Row],[Z/W]]="Z",statek[[#This Row],[ile ton]],-statek[[#This Row],[ile ton]]),0)</f>
        <v>26</v>
      </c>
      <c r="M185" s="1">
        <f>IF(statek[[#This Row],[Z/W]]="W",M184+statek[[#This Row],[cena za tone w talarach]]*statek[[#This Row],[ile ton]],M184-statek[[#This Row],[cena za tone w talarach]]*statek[[#This Row],[ile ton]])</f>
        <v>53496</v>
      </c>
      <c r="N185" s="1">
        <f>IF(statek[[#This Row],[data]] &lt;&gt; A186,statek[[#This Row],[T6]],"")</f>
        <v>53496</v>
      </c>
    </row>
    <row r="186" spans="1:14" x14ac:dyDescent="0.25">
      <c r="A186" s="2">
        <v>43362</v>
      </c>
      <c r="B186" s="1" t="s">
        <v>13</v>
      </c>
      <c r="C186" s="1" t="s">
        <v>12</v>
      </c>
      <c r="D186" s="1" t="s">
        <v>14</v>
      </c>
      <c r="E186">
        <v>82</v>
      </c>
      <c r="F186">
        <v>29</v>
      </c>
      <c r="G186" s="1">
        <f>IF(statek[[#This Row],[Z/W]]="z",E186+G185,G185-E186)</f>
        <v>86</v>
      </c>
      <c r="H186" s="1">
        <f>H185+IF(statek[[#This Row],[towar]]="T1",IF(statek[[#This Row],[Z/W]]="Z",statek[[#This Row],[ile ton]],-statek[[#This Row],[ile ton]]),0)</f>
        <v>47</v>
      </c>
      <c r="I186" s="1">
        <f>I185+IF(statek[[#This Row],[towar]]="T2",IF(statek[[#This Row],[Z/W]]="Z",statek[[#This Row],[ile ton]],-statek[[#This Row],[ile ton]]),0)</f>
        <v>9</v>
      </c>
      <c r="J186" s="1">
        <f>J185+IF(statek[[#This Row],[towar]]="T1",IF(statek[[#This Row],[Z/W]]="Z",statek[[#This Row],[ile ton]],-statek[[#This Row],[ile ton]]),0)</f>
        <v>47</v>
      </c>
      <c r="K186" s="1">
        <f>K185+IF(statek[[#This Row],[towar]]="T4",IF(statek[[#This Row],[Z/W]]="Z",statek[[#This Row],[ile ton]],-statek[[#This Row],[ile ton]]),0)</f>
        <v>0</v>
      </c>
      <c r="L186" s="1">
        <f>L185+IF(statek[[#This Row],[towar]]="T5",IF(statek[[#This Row],[Z/W]]="Z",statek[[#This Row],[ile ton]],-statek[[#This Row],[ile ton]]),0)</f>
        <v>26</v>
      </c>
      <c r="M186" s="1">
        <f>IF(statek[[#This Row],[Z/W]]="W",M185+statek[[#This Row],[cena za tone w talarach]]*statek[[#This Row],[ile ton]],M185-statek[[#This Row],[cena za tone w talarach]]*statek[[#This Row],[ile ton]])</f>
        <v>55874</v>
      </c>
      <c r="N186" s="1" t="str">
        <f>IF(statek[[#This Row],[data]] &lt;&gt; A187,statek[[#This Row],[T6]],"")</f>
        <v/>
      </c>
    </row>
    <row r="187" spans="1:14" x14ac:dyDescent="0.25">
      <c r="A187" s="2">
        <v>43362</v>
      </c>
      <c r="B187" s="1" t="s">
        <v>13</v>
      </c>
      <c r="C187" s="1" t="s">
        <v>9</v>
      </c>
      <c r="D187" s="1" t="s">
        <v>14</v>
      </c>
      <c r="E187">
        <v>26</v>
      </c>
      <c r="F187">
        <v>58</v>
      </c>
      <c r="G187" s="1">
        <f>IF(statek[[#This Row],[Z/W]]="z",E187+G186,G186-E187)</f>
        <v>60</v>
      </c>
      <c r="H187" s="1">
        <f>H186+IF(statek[[#This Row],[towar]]="T1",IF(statek[[#This Row],[Z/W]]="Z",statek[[#This Row],[ile ton]],-statek[[#This Row],[ile ton]]),0)</f>
        <v>47</v>
      </c>
      <c r="I187" s="1">
        <f>I186+IF(statek[[#This Row],[towar]]="T2",IF(statek[[#This Row],[Z/W]]="Z",statek[[#This Row],[ile ton]],-statek[[#This Row],[ile ton]]),0)</f>
        <v>9</v>
      </c>
      <c r="J187" s="1">
        <f>J186+IF(statek[[#This Row],[towar]]="T1",IF(statek[[#This Row],[Z/W]]="Z",statek[[#This Row],[ile ton]],-statek[[#This Row],[ile ton]]),0)</f>
        <v>47</v>
      </c>
      <c r="K187" s="1">
        <f>K186+IF(statek[[#This Row],[towar]]="T4",IF(statek[[#This Row],[Z/W]]="Z",statek[[#This Row],[ile ton]],-statek[[#This Row],[ile ton]]),0)</f>
        <v>0</v>
      </c>
      <c r="L187" s="1">
        <f>L186+IF(statek[[#This Row],[towar]]="T5",IF(statek[[#This Row],[Z/W]]="Z",statek[[#This Row],[ile ton]],-statek[[#This Row],[ile ton]]),0)</f>
        <v>0</v>
      </c>
      <c r="M187" s="1">
        <f>IF(statek[[#This Row],[Z/W]]="W",M186+statek[[#This Row],[cena za tone w talarach]]*statek[[#This Row],[ile ton]],M186-statek[[#This Row],[cena za tone w talarach]]*statek[[#This Row],[ile ton]])</f>
        <v>57382</v>
      </c>
      <c r="N187" s="1" t="str">
        <f>IF(statek[[#This Row],[data]] &lt;&gt; A188,statek[[#This Row],[T6]],"")</f>
        <v/>
      </c>
    </row>
    <row r="188" spans="1:14" x14ac:dyDescent="0.25">
      <c r="A188" s="2">
        <v>43362</v>
      </c>
      <c r="B188" s="1" t="s">
        <v>13</v>
      </c>
      <c r="C188" s="1" t="s">
        <v>10</v>
      </c>
      <c r="D188" s="1" t="s">
        <v>8</v>
      </c>
      <c r="E188">
        <v>24</v>
      </c>
      <c r="F188">
        <v>9</v>
      </c>
      <c r="G188" s="1">
        <f>IF(statek[[#This Row],[Z/W]]="z",E188+G187,G187-E188)</f>
        <v>84</v>
      </c>
      <c r="H188" s="1">
        <f>H187+IF(statek[[#This Row],[towar]]="T1",IF(statek[[#This Row],[Z/W]]="Z",statek[[#This Row],[ile ton]],-statek[[#This Row],[ile ton]]),0)</f>
        <v>71</v>
      </c>
      <c r="I188" s="1">
        <f>I187+IF(statek[[#This Row],[towar]]="T2",IF(statek[[#This Row],[Z/W]]="Z",statek[[#This Row],[ile ton]],-statek[[#This Row],[ile ton]]),0)</f>
        <v>9</v>
      </c>
      <c r="J188" s="1">
        <f>J187+IF(statek[[#This Row],[towar]]="T1",IF(statek[[#This Row],[Z/W]]="Z",statek[[#This Row],[ile ton]],-statek[[#This Row],[ile ton]]),0)</f>
        <v>71</v>
      </c>
      <c r="K188" s="1">
        <f>K187+IF(statek[[#This Row],[towar]]="T4",IF(statek[[#This Row],[Z/W]]="Z",statek[[#This Row],[ile ton]],-statek[[#This Row],[ile ton]]),0)</f>
        <v>0</v>
      </c>
      <c r="L188" s="1">
        <f>L187+IF(statek[[#This Row],[towar]]="T5",IF(statek[[#This Row],[Z/W]]="Z",statek[[#This Row],[ile ton]],-statek[[#This Row],[ile ton]]),0)</f>
        <v>0</v>
      </c>
      <c r="M188" s="1">
        <f>IF(statek[[#This Row],[Z/W]]="W",M187+statek[[#This Row],[cena za tone w talarach]]*statek[[#This Row],[ile ton]],M187-statek[[#This Row],[cena za tone w talarach]]*statek[[#This Row],[ile ton]])</f>
        <v>57166</v>
      </c>
      <c r="N188" s="1" t="str">
        <f>IF(statek[[#This Row],[data]] &lt;&gt; A189,statek[[#This Row],[T6]],"")</f>
        <v/>
      </c>
    </row>
    <row r="189" spans="1:14" x14ac:dyDescent="0.25">
      <c r="A189" s="2">
        <v>43362</v>
      </c>
      <c r="B189" s="1" t="s">
        <v>13</v>
      </c>
      <c r="C189" s="1" t="s">
        <v>11</v>
      </c>
      <c r="D189" s="1" t="s">
        <v>8</v>
      </c>
      <c r="E189">
        <v>36</v>
      </c>
      <c r="F189">
        <v>26</v>
      </c>
      <c r="G189" s="1">
        <f>IF(statek[[#This Row],[Z/W]]="z",E189+G188,G188-E189)</f>
        <v>120</v>
      </c>
      <c r="H189" s="1">
        <f>H188+IF(statek[[#This Row],[towar]]="T1",IF(statek[[#This Row],[Z/W]]="Z",statek[[#This Row],[ile ton]],-statek[[#This Row],[ile ton]]),0)</f>
        <v>71</v>
      </c>
      <c r="I189" s="1">
        <f>I188+IF(statek[[#This Row],[towar]]="T2",IF(statek[[#This Row],[Z/W]]="Z",statek[[#This Row],[ile ton]],-statek[[#This Row],[ile ton]]),0)</f>
        <v>45</v>
      </c>
      <c r="J189" s="1">
        <f>J188+IF(statek[[#This Row],[towar]]="T1",IF(statek[[#This Row],[Z/W]]="Z",statek[[#This Row],[ile ton]],-statek[[#This Row],[ile ton]]),0)</f>
        <v>71</v>
      </c>
      <c r="K189" s="1">
        <f>K188+IF(statek[[#This Row],[towar]]="T4",IF(statek[[#This Row],[Z/W]]="Z",statek[[#This Row],[ile ton]],-statek[[#This Row],[ile ton]]),0)</f>
        <v>0</v>
      </c>
      <c r="L189" s="1">
        <f>L188+IF(statek[[#This Row],[towar]]="T5",IF(statek[[#This Row],[Z/W]]="Z",statek[[#This Row],[ile ton]],-statek[[#This Row],[ile ton]]),0)</f>
        <v>0</v>
      </c>
      <c r="M189" s="1">
        <f>IF(statek[[#This Row],[Z/W]]="W",M188+statek[[#This Row],[cena za tone w talarach]]*statek[[#This Row],[ile ton]],M188-statek[[#This Row],[cena za tone w talarach]]*statek[[#This Row],[ile ton]])</f>
        <v>56230</v>
      </c>
      <c r="N189" s="1" t="str">
        <f>IF(statek[[#This Row],[data]] &lt;&gt; A190,statek[[#This Row],[T6]],"")</f>
        <v/>
      </c>
    </row>
    <row r="190" spans="1:14" x14ac:dyDescent="0.25">
      <c r="A190" s="2">
        <v>43362</v>
      </c>
      <c r="B190" s="1" t="s">
        <v>13</v>
      </c>
      <c r="C190" s="1" t="s">
        <v>7</v>
      </c>
      <c r="D190" s="1" t="s">
        <v>8</v>
      </c>
      <c r="E190">
        <v>6</v>
      </c>
      <c r="F190">
        <v>68</v>
      </c>
      <c r="G190" s="1">
        <f>IF(statek[[#This Row],[Z/W]]="z",E190+G189,G189-E190)</f>
        <v>126</v>
      </c>
      <c r="H190" s="1">
        <f>H189+IF(statek[[#This Row],[towar]]="T1",IF(statek[[#This Row],[Z/W]]="Z",statek[[#This Row],[ile ton]],-statek[[#This Row],[ile ton]]),0)</f>
        <v>71</v>
      </c>
      <c r="I190" s="1">
        <f>I189+IF(statek[[#This Row],[towar]]="T2",IF(statek[[#This Row],[Z/W]]="Z",statek[[#This Row],[ile ton]],-statek[[#This Row],[ile ton]]),0)</f>
        <v>45</v>
      </c>
      <c r="J190" s="1">
        <f>J189+IF(statek[[#This Row],[towar]]="T1",IF(statek[[#This Row],[Z/W]]="Z",statek[[#This Row],[ile ton]],-statek[[#This Row],[ile ton]]),0)</f>
        <v>71</v>
      </c>
      <c r="K190" s="1">
        <f>K189+IF(statek[[#This Row],[towar]]="T4",IF(statek[[#This Row],[Z/W]]="Z",statek[[#This Row],[ile ton]],-statek[[#This Row],[ile ton]]),0)</f>
        <v>6</v>
      </c>
      <c r="L190" s="1">
        <f>L189+IF(statek[[#This Row],[towar]]="T5",IF(statek[[#This Row],[Z/W]]="Z",statek[[#This Row],[ile ton]],-statek[[#This Row],[ile ton]]),0)</f>
        <v>0</v>
      </c>
      <c r="M190" s="1">
        <f>IF(statek[[#This Row],[Z/W]]="W",M189+statek[[#This Row],[cena za tone w talarach]]*statek[[#This Row],[ile ton]],M189-statek[[#This Row],[cena za tone w talarach]]*statek[[#This Row],[ile ton]])</f>
        <v>55822</v>
      </c>
      <c r="N190" s="1">
        <f>IF(statek[[#This Row],[data]] &lt;&gt; A191,statek[[#This Row],[T6]],"")</f>
        <v>55822</v>
      </c>
    </row>
    <row r="191" spans="1:14" x14ac:dyDescent="0.25">
      <c r="A191" s="2">
        <v>43381</v>
      </c>
      <c r="B191" s="1" t="s">
        <v>15</v>
      </c>
      <c r="C191" s="1" t="s">
        <v>11</v>
      </c>
      <c r="D191" s="1" t="s">
        <v>14</v>
      </c>
      <c r="E191">
        <v>45</v>
      </c>
      <c r="F191">
        <v>36</v>
      </c>
      <c r="G191" s="1">
        <f>IF(statek[[#This Row],[Z/W]]="z",E191+G190,G190-E191)</f>
        <v>81</v>
      </c>
      <c r="H191" s="1">
        <f>H190+IF(statek[[#This Row],[towar]]="T1",IF(statek[[#This Row],[Z/W]]="Z",statek[[#This Row],[ile ton]],-statek[[#This Row],[ile ton]]),0)</f>
        <v>71</v>
      </c>
      <c r="I191" s="1">
        <f>I190+IF(statek[[#This Row],[towar]]="T2",IF(statek[[#This Row],[Z/W]]="Z",statek[[#This Row],[ile ton]],-statek[[#This Row],[ile ton]]),0)</f>
        <v>0</v>
      </c>
      <c r="J191" s="1">
        <f>J190+IF(statek[[#This Row],[towar]]="T1",IF(statek[[#This Row],[Z/W]]="Z",statek[[#This Row],[ile ton]],-statek[[#This Row],[ile ton]]),0)</f>
        <v>71</v>
      </c>
      <c r="K191" s="1">
        <f>K190+IF(statek[[#This Row],[towar]]="T4",IF(statek[[#This Row],[Z/W]]="Z",statek[[#This Row],[ile ton]],-statek[[#This Row],[ile ton]]),0)</f>
        <v>6</v>
      </c>
      <c r="L191" s="1">
        <f>L190+IF(statek[[#This Row],[towar]]="T5",IF(statek[[#This Row],[Z/W]]="Z",statek[[#This Row],[ile ton]],-statek[[#This Row],[ile ton]]),0)</f>
        <v>0</v>
      </c>
      <c r="M191" s="1">
        <f>IF(statek[[#This Row],[Z/W]]="W",M190+statek[[#This Row],[cena za tone w talarach]]*statek[[#This Row],[ile ton]],M190-statek[[#This Row],[cena za tone w talarach]]*statek[[#This Row],[ile ton]])</f>
        <v>57442</v>
      </c>
      <c r="N191" s="1" t="str">
        <f>IF(statek[[#This Row],[data]] &lt;&gt; A192,statek[[#This Row],[T6]],"")</f>
        <v/>
      </c>
    </row>
    <row r="192" spans="1:14" x14ac:dyDescent="0.25">
      <c r="A192" s="2">
        <v>43381</v>
      </c>
      <c r="B192" s="1" t="s">
        <v>15</v>
      </c>
      <c r="C192" s="1" t="s">
        <v>10</v>
      </c>
      <c r="D192" s="1" t="s">
        <v>8</v>
      </c>
      <c r="E192">
        <v>18</v>
      </c>
      <c r="F192">
        <v>8</v>
      </c>
      <c r="G192" s="1">
        <f>IF(statek[[#This Row],[Z/W]]="z",E192+G191,G191-E192)</f>
        <v>99</v>
      </c>
      <c r="H192" s="1">
        <f>H191+IF(statek[[#This Row],[towar]]="T1",IF(statek[[#This Row],[Z/W]]="Z",statek[[#This Row],[ile ton]],-statek[[#This Row],[ile ton]]),0)</f>
        <v>89</v>
      </c>
      <c r="I192" s="1">
        <f>I191+IF(statek[[#This Row],[towar]]="T2",IF(statek[[#This Row],[Z/W]]="Z",statek[[#This Row],[ile ton]],-statek[[#This Row],[ile ton]]),0)</f>
        <v>0</v>
      </c>
      <c r="J192" s="1">
        <f>J191+IF(statek[[#This Row],[towar]]="T1",IF(statek[[#This Row],[Z/W]]="Z",statek[[#This Row],[ile ton]],-statek[[#This Row],[ile ton]]),0)</f>
        <v>89</v>
      </c>
      <c r="K192" s="1">
        <f>K191+IF(statek[[#This Row],[towar]]="T4",IF(statek[[#This Row],[Z/W]]="Z",statek[[#This Row],[ile ton]],-statek[[#This Row],[ile ton]]),0)</f>
        <v>6</v>
      </c>
      <c r="L192" s="1">
        <f>L191+IF(statek[[#This Row],[towar]]="T5",IF(statek[[#This Row],[Z/W]]="Z",statek[[#This Row],[ile ton]],-statek[[#This Row],[ile ton]]),0)</f>
        <v>0</v>
      </c>
      <c r="M192" s="1">
        <f>IF(statek[[#This Row],[Z/W]]="W",M191+statek[[#This Row],[cena za tone w talarach]]*statek[[#This Row],[ile ton]],M191-statek[[#This Row],[cena za tone w talarach]]*statek[[#This Row],[ile ton]])</f>
        <v>57298</v>
      </c>
      <c r="N192" s="1" t="str">
        <f>IF(statek[[#This Row],[data]] &lt;&gt; A193,statek[[#This Row],[T6]],"")</f>
        <v/>
      </c>
    </row>
    <row r="193" spans="1:14" x14ac:dyDescent="0.25">
      <c r="A193" s="2">
        <v>43381</v>
      </c>
      <c r="B193" s="1" t="s">
        <v>15</v>
      </c>
      <c r="C193" s="1" t="s">
        <v>9</v>
      </c>
      <c r="D193" s="1" t="s">
        <v>8</v>
      </c>
      <c r="E193">
        <v>20</v>
      </c>
      <c r="F193">
        <v>41</v>
      </c>
      <c r="G193" s="1">
        <f>IF(statek[[#This Row],[Z/W]]="z",E193+G192,G192-E193)</f>
        <v>119</v>
      </c>
      <c r="H193" s="1">
        <f>H192+IF(statek[[#This Row],[towar]]="T1",IF(statek[[#This Row],[Z/W]]="Z",statek[[#This Row],[ile ton]],-statek[[#This Row],[ile ton]]),0)</f>
        <v>89</v>
      </c>
      <c r="I193" s="1">
        <f>I192+IF(statek[[#This Row],[towar]]="T2",IF(statek[[#This Row],[Z/W]]="Z",statek[[#This Row],[ile ton]],-statek[[#This Row],[ile ton]]),0)</f>
        <v>0</v>
      </c>
      <c r="J193" s="1">
        <f>J192+IF(statek[[#This Row],[towar]]="T1",IF(statek[[#This Row],[Z/W]]="Z",statek[[#This Row],[ile ton]],-statek[[#This Row],[ile ton]]),0)</f>
        <v>89</v>
      </c>
      <c r="K193" s="1">
        <f>K192+IF(statek[[#This Row],[towar]]="T4",IF(statek[[#This Row],[Z/W]]="Z",statek[[#This Row],[ile ton]],-statek[[#This Row],[ile ton]]),0)</f>
        <v>6</v>
      </c>
      <c r="L193" s="1">
        <f>L192+IF(statek[[#This Row],[towar]]="T5",IF(statek[[#This Row],[Z/W]]="Z",statek[[#This Row],[ile ton]],-statek[[#This Row],[ile ton]]),0)</f>
        <v>20</v>
      </c>
      <c r="M193" s="1">
        <f>IF(statek[[#This Row],[Z/W]]="W",M192+statek[[#This Row],[cena za tone w talarach]]*statek[[#This Row],[ile ton]],M192-statek[[#This Row],[cena za tone w talarach]]*statek[[#This Row],[ile ton]])</f>
        <v>56478</v>
      </c>
      <c r="N193" s="1">
        <f>IF(statek[[#This Row],[data]] &lt;&gt; A194,statek[[#This Row],[T6]],"")</f>
        <v>56478</v>
      </c>
    </row>
    <row r="194" spans="1:14" x14ac:dyDescent="0.25">
      <c r="A194" s="2">
        <v>43407</v>
      </c>
      <c r="B194" s="1" t="s">
        <v>16</v>
      </c>
      <c r="C194" s="1" t="s">
        <v>12</v>
      </c>
      <c r="D194" s="1" t="s">
        <v>14</v>
      </c>
      <c r="E194">
        <v>4</v>
      </c>
      <c r="F194">
        <v>32</v>
      </c>
      <c r="G194" s="1">
        <f>IF(statek[[#This Row],[Z/W]]="z",E194+G193,G193-E194)</f>
        <v>115</v>
      </c>
      <c r="H194" s="1">
        <f>H193+IF(statek[[#This Row],[towar]]="T1",IF(statek[[#This Row],[Z/W]]="Z",statek[[#This Row],[ile ton]],-statek[[#This Row],[ile ton]]),0)</f>
        <v>89</v>
      </c>
      <c r="I194" s="1">
        <f>I193+IF(statek[[#This Row],[towar]]="T2",IF(statek[[#This Row],[Z/W]]="Z",statek[[#This Row],[ile ton]],-statek[[#This Row],[ile ton]]),0)</f>
        <v>0</v>
      </c>
      <c r="J194" s="1">
        <f>J193+IF(statek[[#This Row],[towar]]="T1",IF(statek[[#This Row],[Z/W]]="Z",statek[[#This Row],[ile ton]],-statek[[#This Row],[ile ton]]),0)</f>
        <v>89</v>
      </c>
      <c r="K194" s="1">
        <f>K193+IF(statek[[#This Row],[towar]]="T4",IF(statek[[#This Row],[Z/W]]="Z",statek[[#This Row],[ile ton]],-statek[[#This Row],[ile ton]]),0)</f>
        <v>6</v>
      </c>
      <c r="L194" s="1">
        <f>L193+IF(statek[[#This Row],[towar]]="T5",IF(statek[[#This Row],[Z/W]]="Z",statek[[#This Row],[ile ton]],-statek[[#This Row],[ile ton]]),0)</f>
        <v>20</v>
      </c>
      <c r="M194" s="1">
        <f>IF(statek[[#This Row],[Z/W]]="W",M193+statek[[#This Row],[cena za tone w talarach]]*statek[[#This Row],[ile ton]],M193-statek[[#This Row],[cena za tone w talarach]]*statek[[#This Row],[ile ton]])</f>
        <v>56606</v>
      </c>
      <c r="N194" s="1" t="str">
        <f>IF(statek[[#This Row],[data]] &lt;&gt; A195,statek[[#This Row],[T6]],"")</f>
        <v/>
      </c>
    </row>
    <row r="195" spans="1:14" x14ac:dyDescent="0.25">
      <c r="A195" s="2">
        <v>43407</v>
      </c>
      <c r="B195" s="1" t="s">
        <v>16</v>
      </c>
      <c r="C195" s="1" t="s">
        <v>9</v>
      </c>
      <c r="D195" s="1" t="s">
        <v>8</v>
      </c>
      <c r="E195">
        <v>48</v>
      </c>
      <c r="F195">
        <v>37</v>
      </c>
      <c r="G195" s="1">
        <f>IF(statek[[#This Row],[Z/W]]="z",E195+G194,G194-E195)</f>
        <v>163</v>
      </c>
      <c r="H195" s="1">
        <f>H194+IF(statek[[#This Row],[towar]]="T1",IF(statek[[#This Row],[Z/W]]="Z",statek[[#This Row],[ile ton]],-statek[[#This Row],[ile ton]]),0)</f>
        <v>89</v>
      </c>
      <c r="I195" s="1">
        <f>I194+IF(statek[[#This Row],[towar]]="T2",IF(statek[[#This Row],[Z/W]]="Z",statek[[#This Row],[ile ton]],-statek[[#This Row],[ile ton]]),0)</f>
        <v>0</v>
      </c>
      <c r="J195" s="1">
        <f>J194+IF(statek[[#This Row],[towar]]="T1",IF(statek[[#This Row],[Z/W]]="Z",statek[[#This Row],[ile ton]],-statek[[#This Row],[ile ton]]),0)</f>
        <v>89</v>
      </c>
      <c r="K195" s="1">
        <f>K194+IF(statek[[#This Row],[towar]]="T4",IF(statek[[#This Row],[Z/W]]="Z",statek[[#This Row],[ile ton]],-statek[[#This Row],[ile ton]]),0)</f>
        <v>6</v>
      </c>
      <c r="L195" s="1">
        <f>L194+IF(statek[[#This Row],[towar]]="T5",IF(statek[[#This Row],[Z/W]]="Z",statek[[#This Row],[ile ton]],-statek[[#This Row],[ile ton]]),0)</f>
        <v>68</v>
      </c>
      <c r="M195" s="1">
        <f>IF(statek[[#This Row],[Z/W]]="W",M194+statek[[#This Row],[cena za tone w talarach]]*statek[[#This Row],[ile ton]],M194-statek[[#This Row],[cena za tone w talarach]]*statek[[#This Row],[ile ton]])</f>
        <v>54830</v>
      </c>
      <c r="N195" s="1">
        <f>IF(statek[[#This Row],[data]] &lt;&gt; A196,statek[[#This Row],[T6]],"")</f>
        <v>54830</v>
      </c>
    </row>
    <row r="196" spans="1:14" x14ac:dyDescent="0.25">
      <c r="A196" s="2">
        <v>43428</v>
      </c>
      <c r="B196" s="1" t="s">
        <v>17</v>
      </c>
      <c r="C196" s="1" t="s">
        <v>9</v>
      </c>
      <c r="D196" s="1" t="s">
        <v>14</v>
      </c>
      <c r="E196">
        <v>64</v>
      </c>
      <c r="F196">
        <v>61</v>
      </c>
      <c r="G196" s="1">
        <f>IF(statek[[#This Row],[Z/W]]="z",E196+G195,G195-E196)</f>
        <v>99</v>
      </c>
      <c r="H196" s="1">
        <f>H195+IF(statek[[#This Row],[towar]]="T1",IF(statek[[#This Row],[Z/W]]="Z",statek[[#This Row],[ile ton]],-statek[[#This Row],[ile ton]]),0)</f>
        <v>89</v>
      </c>
      <c r="I196" s="1">
        <f>I195+IF(statek[[#This Row],[towar]]="T2",IF(statek[[#This Row],[Z/W]]="Z",statek[[#This Row],[ile ton]],-statek[[#This Row],[ile ton]]),0)</f>
        <v>0</v>
      </c>
      <c r="J196" s="1">
        <f>J195+IF(statek[[#This Row],[towar]]="T1",IF(statek[[#This Row],[Z/W]]="Z",statek[[#This Row],[ile ton]],-statek[[#This Row],[ile ton]]),0)</f>
        <v>89</v>
      </c>
      <c r="K196" s="1">
        <f>K195+IF(statek[[#This Row],[towar]]="T4",IF(statek[[#This Row],[Z/W]]="Z",statek[[#This Row],[ile ton]],-statek[[#This Row],[ile ton]]),0)</f>
        <v>6</v>
      </c>
      <c r="L196" s="1">
        <f>L195+IF(statek[[#This Row],[towar]]="T5",IF(statek[[#This Row],[Z/W]]="Z",statek[[#This Row],[ile ton]],-statek[[#This Row],[ile ton]]),0)</f>
        <v>4</v>
      </c>
      <c r="M196" s="1">
        <f>IF(statek[[#This Row],[Z/W]]="W",M195+statek[[#This Row],[cena za tone w talarach]]*statek[[#This Row],[ile ton]],M195-statek[[#This Row],[cena za tone w talarach]]*statek[[#This Row],[ile ton]])</f>
        <v>58734</v>
      </c>
      <c r="N196" s="1" t="str">
        <f>IF(statek[[#This Row],[data]] &lt;&gt; A197,statek[[#This Row],[T6]],"")</f>
        <v/>
      </c>
    </row>
    <row r="197" spans="1:14" x14ac:dyDescent="0.25">
      <c r="A197" s="2">
        <v>43428</v>
      </c>
      <c r="B197" s="1" t="s">
        <v>17</v>
      </c>
      <c r="C197" s="1" t="s">
        <v>7</v>
      </c>
      <c r="D197" s="1" t="s">
        <v>8</v>
      </c>
      <c r="E197">
        <v>43</v>
      </c>
      <c r="F197">
        <v>63</v>
      </c>
      <c r="G197" s="1">
        <f>IF(statek[[#This Row],[Z/W]]="z",E197+G196,G196-E197)</f>
        <v>142</v>
      </c>
      <c r="H197" s="1">
        <f>H196+IF(statek[[#This Row],[towar]]="T1",IF(statek[[#This Row],[Z/W]]="Z",statek[[#This Row],[ile ton]],-statek[[#This Row],[ile ton]]),0)</f>
        <v>89</v>
      </c>
      <c r="I197" s="1">
        <f>I196+IF(statek[[#This Row],[towar]]="T2",IF(statek[[#This Row],[Z/W]]="Z",statek[[#This Row],[ile ton]],-statek[[#This Row],[ile ton]]),0)</f>
        <v>0</v>
      </c>
      <c r="J197" s="1">
        <f>J196+IF(statek[[#This Row],[towar]]="T1",IF(statek[[#This Row],[Z/W]]="Z",statek[[#This Row],[ile ton]],-statek[[#This Row],[ile ton]]),0)</f>
        <v>89</v>
      </c>
      <c r="K197" s="1">
        <f>K196+IF(statek[[#This Row],[towar]]="T4",IF(statek[[#This Row],[Z/W]]="Z",statek[[#This Row],[ile ton]],-statek[[#This Row],[ile ton]]),0)</f>
        <v>49</v>
      </c>
      <c r="L197" s="1">
        <f>L196+IF(statek[[#This Row],[towar]]="T5",IF(statek[[#This Row],[Z/W]]="Z",statek[[#This Row],[ile ton]],-statek[[#This Row],[ile ton]]),0)</f>
        <v>4</v>
      </c>
      <c r="M197" s="1">
        <f>IF(statek[[#This Row],[Z/W]]="W",M196+statek[[#This Row],[cena za tone w talarach]]*statek[[#This Row],[ile ton]],M196-statek[[#This Row],[cena za tone w talarach]]*statek[[#This Row],[ile ton]])</f>
        <v>56025</v>
      </c>
      <c r="N197" s="1" t="str">
        <f>IF(statek[[#This Row],[data]] &lt;&gt; A198,statek[[#This Row],[T6]],"")</f>
        <v/>
      </c>
    </row>
    <row r="198" spans="1:14" x14ac:dyDescent="0.25">
      <c r="A198" s="2">
        <v>43428</v>
      </c>
      <c r="B198" s="1" t="s">
        <v>17</v>
      </c>
      <c r="C198" s="1" t="s">
        <v>11</v>
      </c>
      <c r="D198" s="1" t="s">
        <v>8</v>
      </c>
      <c r="E198">
        <v>24</v>
      </c>
      <c r="F198">
        <v>24</v>
      </c>
      <c r="G198" s="1">
        <f>IF(statek[[#This Row],[Z/W]]="z",E198+G197,G197-E198)</f>
        <v>166</v>
      </c>
      <c r="H198" s="1">
        <f>H197+IF(statek[[#This Row],[towar]]="T1",IF(statek[[#This Row],[Z/W]]="Z",statek[[#This Row],[ile ton]],-statek[[#This Row],[ile ton]]),0)</f>
        <v>89</v>
      </c>
      <c r="I198" s="1">
        <f>I197+IF(statek[[#This Row],[towar]]="T2",IF(statek[[#This Row],[Z/W]]="Z",statek[[#This Row],[ile ton]],-statek[[#This Row],[ile ton]]),0)</f>
        <v>24</v>
      </c>
      <c r="J198" s="1">
        <f>J197+IF(statek[[#This Row],[towar]]="T1",IF(statek[[#This Row],[Z/W]]="Z",statek[[#This Row],[ile ton]],-statek[[#This Row],[ile ton]]),0)</f>
        <v>89</v>
      </c>
      <c r="K198" s="1">
        <f>K197+IF(statek[[#This Row],[towar]]="T4",IF(statek[[#This Row],[Z/W]]="Z",statek[[#This Row],[ile ton]],-statek[[#This Row],[ile ton]]),0)</f>
        <v>49</v>
      </c>
      <c r="L198" s="1">
        <f>L197+IF(statek[[#This Row],[towar]]="T5",IF(statek[[#This Row],[Z/W]]="Z",statek[[#This Row],[ile ton]],-statek[[#This Row],[ile ton]]),0)</f>
        <v>4</v>
      </c>
      <c r="M198" s="1">
        <f>IF(statek[[#This Row],[Z/W]]="W",M197+statek[[#This Row],[cena za tone w talarach]]*statek[[#This Row],[ile ton]],M197-statek[[#This Row],[cena za tone w talarach]]*statek[[#This Row],[ile ton]])</f>
        <v>55449</v>
      </c>
      <c r="N198" s="1">
        <f>IF(statek[[#This Row],[data]] &lt;&gt; A199,statek[[#This Row],[T6]],"")</f>
        <v>55449</v>
      </c>
    </row>
    <row r="199" spans="1:14" x14ac:dyDescent="0.25">
      <c r="A199" s="2">
        <v>43452</v>
      </c>
      <c r="B199" s="1" t="s">
        <v>18</v>
      </c>
      <c r="C199" s="1" t="s">
        <v>9</v>
      </c>
      <c r="D199" s="1" t="s">
        <v>14</v>
      </c>
      <c r="E199">
        <v>4</v>
      </c>
      <c r="F199">
        <v>62</v>
      </c>
      <c r="G199" s="1">
        <f>IF(statek[[#This Row],[Z/W]]="z",E199+G198,G198-E199)</f>
        <v>162</v>
      </c>
      <c r="H199" s="1">
        <f>H198+IF(statek[[#This Row],[towar]]="T1",IF(statek[[#This Row],[Z/W]]="Z",statek[[#This Row],[ile ton]],-statek[[#This Row],[ile ton]]),0)</f>
        <v>89</v>
      </c>
      <c r="I199" s="1">
        <f>I198+IF(statek[[#This Row],[towar]]="T2",IF(statek[[#This Row],[Z/W]]="Z",statek[[#This Row],[ile ton]],-statek[[#This Row],[ile ton]]),0)</f>
        <v>24</v>
      </c>
      <c r="J199" s="1">
        <f>J198+IF(statek[[#This Row],[towar]]="T1",IF(statek[[#This Row],[Z/W]]="Z",statek[[#This Row],[ile ton]],-statek[[#This Row],[ile ton]]),0)</f>
        <v>89</v>
      </c>
      <c r="K199" s="1">
        <f>K198+IF(statek[[#This Row],[towar]]="T4",IF(statek[[#This Row],[Z/W]]="Z",statek[[#This Row],[ile ton]],-statek[[#This Row],[ile ton]]),0)</f>
        <v>49</v>
      </c>
      <c r="L199" s="1">
        <f>L198+IF(statek[[#This Row],[towar]]="T5",IF(statek[[#This Row],[Z/W]]="Z",statek[[#This Row],[ile ton]],-statek[[#This Row],[ile ton]]),0)</f>
        <v>0</v>
      </c>
      <c r="M199" s="1">
        <f>IF(statek[[#This Row],[Z/W]]="W",M198+statek[[#This Row],[cena za tone w talarach]]*statek[[#This Row],[ile ton]],M198-statek[[#This Row],[cena za tone w talarach]]*statek[[#This Row],[ile ton]])</f>
        <v>55697</v>
      </c>
      <c r="N199" s="1" t="str">
        <f>IF(statek[[#This Row],[data]] &lt;&gt; A200,statek[[#This Row],[T6]],"")</f>
        <v/>
      </c>
    </row>
    <row r="200" spans="1:14" x14ac:dyDescent="0.25">
      <c r="A200" s="2">
        <v>43452</v>
      </c>
      <c r="B200" s="1" t="s">
        <v>18</v>
      </c>
      <c r="C200" s="1" t="s">
        <v>12</v>
      </c>
      <c r="D200" s="1" t="s">
        <v>8</v>
      </c>
      <c r="E200">
        <v>35</v>
      </c>
      <c r="F200">
        <v>19</v>
      </c>
      <c r="G200" s="1">
        <f>IF(statek[[#This Row],[Z/W]]="z",E200+G199,G199-E200)</f>
        <v>197</v>
      </c>
      <c r="H200" s="1">
        <f>H199+IF(statek[[#This Row],[towar]]="T1",IF(statek[[#This Row],[Z/W]]="Z",statek[[#This Row],[ile ton]],-statek[[#This Row],[ile ton]]),0)</f>
        <v>89</v>
      </c>
      <c r="I200" s="1">
        <f>I199+IF(statek[[#This Row],[towar]]="T2",IF(statek[[#This Row],[Z/W]]="Z",statek[[#This Row],[ile ton]],-statek[[#This Row],[ile ton]]),0)</f>
        <v>24</v>
      </c>
      <c r="J200" s="1">
        <f>J199+IF(statek[[#This Row],[towar]]="T1",IF(statek[[#This Row],[Z/W]]="Z",statek[[#This Row],[ile ton]],-statek[[#This Row],[ile ton]]),0)</f>
        <v>89</v>
      </c>
      <c r="K200" s="1">
        <f>K199+IF(statek[[#This Row],[towar]]="T4",IF(statek[[#This Row],[Z/W]]="Z",statek[[#This Row],[ile ton]],-statek[[#This Row],[ile ton]]),0)</f>
        <v>49</v>
      </c>
      <c r="L200" s="1">
        <f>L199+IF(statek[[#This Row],[towar]]="T5",IF(statek[[#This Row],[Z/W]]="Z",statek[[#This Row],[ile ton]],-statek[[#This Row],[ile ton]]),0)</f>
        <v>0</v>
      </c>
      <c r="M200" s="1">
        <f>IF(statek[[#This Row],[Z/W]]="W",M199+statek[[#This Row],[cena za tone w talarach]]*statek[[#This Row],[ile ton]],M199-statek[[#This Row],[cena za tone w talarach]]*statek[[#This Row],[ile ton]])</f>
        <v>55032</v>
      </c>
      <c r="N200" s="1" t="str">
        <f>IF(statek[[#This Row],[data]] &lt;&gt; A201,statek[[#This Row],[T6]],"")</f>
        <v/>
      </c>
    </row>
    <row r="201" spans="1:14" x14ac:dyDescent="0.25">
      <c r="A201" s="2">
        <v>43452</v>
      </c>
      <c r="B201" s="1" t="s">
        <v>18</v>
      </c>
      <c r="C201" s="1" t="s">
        <v>10</v>
      </c>
      <c r="D201" s="1" t="s">
        <v>8</v>
      </c>
      <c r="E201">
        <v>41</v>
      </c>
      <c r="F201">
        <v>8</v>
      </c>
      <c r="G201" s="1">
        <f>IF(statek[[#This Row],[Z/W]]="z",E201+G200,G200-E201)</f>
        <v>238</v>
      </c>
      <c r="H201" s="1">
        <f>H200+IF(statek[[#This Row],[towar]]="T1",IF(statek[[#This Row],[Z/W]]="Z",statek[[#This Row],[ile ton]],-statek[[#This Row],[ile ton]]),0)</f>
        <v>130</v>
      </c>
      <c r="I201" s="1">
        <f>I200+IF(statek[[#This Row],[towar]]="T2",IF(statek[[#This Row],[Z/W]]="Z",statek[[#This Row],[ile ton]],-statek[[#This Row],[ile ton]]),0)</f>
        <v>24</v>
      </c>
      <c r="J201" s="1">
        <f>J200+IF(statek[[#This Row],[towar]]="T1",IF(statek[[#This Row],[Z/W]]="Z",statek[[#This Row],[ile ton]],-statek[[#This Row],[ile ton]]),0)</f>
        <v>130</v>
      </c>
      <c r="K201" s="1">
        <f>K200+IF(statek[[#This Row],[towar]]="T4",IF(statek[[#This Row],[Z/W]]="Z",statek[[#This Row],[ile ton]],-statek[[#This Row],[ile ton]]),0)</f>
        <v>49</v>
      </c>
      <c r="L201" s="1">
        <f>L200+IF(statek[[#This Row],[towar]]="T5",IF(statek[[#This Row],[Z/W]]="Z",statek[[#This Row],[ile ton]],-statek[[#This Row],[ile ton]]),0)</f>
        <v>0</v>
      </c>
      <c r="M201" s="1">
        <f>IF(statek[[#This Row],[Z/W]]="W",M200+statek[[#This Row],[cena za tone w talarach]]*statek[[#This Row],[ile ton]],M200-statek[[#This Row],[cena za tone w talarach]]*statek[[#This Row],[ile ton]])</f>
        <v>54704</v>
      </c>
      <c r="N201" s="1" t="str">
        <f>IF(statek[[#This Row],[data]] &lt;&gt; A202,statek[[#This Row],[T6]],"")</f>
        <v/>
      </c>
    </row>
    <row r="202" spans="1:14" x14ac:dyDescent="0.25">
      <c r="A202" s="2">
        <v>43452</v>
      </c>
      <c r="B202" s="1" t="s">
        <v>18</v>
      </c>
      <c r="C202" s="1" t="s">
        <v>7</v>
      </c>
      <c r="D202" s="1" t="s">
        <v>8</v>
      </c>
      <c r="E202">
        <v>23</v>
      </c>
      <c r="F202">
        <v>61</v>
      </c>
      <c r="G202" s="1">
        <f>IF(statek[[#This Row],[Z/W]]="z",E202+G201,G201-E202)</f>
        <v>261</v>
      </c>
      <c r="H202" s="1">
        <f>H201+IF(statek[[#This Row],[towar]]="T1",IF(statek[[#This Row],[Z/W]]="Z",statek[[#This Row],[ile ton]],-statek[[#This Row],[ile ton]]),0)</f>
        <v>130</v>
      </c>
      <c r="I202" s="1">
        <f>I201+IF(statek[[#This Row],[towar]]="T2",IF(statek[[#This Row],[Z/W]]="Z",statek[[#This Row],[ile ton]],-statek[[#This Row],[ile ton]]),0)</f>
        <v>24</v>
      </c>
      <c r="J202" s="1">
        <f>J201+IF(statek[[#This Row],[towar]]="T1",IF(statek[[#This Row],[Z/W]]="Z",statek[[#This Row],[ile ton]],-statek[[#This Row],[ile ton]]),0)</f>
        <v>130</v>
      </c>
      <c r="K202" s="1">
        <f>K201+IF(statek[[#This Row],[towar]]="T4",IF(statek[[#This Row],[Z/W]]="Z",statek[[#This Row],[ile ton]],-statek[[#This Row],[ile ton]]),0)</f>
        <v>72</v>
      </c>
      <c r="L202" s="1">
        <f>L201+IF(statek[[#This Row],[towar]]="T5",IF(statek[[#This Row],[Z/W]]="Z",statek[[#This Row],[ile ton]],-statek[[#This Row],[ile ton]]),0)</f>
        <v>0</v>
      </c>
      <c r="M202" s="1">
        <f>IF(statek[[#This Row],[Z/W]]="W",M201+statek[[#This Row],[cena za tone w talarach]]*statek[[#This Row],[ile ton]],M201-statek[[#This Row],[cena za tone w talarach]]*statek[[#This Row],[ile ton]])</f>
        <v>53301</v>
      </c>
      <c r="N202" s="1" t="str">
        <f>IF(statek[[#This Row],[data]] &lt;&gt; A203,statek[[#This Row],[T6]],"")</f>
        <v/>
      </c>
    </row>
    <row r="203" spans="1:14" x14ac:dyDescent="0.25">
      <c r="A203" s="2">
        <v>43452</v>
      </c>
      <c r="B203" s="1" t="s">
        <v>18</v>
      </c>
      <c r="C203" s="1" t="s">
        <v>11</v>
      </c>
      <c r="D203" s="1" t="s">
        <v>8</v>
      </c>
      <c r="E203">
        <v>46</v>
      </c>
      <c r="F203">
        <v>23</v>
      </c>
      <c r="G203" s="1">
        <f>IF(statek[[#This Row],[Z/W]]="z",E203+G202,G202-E203)</f>
        <v>307</v>
      </c>
      <c r="H203" s="1">
        <f>H202+IF(statek[[#This Row],[towar]]="T1",IF(statek[[#This Row],[Z/W]]="Z",statek[[#This Row],[ile ton]],-statek[[#This Row],[ile ton]]),0)</f>
        <v>130</v>
      </c>
      <c r="I203" s="1">
        <f>I202+IF(statek[[#This Row],[towar]]="T2",IF(statek[[#This Row],[Z/W]]="Z",statek[[#This Row],[ile ton]],-statek[[#This Row],[ile ton]]),0)</f>
        <v>70</v>
      </c>
      <c r="J203" s="1">
        <f>J202+IF(statek[[#This Row],[towar]]="T1",IF(statek[[#This Row],[Z/W]]="Z",statek[[#This Row],[ile ton]],-statek[[#This Row],[ile ton]]),0)</f>
        <v>130</v>
      </c>
      <c r="K203" s="1">
        <f>K202+IF(statek[[#This Row],[towar]]="T4",IF(statek[[#This Row],[Z/W]]="Z",statek[[#This Row],[ile ton]],-statek[[#This Row],[ile ton]]),0)</f>
        <v>72</v>
      </c>
      <c r="L203" s="1">
        <f>L202+IF(statek[[#This Row],[towar]]="T5",IF(statek[[#This Row],[Z/W]]="Z",statek[[#This Row],[ile ton]],-statek[[#This Row],[ile ton]]),0)</f>
        <v>0</v>
      </c>
      <c r="M203" s="1">
        <f>IF(statek[[#This Row],[Z/W]]="W",M202+statek[[#This Row],[cena za tone w talarach]]*statek[[#This Row],[ile ton]],M202-statek[[#This Row],[cena za tone w talarach]]*statek[[#This Row],[ile ton]])</f>
        <v>52243</v>
      </c>
      <c r="N203" s="1">
        <f>IF(statek[[#This Row],[data]] &lt;&gt; A204,statek[[#This Row],[T6]],"")</f>
        <v>52243</v>
      </c>
    </row>
    <row r="204" spans="1:14" x14ac:dyDescent="0.25">
      <c r="A204" s="2"/>
      <c r="B204" s="1"/>
      <c r="C204" s="1"/>
      <c r="D204" s="1"/>
      <c r="G204" s="1"/>
      <c r="H204" s="1"/>
      <c r="I204" s="1"/>
      <c r="J204" s="1"/>
      <c r="K204" s="1"/>
      <c r="L204" s="1"/>
      <c r="M204" s="1"/>
      <c r="N204">
        <f>MAX(N167:N203)</f>
        <v>56478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H b R Q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B 2 0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t F B X 2 F D U p P I B A A C g B w A A E w A c A E Z v c m 1 1 b G F z L 1 N l Y 3 R p b 2 4 x L m 0 g o h g A K K A U A A A A A A A A A A A A A A A A A A A A A A A A A A A A 7 V R N b 9 N A E D 0 T K f 9 h Z S 6 J Z J k k l B 5 A P q A U x I d U p U o q p N Y c t v b Q 2 r F 3 r N 0 x 7 j r K p X + p J y R u V f 4 X k 7 g 0 K U a k V M o J f P H u e / Z 8 v D e 7 B k K K U Y l x / e 6 / a r f a L X M h N U Q i l 8 p Q K Y U v U q B 2 S / C z + K Z v r q P F F T I 4 N F + 9 A w y L D B R 1 3 s Y p e E N U x B v T c Y Y v g 2 M D 2 g Q J K m m C k Q 0 5 Z D b S m H A e E / T 7 m U z k o D f o 6 e A 2 i 0 e X 5 H T d 0 w N I 4 y w m 0 L 7 z x H H F E N M i U 8 Z / 7 o o 3 K s Q o V u d + f / C i 5 4 q j A g n G Z F P w 1 0 v v E B V 8 7 r p 1 t U + d Q 3 m + u L q 5 L q e x Q J F j V N r F d 1 O h s h n v q h i z G B x u Z S L P + F 8 u L + N A 7 0 B G X H r n r l d X n N 5 S r 9 N 0 H M p U a u O T L j Y T n X A k x Q K i I J u v Q 0 4 0 d / c F d V b 3 M b E 5 m M 7 D y n J n M 2 e 0 0 g Z Z B 4 4 K g u C S 5 q 6 Y O R 9 Z a K t Y 6 g Y z w r x I Z Z j I n 4 w q s j P Q 8 3 m 3 3 Y r V 7 6 v d 9 D y B y n J V u 7 W 8 T r L F 8 c H j H P 8 b I 9 Y O s 9 Y 1 0 W 8 o W u O D e / h D 1 S w q S 1 M s V R z a H U u 6 k W m L r n v / T 9 K G u x + W o 9 h A j 9 d q / n K O V q y u I M L S P m o k D E m C 6 Y 6 n o U 6 y Z R D 2 / 8 l B i C T d 3 Y 2 8 h p W j O e r m V U p Y S t 1 A T 5 5 9 a m D s k y B U j L 9 X t L / n L W t a E S E o K S q 5 J E G U g p Z 9 y v D i / o d / n J w f U E s B A i 0 A F A A C A A g A H b R Q V y L 1 h J 2 i A A A A 9 g A A A B I A A A A A A A A A A A A A A A A A A A A A A E N v b m Z p Z y 9 Q Y W N r Y W d l L n h t b F B L A Q I t A B Q A A g A I A B 2 0 U F c P y u m r p A A A A O k A A A A T A A A A A A A A A A A A A A A A A O 4 A A A B b Q 2 9 u d G V u d F 9 U e X B l c 1 0 u e G 1 s U E s B A i 0 A F A A C A A g A H b R Q V 9 h Q 1 K T y A Q A A o A c A A B M A A A A A A A A A A A A A A A A A 3 w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i M A A A A A A A A w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u c 3 R 3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I w O j M x O j I w L j U 2 N D k 3 M z l a I i A v P j x F b n R y e S B U e X B l P S J G a W x s Q 2 9 s d W 1 u V H l w Z X M i I F Z h b H V l P S J z Q m d Z R i I g L z 4 8 R W 5 0 c n k g V H l w Z T 0 i R m l s b E N v b H V t b k 5 h b W V z I i B W Y W x 1 Z T 0 i c 1 s m c X V v d D t Q Y W 5 z d H d v J n F 1 b 3 Q 7 L C Z x d W 9 0 O 0 t v b n R 5 b m V u d C Z x d W 9 0 O y w m c X V v d D t Q b 3 B 1 b G F j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5 z d H d h L 0 F 1 d G 9 S Z W 1 v d m V k Q 2 9 s d W 1 u c z E u e 1 B h b n N 0 d 2 8 s M H 0 m c X V v d D s s J n F 1 b 3 Q 7 U 2 V j d G l v b j E v c G F u c 3 R 3 Y S 9 B d X R v U m V t b 3 Z l Z E N v b H V t b n M x L n t L b 2 5 0 e W 5 l b n Q s M X 0 m c X V v d D s s J n F 1 b 3 Q 7 U 2 V j d G l v b j E v c G F u c 3 R 3 Y S 9 B d X R v U m V t b 3 Z l Z E N v b H V t b n M x L n t Q b 3 B 1 b G F j a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F u c 3 R 3 Y S 9 B d X R v U m V t b 3 Z l Z E N v b H V t b n M x L n t Q Y W 5 z d H d v L D B 9 J n F 1 b 3 Q 7 L C Z x d W 9 0 O 1 N l Y 3 R p b 2 4 x L 3 B h b n N 0 d 2 E v Q X V 0 b 1 J l b W 9 2 Z W R D b 2 x 1 b W 5 z M S 5 7 S 2 9 u d H l u Z W 5 0 L D F 9 J n F 1 b 3 Q 7 L C Z x d W 9 0 O 1 N l Y 3 R p b 2 4 x L 3 B h b n N 0 d 2 E v Q X V 0 b 1 J l b W 9 2 Z W R D b 2 x 1 b W 5 z M S 5 7 U G 9 w d W x h Y 2 p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5 z d H d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b n N 0 d 2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5 z d H d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l e n l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y M D o z M T o 0 M C 4 y N D Q z O D g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V 6 e W t p L 0 F 1 d G 9 S Z W 1 v d m V k Q 2 9 s d W 1 u c z E u e 0 N v b H V t b j E s M H 0 m c X V v d D s s J n F 1 b 3 Q 7 U 2 V j d G l v b j E v a m V 6 e W t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m V 6 e W t p L 0 F 1 d G 9 S Z W 1 v d m V k Q 2 9 s d W 1 u c z E u e 0 N v b H V t b j E s M H 0 m c X V v d D s s J n F 1 b 3 Q 7 U 2 V j d G l v b j E v a m V 6 e W t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l e n l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p 5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5 d G t v d 2 5 p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j A 6 M z I 6 M D Y u M D I 0 N z I w M 1 o i I C 8 + P E V u d H J 5 I F R 5 c G U 9 I k Z p b G x D b 2 x 1 b W 5 U e X B l c y I g V m F s d W U 9 I n N C Z 1 l G Q m c 9 P S I g L z 4 8 R W 5 0 c n k g V H l w Z T 0 i R m l s b E N v b H V t b k 5 h b W V z I i B W Y W x 1 Z T 0 i c 1 s m c X V v d D t Q Y W 5 z d H d v J n F 1 b 3 Q 7 L C Z x d W 9 0 O 0 p l e n l r J n F 1 b 3 Q 7 L C Z x d W 9 0 O 1 V 6 e X R r b 3 d u a W N 5 J n F 1 b 3 Q 7 L C Z x d W 9 0 O 1 V y e m V k b 3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5 d G t v d 2 5 p Y 3 k v Q X V 0 b 1 J l b W 9 2 Z W R D b 2 x 1 b W 5 z M S 5 7 U G F u c 3 R 3 b y w w f S Z x d W 9 0 O y w m c X V v d D t T Z W N 0 a W 9 u M S 9 1 e n l 0 a 2 9 3 b m l j e S 9 B d X R v U m V t b 3 Z l Z E N v b H V t b n M x L n t K Z X p 5 a y w x f S Z x d W 9 0 O y w m c X V v d D t T Z W N 0 a W 9 u M S 9 1 e n l 0 a 2 9 3 b m l j e S 9 B d X R v U m V t b 3 Z l Z E N v b H V t b n M x L n t V e n l 0 a 2 9 3 b m l j e S w y f S Z x d W 9 0 O y w m c X V v d D t T Z W N 0 a W 9 u M S 9 1 e n l 0 a 2 9 3 b m l j e S 9 B d X R v U m V t b 3 Z l Z E N v b H V t b n M x L n t V c n p l Z G 9 3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e n l 0 a 2 9 3 b m l j e S 9 B d X R v U m V t b 3 Z l Z E N v b H V t b n M x L n t Q Y W 5 z d H d v L D B 9 J n F 1 b 3 Q 7 L C Z x d W 9 0 O 1 N l Y 3 R p b 2 4 x L 3 V 6 e X R r b 3 d u a W N 5 L 0 F 1 d G 9 S Z W 1 v d m V k Q 2 9 s d W 1 u c z E u e 0 p l e n l r L D F 9 J n F 1 b 3 Q 7 L C Z x d W 9 0 O 1 N l Y 3 R p b 2 4 x L 3 V 6 e X R r b 3 d u a W N 5 L 0 F 1 d G 9 S Z W 1 v d m V k Q 2 9 s d W 1 u c z E u e 1 V 6 e X R r b 3 d u a W N 5 L D J 9 J n F 1 b 3 Q 7 L C Z x d W 9 0 O 1 N l Y 3 R p b 2 4 x L 3 V 6 e X R r b 3 d u a W N 5 L 0 F 1 d G 9 S Z W 1 v d m V k Q 2 9 s d W 1 u c z E u e 1 V y e m V k b 3 d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e n l 0 a 2 9 3 b m l j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e n l 0 a 2 9 3 b m l j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e X R r b 3 d u a W N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Y X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j A 6 M z I 6 N T c u O T M y N T I z M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E y C r Z a b r Q J p 0 A I I I + t Q x A A A A A A I A A A A A A B B m A A A A A Q A A I A A A A E n L J P 0 2 p e L 9 O G 4 H k H 8 8 3 V Y V r 5 k y F d 0 E n F i S 5 N V b D K J U A A A A A A 6 A A A A A A g A A I A A A A N O 8 k T P U S i s 8 w R G U H Y B G o Q X 3 3 5 U 8 o g q m t g o / X f K R C u 3 T U A A A A A k Q x 6 6 7 0 t 2 v b t c n D v H k J 2 3 W g S j o o w G 8 u K Q V E Q W M J a + u a + U C h d q w 0 v z D R a i C 8 s I P O s e L U u p u q 8 j Z P L E R I g 6 D N L G f P C t 9 K q G 6 O / I M z Z A q Z 3 9 I Q A A A A F C 1 4 v Q 8 P d z d P 1 T P x U k 1 r Q j M 6 v Q B F w z 7 o r X X s I H 7 H h c B K 6 q G f r d p a b 0 L z B X f D x X A 2 J Q v 4 L 6 X Y F S D v p u H W p U Q 5 K 8 = < / D a t a M a s h u p > 
</file>

<file path=customXml/itemProps1.xml><?xml version="1.0" encoding="utf-8"?>
<ds:datastoreItem xmlns:ds="http://schemas.openxmlformats.org/officeDocument/2006/customXml" ds:itemID="{8014B558-6EB5-4FD1-A5BA-40F7A18D14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6_1 (2)</vt:lpstr>
      <vt:lpstr>6_1</vt:lpstr>
      <vt:lpstr>6_2</vt:lpstr>
      <vt:lpstr>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2023-10-16T21:31:02Z</dcterms:modified>
</cp:coreProperties>
</file>