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as\Desktop\Informatyka Matura\14czerwca2022r\"/>
    </mc:Choice>
  </mc:AlternateContent>
  <xr:revisionPtr revIDLastSave="0" documentId="13_ncr:1_{7E81EF61-67F8-42D7-B189-48CE0ABFB53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emperatury" sheetId="2" r:id="rId1"/>
    <sheet name="5_1" sheetId="5" r:id="rId2"/>
    <sheet name="5_2" sheetId="4" r:id="rId3"/>
    <sheet name="5_3" sheetId="3" r:id="rId4"/>
    <sheet name="5_4" sheetId="6" r:id="rId5"/>
  </sheets>
  <definedNames>
    <definedName name="ExternalData_1" localSheetId="0" hidden="1">temperatury!$A$1:$B$93</definedName>
    <definedName name="ExternalData_2" localSheetId="4" hidden="1">'5_4'!$A$1:$B$123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9" i="6" l="1"/>
  <c r="H99" i="6"/>
  <c r="H93" i="6"/>
  <c r="G93" i="6"/>
  <c r="F93" i="6"/>
  <c r="I93" i="6" s="1"/>
  <c r="H92" i="6"/>
  <c r="G92" i="6"/>
  <c r="F92" i="6"/>
  <c r="I92" i="6" s="1"/>
  <c r="H91" i="6"/>
  <c r="G91" i="6"/>
  <c r="F91" i="6"/>
  <c r="I91" i="6" s="1"/>
  <c r="I90" i="6"/>
  <c r="H90" i="6"/>
  <c r="G90" i="6"/>
  <c r="F90" i="6"/>
  <c r="H89" i="6"/>
  <c r="I89" i="6" s="1"/>
  <c r="G89" i="6"/>
  <c r="F89" i="6"/>
  <c r="H88" i="6"/>
  <c r="G88" i="6"/>
  <c r="I88" i="6" s="1"/>
  <c r="F88" i="6"/>
  <c r="H87" i="6"/>
  <c r="G87" i="6"/>
  <c r="F87" i="6"/>
  <c r="I87" i="6" s="1"/>
  <c r="H86" i="6"/>
  <c r="G86" i="6"/>
  <c r="F86" i="6"/>
  <c r="I86" i="6" s="1"/>
  <c r="H85" i="6"/>
  <c r="G85" i="6"/>
  <c r="F85" i="6"/>
  <c r="I85" i="6" s="1"/>
  <c r="I84" i="6"/>
  <c r="H84" i="6"/>
  <c r="G84" i="6"/>
  <c r="F84" i="6"/>
  <c r="H83" i="6"/>
  <c r="I83" i="6" s="1"/>
  <c r="G83" i="6"/>
  <c r="F83" i="6"/>
  <c r="H82" i="6"/>
  <c r="G82" i="6"/>
  <c r="I82" i="6" s="1"/>
  <c r="F82" i="6"/>
  <c r="H81" i="6"/>
  <c r="G81" i="6"/>
  <c r="F81" i="6"/>
  <c r="I81" i="6" s="1"/>
  <c r="H80" i="6"/>
  <c r="G80" i="6"/>
  <c r="F80" i="6"/>
  <c r="I80" i="6" s="1"/>
  <c r="H79" i="6"/>
  <c r="G79" i="6"/>
  <c r="F79" i="6"/>
  <c r="I79" i="6" s="1"/>
  <c r="I78" i="6"/>
  <c r="H78" i="6"/>
  <c r="G78" i="6"/>
  <c r="F78" i="6"/>
  <c r="H77" i="6"/>
  <c r="I77" i="6" s="1"/>
  <c r="G77" i="6"/>
  <c r="F77" i="6"/>
  <c r="H76" i="6"/>
  <c r="G76" i="6"/>
  <c r="I76" i="6" s="1"/>
  <c r="F76" i="6"/>
  <c r="H75" i="6"/>
  <c r="G75" i="6"/>
  <c r="F75" i="6"/>
  <c r="I75" i="6" s="1"/>
  <c r="H74" i="6"/>
  <c r="G74" i="6"/>
  <c r="F74" i="6"/>
  <c r="I74" i="6" s="1"/>
  <c r="H73" i="6"/>
  <c r="G73" i="6"/>
  <c r="F73" i="6"/>
  <c r="I73" i="6" s="1"/>
  <c r="I72" i="6"/>
  <c r="H72" i="6"/>
  <c r="G72" i="6"/>
  <c r="F72" i="6"/>
  <c r="H71" i="6"/>
  <c r="I71" i="6" s="1"/>
  <c r="G71" i="6"/>
  <c r="F71" i="6"/>
  <c r="H70" i="6"/>
  <c r="G70" i="6"/>
  <c r="I70" i="6" s="1"/>
  <c r="F70" i="6"/>
  <c r="H69" i="6"/>
  <c r="G69" i="6"/>
  <c r="F69" i="6"/>
  <c r="I69" i="6" s="1"/>
  <c r="H68" i="6"/>
  <c r="G68" i="6"/>
  <c r="F68" i="6"/>
  <c r="I68" i="6" s="1"/>
  <c r="H67" i="6"/>
  <c r="G67" i="6"/>
  <c r="F67" i="6"/>
  <c r="I67" i="6" s="1"/>
  <c r="I66" i="6"/>
  <c r="H66" i="6"/>
  <c r="G66" i="6"/>
  <c r="F66" i="6"/>
  <c r="H65" i="6"/>
  <c r="I65" i="6" s="1"/>
  <c r="G65" i="6"/>
  <c r="F65" i="6"/>
  <c r="H64" i="6"/>
  <c r="G64" i="6"/>
  <c r="I64" i="6" s="1"/>
  <c r="F64" i="6"/>
  <c r="H63" i="6"/>
  <c r="G63" i="6"/>
  <c r="F63" i="6"/>
  <c r="I63" i="6" s="1"/>
  <c r="H62" i="6"/>
  <c r="G62" i="6"/>
  <c r="F62" i="6"/>
  <c r="I62" i="6" s="1"/>
  <c r="H61" i="6"/>
  <c r="G61" i="6"/>
  <c r="F61" i="6"/>
  <c r="I61" i="6" s="1"/>
  <c r="I60" i="6"/>
  <c r="H60" i="6"/>
  <c r="G60" i="6"/>
  <c r="F60" i="6"/>
  <c r="H59" i="6"/>
  <c r="I59" i="6" s="1"/>
  <c r="G59" i="6"/>
  <c r="F59" i="6"/>
  <c r="H58" i="6"/>
  <c r="G58" i="6"/>
  <c r="I58" i="6" s="1"/>
  <c r="F58" i="6"/>
  <c r="H57" i="6"/>
  <c r="G57" i="6"/>
  <c r="F57" i="6"/>
  <c r="I57" i="6" s="1"/>
  <c r="H56" i="6"/>
  <c r="G56" i="6"/>
  <c r="F56" i="6"/>
  <c r="I56" i="6" s="1"/>
  <c r="H55" i="6"/>
  <c r="G55" i="6"/>
  <c r="F55" i="6"/>
  <c r="I55" i="6" s="1"/>
  <c r="I54" i="6"/>
  <c r="H54" i="6"/>
  <c r="G54" i="6"/>
  <c r="F54" i="6"/>
  <c r="H53" i="6"/>
  <c r="I53" i="6" s="1"/>
  <c r="G53" i="6"/>
  <c r="F53" i="6"/>
  <c r="H52" i="6"/>
  <c r="G52" i="6"/>
  <c r="I52" i="6" s="1"/>
  <c r="F52" i="6"/>
  <c r="H51" i="6"/>
  <c r="G51" i="6"/>
  <c r="F51" i="6"/>
  <c r="I51" i="6" s="1"/>
  <c r="H50" i="6"/>
  <c r="G50" i="6"/>
  <c r="F50" i="6"/>
  <c r="I50" i="6" s="1"/>
  <c r="H49" i="6"/>
  <c r="G49" i="6"/>
  <c r="F49" i="6"/>
  <c r="I49" i="6" s="1"/>
  <c r="I48" i="6"/>
  <c r="H48" i="6"/>
  <c r="G48" i="6"/>
  <c r="F48" i="6"/>
  <c r="H47" i="6"/>
  <c r="I47" i="6" s="1"/>
  <c r="G47" i="6"/>
  <c r="F47" i="6"/>
  <c r="H46" i="6"/>
  <c r="G46" i="6"/>
  <c r="I46" i="6" s="1"/>
  <c r="F46" i="6"/>
  <c r="H45" i="6"/>
  <c r="G45" i="6"/>
  <c r="F45" i="6"/>
  <c r="I45" i="6" s="1"/>
  <c r="H44" i="6"/>
  <c r="G44" i="6"/>
  <c r="F44" i="6"/>
  <c r="I44" i="6" s="1"/>
  <c r="H43" i="6"/>
  <c r="G43" i="6"/>
  <c r="F43" i="6"/>
  <c r="I43" i="6" s="1"/>
  <c r="I42" i="6"/>
  <c r="H42" i="6"/>
  <c r="G42" i="6"/>
  <c r="F42" i="6"/>
  <c r="H41" i="6"/>
  <c r="I41" i="6" s="1"/>
  <c r="G41" i="6"/>
  <c r="F41" i="6"/>
  <c r="H40" i="6"/>
  <c r="G40" i="6"/>
  <c r="I40" i="6" s="1"/>
  <c r="F40" i="6"/>
  <c r="H39" i="6"/>
  <c r="G39" i="6"/>
  <c r="F39" i="6"/>
  <c r="I39" i="6" s="1"/>
  <c r="H38" i="6"/>
  <c r="G38" i="6"/>
  <c r="F38" i="6"/>
  <c r="I38" i="6" s="1"/>
  <c r="H37" i="6"/>
  <c r="G37" i="6"/>
  <c r="F37" i="6"/>
  <c r="I37" i="6" s="1"/>
  <c r="I36" i="6"/>
  <c r="H36" i="6"/>
  <c r="G36" i="6"/>
  <c r="F36" i="6"/>
  <c r="H35" i="6"/>
  <c r="I35" i="6" s="1"/>
  <c r="G35" i="6"/>
  <c r="F35" i="6"/>
  <c r="H34" i="6"/>
  <c r="G34" i="6"/>
  <c r="I34" i="6" s="1"/>
  <c r="F34" i="6"/>
  <c r="H33" i="6"/>
  <c r="G33" i="6"/>
  <c r="F33" i="6"/>
  <c r="I33" i="6" s="1"/>
  <c r="H32" i="6"/>
  <c r="G32" i="6"/>
  <c r="F32" i="6"/>
  <c r="I32" i="6" s="1"/>
  <c r="H31" i="6"/>
  <c r="G31" i="6"/>
  <c r="F31" i="6"/>
  <c r="I31" i="6" s="1"/>
  <c r="I30" i="6"/>
  <c r="H30" i="6"/>
  <c r="G30" i="6"/>
  <c r="F30" i="6"/>
  <c r="H29" i="6"/>
  <c r="I29" i="6" s="1"/>
  <c r="G29" i="6"/>
  <c r="F29" i="6"/>
  <c r="H28" i="6"/>
  <c r="G28" i="6"/>
  <c r="I28" i="6" s="1"/>
  <c r="F28" i="6"/>
  <c r="H27" i="6"/>
  <c r="G27" i="6"/>
  <c r="F27" i="6"/>
  <c r="I27" i="6" s="1"/>
  <c r="H26" i="6"/>
  <c r="G26" i="6"/>
  <c r="F26" i="6"/>
  <c r="I26" i="6" s="1"/>
  <c r="H25" i="6"/>
  <c r="G25" i="6"/>
  <c r="F25" i="6"/>
  <c r="I25" i="6" s="1"/>
  <c r="I24" i="6"/>
  <c r="H24" i="6"/>
  <c r="G24" i="6"/>
  <c r="F24" i="6"/>
  <c r="H23" i="6"/>
  <c r="I23" i="6" s="1"/>
  <c r="G23" i="6"/>
  <c r="F23" i="6"/>
  <c r="H22" i="6"/>
  <c r="G22" i="6"/>
  <c r="I22" i="6" s="1"/>
  <c r="F22" i="6"/>
  <c r="H21" i="6"/>
  <c r="G21" i="6"/>
  <c r="F21" i="6"/>
  <c r="I21" i="6" s="1"/>
  <c r="H20" i="6"/>
  <c r="G20" i="6"/>
  <c r="F20" i="6"/>
  <c r="I20" i="6" s="1"/>
  <c r="H19" i="6"/>
  <c r="G19" i="6"/>
  <c r="F19" i="6"/>
  <c r="I19" i="6" s="1"/>
  <c r="I18" i="6"/>
  <c r="H18" i="6"/>
  <c r="G18" i="6"/>
  <c r="F18" i="6"/>
  <c r="H17" i="6"/>
  <c r="I17" i="6" s="1"/>
  <c r="G17" i="6"/>
  <c r="F17" i="6"/>
  <c r="H16" i="6"/>
  <c r="G16" i="6"/>
  <c r="I16" i="6" s="1"/>
  <c r="F16" i="6"/>
  <c r="H15" i="6"/>
  <c r="G15" i="6"/>
  <c r="F15" i="6"/>
  <c r="I15" i="6" s="1"/>
  <c r="H14" i="6"/>
  <c r="G14" i="6"/>
  <c r="F14" i="6"/>
  <c r="I14" i="6" s="1"/>
  <c r="H13" i="6"/>
  <c r="G13" i="6"/>
  <c r="F13" i="6"/>
  <c r="I13" i="6" s="1"/>
  <c r="I12" i="6"/>
  <c r="H12" i="6"/>
  <c r="G12" i="6"/>
  <c r="F12" i="6"/>
  <c r="H11" i="6"/>
  <c r="I11" i="6" s="1"/>
  <c r="G11" i="6"/>
  <c r="F11" i="6"/>
  <c r="H10" i="6"/>
  <c r="G10" i="6"/>
  <c r="I10" i="6" s="1"/>
  <c r="F10" i="6"/>
  <c r="H9" i="6"/>
  <c r="G9" i="6"/>
  <c r="F9" i="6"/>
  <c r="I9" i="6" s="1"/>
  <c r="H8" i="6"/>
  <c r="G8" i="6"/>
  <c r="F8" i="6"/>
  <c r="I8" i="6" s="1"/>
  <c r="H7" i="6"/>
  <c r="G7" i="6"/>
  <c r="F7" i="6"/>
  <c r="I7" i="6" s="1"/>
  <c r="I6" i="6"/>
  <c r="H6" i="6"/>
  <c r="G6" i="6"/>
  <c r="F6" i="6"/>
  <c r="H5" i="6"/>
  <c r="I5" i="6" s="1"/>
  <c r="G5" i="6"/>
  <c r="F5" i="6"/>
  <c r="H4" i="6"/>
  <c r="G4" i="6"/>
  <c r="I4" i="6" s="1"/>
  <c r="F4" i="6"/>
  <c r="H3" i="6"/>
  <c r="G3" i="6"/>
  <c r="F3" i="6"/>
  <c r="I3" i="6" s="1"/>
  <c r="H2" i="6"/>
  <c r="G2" i="6"/>
  <c r="F2" i="6"/>
  <c r="I2" i="6" s="1"/>
  <c r="E28" i="3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C12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C94" i="5"/>
  <c r="C78" i="5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77" i="5"/>
  <c r="C75" i="5"/>
  <c r="C76" i="5" s="1"/>
  <c r="C74" i="5"/>
  <c r="C73" i="5"/>
  <c r="C72" i="5"/>
  <c r="C71" i="5"/>
  <c r="C67" i="5"/>
  <c r="C68" i="5" s="1"/>
  <c r="C69" i="5" s="1"/>
  <c r="C70" i="5" s="1"/>
  <c r="C64" i="5"/>
  <c r="C65" i="5" s="1"/>
  <c r="C66" i="5" s="1"/>
  <c r="C49" i="5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46" i="5"/>
  <c r="C47" i="5" s="1"/>
  <c r="C48" i="5" s="1"/>
  <c r="C45" i="5"/>
  <c r="C40" i="5"/>
  <c r="C41" i="5" s="1"/>
  <c r="C42" i="5" s="1"/>
  <c r="C43" i="5" s="1"/>
  <c r="C44" i="5" s="1"/>
  <c r="C37" i="5"/>
  <c r="C38" i="5" s="1"/>
  <c r="C39" i="5" s="1"/>
  <c r="C30" i="5"/>
  <c r="C31" i="5" s="1"/>
  <c r="C32" i="5" s="1"/>
  <c r="C33" i="5" s="1"/>
  <c r="C34" i="5" s="1"/>
  <c r="C35" i="5" s="1"/>
  <c r="C36" i="5" s="1"/>
  <c r="C29" i="5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15" i="5"/>
  <c r="C16" i="5" s="1"/>
  <c r="C17" i="5" s="1"/>
  <c r="C14" i="5"/>
  <c r="C13" i="5"/>
  <c r="C12" i="5"/>
  <c r="C3" i="5"/>
  <c r="C4" i="5" s="1"/>
  <c r="C5" i="5" s="1"/>
  <c r="C6" i="5" s="1"/>
  <c r="C7" i="5" s="1"/>
  <c r="C8" i="5" s="1"/>
  <c r="C9" i="5" s="1"/>
  <c r="C10" i="5" s="1"/>
  <c r="C11" i="5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32" i="3"/>
  <c r="I34" i="3"/>
  <c r="I38" i="3"/>
  <c r="I40" i="3"/>
  <c r="I44" i="3"/>
  <c r="I45" i="3"/>
  <c r="I46" i="3"/>
  <c r="I50" i="3"/>
  <c r="I51" i="3"/>
  <c r="I52" i="3"/>
  <c r="I56" i="3"/>
  <c r="I57" i="3"/>
  <c r="I58" i="3"/>
  <c r="I62" i="3"/>
  <c r="I63" i="3"/>
  <c r="I64" i="3"/>
  <c r="I68" i="3"/>
  <c r="I69" i="3"/>
  <c r="I70" i="3"/>
  <c r="I74" i="3"/>
  <c r="I75" i="3"/>
  <c r="I76" i="3"/>
  <c r="I80" i="3"/>
  <c r="I81" i="3"/>
  <c r="I82" i="3"/>
  <c r="I86" i="3"/>
  <c r="I87" i="3"/>
  <c r="I88" i="3"/>
  <c r="I92" i="3"/>
  <c r="I9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I30" i="3" s="1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2" i="3"/>
  <c r="F9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3" i="2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/>
  <c r="C41" i="2" s="1"/>
  <c r="C42" i="2" s="1"/>
  <c r="C43" i="2" s="1"/>
  <c r="C44" i="2" s="1"/>
  <c r="C45" i="2"/>
  <c r="C46" i="2"/>
  <c r="C47" i="2"/>
  <c r="C48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 s="1"/>
  <c r="C69" i="2" s="1"/>
  <c r="C70" i="2" s="1"/>
  <c r="C71" i="2"/>
  <c r="C72" i="2"/>
  <c r="C73" i="2"/>
  <c r="C74" i="2"/>
  <c r="C75" i="2" s="1"/>
  <c r="C76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3" i="2"/>
  <c r="C4" i="2" s="1"/>
  <c r="C5" i="2" s="1"/>
  <c r="C6" i="2" s="1"/>
  <c r="C7" i="2" s="1"/>
  <c r="C8" i="2" s="1"/>
  <c r="C9" i="2" s="1"/>
  <c r="C10" i="2" s="1"/>
  <c r="C11" i="2" s="1"/>
  <c r="F108" i="6" l="1"/>
  <c r="G112" i="6"/>
  <c r="H102" i="6"/>
  <c r="F120" i="6"/>
  <c r="F107" i="6"/>
  <c r="F94" i="6"/>
  <c r="G110" i="6"/>
  <c r="G96" i="6"/>
  <c r="H113" i="6"/>
  <c r="H100" i="6"/>
  <c r="F96" i="6"/>
  <c r="G100" i="6"/>
  <c r="H114" i="6"/>
  <c r="F118" i="6"/>
  <c r="F106" i="6"/>
  <c r="G120" i="6"/>
  <c r="G108" i="6"/>
  <c r="G94" i="6"/>
  <c r="H112" i="6"/>
  <c r="H96" i="6"/>
  <c r="F116" i="6"/>
  <c r="F102" i="6"/>
  <c r="G119" i="6"/>
  <c r="G106" i="6"/>
  <c r="H122" i="6"/>
  <c r="H108" i="6"/>
  <c r="H95" i="6"/>
  <c r="F114" i="6"/>
  <c r="F100" i="6"/>
  <c r="G118" i="6"/>
  <c r="G102" i="6"/>
  <c r="H120" i="6"/>
  <c r="H106" i="6"/>
  <c r="H94" i="6"/>
  <c r="F112" i="6"/>
  <c r="F98" i="6"/>
  <c r="G114" i="6"/>
  <c r="G101" i="6"/>
  <c r="H118" i="6"/>
  <c r="H104" i="6"/>
  <c r="F119" i="6"/>
  <c r="F110" i="6"/>
  <c r="F101" i="6"/>
  <c r="G122" i="6"/>
  <c r="G113" i="6"/>
  <c r="G104" i="6"/>
  <c r="G95" i="6"/>
  <c r="H116" i="6"/>
  <c r="H107" i="6"/>
  <c r="H98" i="6"/>
  <c r="F122" i="6"/>
  <c r="F113" i="6"/>
  <c r="F104" i="6"/>
  <c r="I104" i="6" s="1"/>
  <c r="F95" i="6"/>
  <c r="G116" i="6"/>
  <c r="G107" i="6"/>
  <c r="G98" i="6"/>
  <c r="H119" i="6"/>
  <c r="H110" i="6"/>
  <c r="H101" i="6"/>
  <c r="F121" i="6"/>
  <c r="F115" i="6"/>
  <c r="F109" i="6"/>
  <c r="F103" i="6"/>
  <c r="F97" i="6"/>
  <c r="G121" i="6"/>
  <c r="G115" i="6"/>
  <c r="G109" i="6"/>
  <c r="G103" i="6"/>
  <c r="G97" i="6"/>
  <c r="H121" i="6"/>
  <c r="H115" i="6"/>
  <c r="H109" i="6"/>
  <c r="H103" i="6"/>
  <c r="H97" i="6"/>
  <c r="F123" i="6"/>
  <c r="F117" i="6"/>
  <c r="F111" i="6"/>
  <c r="F105" i="6"/>
  <c r="F99" i="6"/>
  <c r="G123" i="6"/>
  <c r="G117" i="6"/>
  <c r="G111" i="6"/>
  <c r="G105" i="6"/>
  <c r="G99" i="6"/>
  <c r="H123" i="6"/>
  <c r="H117" i="6"/>
  <c r="H111" i="6"/>
  <c r="H105" i="6"/>
  <c r="J93" i="6"/>
  <c r="J87" i="6"/>
  <c r="J81" i="6"/>
  <c r="J75" i="6"/>
  <c r="J69" i="6"/>
  <c r="J63" i="6"/>
  <c r="J57" i="6"/>
  <c r="J51" i="6"/>
  <c r="J45" i="6"/>
  <c r="J39" i="6"/>
  <c r="J33" i="6"/>
  <c r="J27" i="6"/>
  <c r="J21" i="6"/>
  <c r="J15" i="6"/>
  <c r="J9" i="6"/>
  <c r="J3" i="6"/>
  <c r="J73" i="6"/>
  <c r="J67" i="6"/>
  <c r="J61" i="6"/>
  <c r="J49" i="6"/>
  <c r="J31" i="6"/>
  <c r="J25" i="6"/>
  <c r="J13" i="6"/>
  <c r="J88" i="6"/>
  <c r="J82" i="6"/>
  <c r="J76" i="6"/>
  <c r="J70" i="6"/>
  <c r="J64" i="6"/>
  <c r="J58" i="6"/>
  <c r="J52" i="6"/>
  <c r="J46" i="6"/>
  <c r="J40" i="6"/>
  <c r="J34" i="6"/>
  <c r="J28" i="6"/>
  <c r="J22" i="6"/>
  <c r="J16" i="6"/>
  <c r="J10" i="6"/>
  <c r="J4" i="6"/>
  <c r="J85" i="6"/>
  <c r="J79" i="6"/>
  <c r="J89" i="6"/>
  <c r="J83" i="6"/>
  <c r="J77" i="6"/>
  <c r="J71" i="6"/>
  <c r="J65" i="6"/>
  <c r="J59" i="6"/>
  <c r="J53" i="6"/>
  <c r="J47" i="6"/>
  <c r="J41" i="6"/>
  <c r="J35" i="6"/>
  <c r="J29" i="6"/>
  <c r="J23" i="6"/>
  <c r="J17" i="6"/>
  <c r="J11" i="6"/>
  <c r="J5" i="6"/>
  <c r="J90" i="6"/>
  <c r="J84" i="6"/>
  <c r="J78" i="6"/>
  <c r="J72" i="6"/>
  <c r="J66" i="6"/>
  <c r="J60" i="6"/>
  <c r="J54" i="6"/>
  <c r="J48" i="6"/>
  <c r="J42" i="6"/>
  <c r="J36" i="6"/>
  <c r="J30" i="6"/>
  <c r="J24" i="6"/>
  <c r="J18" i="6"/>
  <c r="J12" i="6"/>
  <c r="J6" i="6"/>
  <c r="J91" i="6"/>
  <c r="J43" i="6"/>
  <c r="J7" i="6"/>
  <c r="J92" i="6"/>
  <c r="J86" i="6"/>
  <c r="J80" i="6"/>
  <c r="J74" i="6"/>
  <c r="J68" i="6"/>
  <c r="J62" i="6"/>
  <c r="J56" i="6"/>
  <c r="J50" i="6"/>
  <c r="J44" i="6"/>
  <c r="J38" i="6"/>
  <c r="J32" i="6"/>
  <c r="J26" i="6"/>
  <c r="J20" i="6"/>
  <c r="J14" i="6"/>
  <c r="J8" i="6"/>
  <c r="J2" i="6"/>
  <c r="J55" i="6"/>
  <c r="J37" i="6"/>
  <c r="J19" i="6"/>
  <c r="I89" i="3"/>
  <c r="I83" i="3"/>
  <c r="I77" i="3"/>
  <c r="I71" i="3"/>
  <c r="I65" i="3"/>
  <c r="I59" i="3"/>
  <c r="I53" i="3"/>
  <c r="I47" i="3"/>
  <c r="I41" i="3"/>
  <c r="I35" i="3"/>
  <c r="I29" i="3"/>
  <c r="I39" i="3"/>
  <c r="I33" i="3"/>
  <c r="I91" i="3"/>
  <c r="I85" i="3"/>
  <c r="I79" i="3"/>
  <c r="I73" i="3"/>
  <c r="I67" i="3"/>
  <c r="I61" i="3"/>
  <c r="I55" i="3"/>
  <c r="I49" i="3"/>
  <c r="I43" i="3"/>
  <c r="I37" i="3"/>
  <c r="I31" i="3"/>
  <c r="I90" i="3"/>
  <c r="I84" i="3"/>
  <c r="I78" i="3"/>
  <c r="I72" i="3"/>
  <c r="I66" i="3"/>
  <c r="I60" i="3"/>
  <c r="I54" i="3"/>
  <c r="I48" i="3"/>
  <c r="I42" i="3"/>
  <c r="I36" i="3"/>
  <c r="C94" i="2"/>
  <c r="I106" i="6" l="1"/>
  <c r="I118" i="6"/>
  <c r="I112" i="6"/>
  <c r="I100" i="6"/>
  <c r="I107" i="6"/>
  <c r="I114" i="6"/>
  <c r="I110" i="6"/>
  <c r="I96" i="6"/>
  <c r="I120" i="6"/>
  <c r="I98" i="6"/>
  <c r="I122" i="6"/>
  <c r="I94" i="6"/>
  <c r="I116" i="6"/>
  <c r="I113" i="6"/>
  <c r="I95" i="6"/>
  <c r="I119" i="6"/>
  <c r="I102" i="6"/>
  <c r="I108" i="6"/>
  <c r="I123" i="6"/>
  <c r="I105" i="6"/>
  <c r="I103" i="6"/>
  <c r="I101" i="6"/>
  <c r="I121" i="6"/>
  <c r="I99" i="6"/>
  <c r="I97" i="6"/>
  <c r="I111" i="6"/>
  <c r="I109" i="6"/>
  <c r="I117" i="6"/>
  <c r="I115" i="6"/>
  <c r="J94" i="6" l="1"/>
  <c r="J96" i="6"/>
  <c r="J95" i="6"/>
  <c r="J118" i="6"/>
  <c r="J121" i="6"/>
  <c r="J119" i="6"/>
  <c r="J107" i="6"/>
  <c r="J106" i="6"/>
  <c r="J103" i="6"/>
  <c r="J100" i="6"/>
  <c r="J108" i="6"/>
  <c r="J98" i="6"/>
  <c r="J101" i="6"/>
  <c r="J117" i="6"/>
  <c r="N119" i="6"/>
  <c r="J123" i="6"/>
  <c r="J115" i="6"/>
  <c r="J111" i="6"/>
  <c r="J97" i="6"/>
  <c r="J122" i="6"/>
  <c r="J105" i="6"/>
  <c r="J99" i="6"/>
  <c r="J116" i="6"/>
  <c r="J120" i="6"/>
  <c r="J102" i="6"/>
  <c r="J114" i="6"/>
  <c r="J110" i="6"/>
  <c r="J113" i="6"/>
  <c r="J112" i="6"/>
  <c r="J104" i="6"/>
  <c r="J10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D5DB5F-A121-4B58-90EF-A44F86274155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F41E983E-14DA-4B87-A9A1-4B4DC42AF884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</connections>
</file>

<file path=xl/sharedStrings.xml><?xml version="1.0" encoding="utf-8"?>
<sst xmlns="http://schemas.openxmlformats.org/spreadsheetml/2006/main" count="36" uniqueCount="19">
  <si>
    <t>wyzsza niż 20</t>
  </si>
  <si>
    <t>temperatura</t>
  </si>
  <si>
    <t>Data</t>
  </si>
  <si>
    <t>hot-dogi</t>
  </si>
  <si>
    <t>lody</t>
  </si>
  <si>
    <t>kukurydza</t>
  </si>
  <si>
    <t>Etykiety wierszy</t>
  </si>
  <si>
    <t>Suma końcowa</t>
  </si>
  <si>
    <t>cze</t>
  </si>
  <si>
    <t>lip</t>
  </si>
  <si>
    <t>sie</t>
  </si>
  <si>
    <t>Suma z hot-dogi</t>
  </si>
  <si>
    <t>Suma z lody</t>
  </si>
  <si>
    <t>Suma z kukurydza</t>
  </si>
  <si>
    <t>zysk z lodow</t>
  </si>
  <si>
    <t>zysk z kukurydzy</t>
  </si>
  <si>
    <t>zysk hot dogow</t>
  </si>
  <si>
    <t>zysk razem</t>
  </si>
  <si>
    <t>zysk lacznie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</si>
</sst>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14" fontId="0" fillId="3" borderId="1" xfId="0" applyNumberFormat="1" applyFill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14" fontId="3" fillId="4" borderId="1" xfId="0" applyNumberFormat="1" applyFont="1" applyFill="1" applyBorder="1"/>
    <xf numFmtId="0" fontId="3" fillId="4" borderId="3" xfId="0" applyFont="1" applyFill="1" applyBorder="1"/>
    <xf numFmtId="0" fontId="3" fillId="4" borderId="2" xfId="0" applyFont="1" applyFill="1" applyBorder="1"/>
    <xf numFmtId="0" fontId="3" fillId="5" borderId="0" xfId="0" applyFont="1" applyFill="1"/>
    <xf numFmtId="14" fontId="0" fillId="5" borderId="0" xfId="0" applyNumberFormat="1" applyFill="1"/>
    <xf numFmtId="0" fontId="0" fillId="5" borderId="0" xfId="0" applyFill="1"/>
    <xf numFmtId="14" fontId="3" fillId="6" borderId="0" xfId="0" applyNumberFormat="1" applyFont="1" applyFill="1"/>
    <xf numFmtId="0" fontId="3" fillId="6" borderId="0" xfId="0" applyFont="1" applyFill="1"/>
  </cellXfs>
  <cellStyles count="1">
    <cellStyle name="Normalny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[zadania.xlsx]5_2!Tabela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'5_2'!$B$3</c:f>
              <c:strCache>
                <c:ptCount val="1"/>
                <c:pt idx="0">
                  <c:v>Suma z 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'5_2'!$A$4:$A$7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'5_2'!$B$4:$B$7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B-4214-AC55-11F05F764796}"/>
            </c:ext>
          </c:extLst>
        </c:ser>
        <c:ser>
          <c:idx val="1"/>
          <c:order val="1"/>
          <c:tx>
            <c:strRef>
              <c:f>'5_2'!$C$3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'5_2'!$A$4:$A$7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'5_2'!$C$4:$C$7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B-4214-AC55-11F05F764796}"/>
            </c:ext>
          </c:extLst>
        </c:ser>
        <c:ser>
          <c:idx val="2"/>
          <c:order val="2"/>
          <c:tx>
            <c:strRef>
              <c:f>'5_2'!$D$3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'5_2'!$A$4:$A$7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'5_2'!$D$4:$D$7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B-4214-AC55-11F05F764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689104"/>
        <c:axId val="1716775408"/>
      </c:barChart>
      <c:catAx>
        <c:axId val="17166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775408"/>
        <c:crosses val="autoZero"/>
        <c:auto val="1"/>
        <c:lblAlgn val="ctr"/>
        <c:lblOffset val="100"/>
        <c:noMultiLvlLbl val="0"/>
      </c:catAx>
      <c:valAx>
        <c:axId val="1716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6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</xdr:row>
      <xdr:rowOff>23812</xdr:rowOff>
    </xdr:from>
    <xdr:to>
      <xdr:col>18</xdr:col>
      <xdr:colOff>133350</xdr:colOff>
      <xdr:row>17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E62921-32C2-7A9A-C818-B8CE4091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54.704887962966" createdVersion="8" refreshedVersion="8" minRefreshableVersion="3" recordCount="92" xr:uid="{23574A05-50E7-41B5-B105-B604154638D0}">
  <cacheSource type="worksheet">
    <worksheetSource ref="A1:D93" sheet="5_3"/>
  </cacheSource>
  <cacheFields count="6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5"/>
    </cacheField>
    <cacheField name="hot-dogi" numFmtId="0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Dni (Data)" numFmtId="0" databaseField="0">
      <fieldGroup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Miesiące (Data)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90"/>
    <n v="120"/>
    <n v="80"/>
  </r>
  <r>
    <x v="1"/>
    <n v="93"/>
    <n v="124"/>
    <n v="82"/>
  </r>
  <r>
    <x v="2"/>
    <n v="100"/>
    <n v="132"/>
    <n v="87"/>
  </r>
  <r>
    <x v="3"/>
    <n v="100"/>
    <n v="132"/>
    <n v="87"/>
  </r>
  <r>
    <x v="4"/>
    <n v="100"/>
    <n v="132"/>
    <n v="87"/>
  </r>
  <r>
    <x v="5"/>
    <n v="83"/>
    <n v="111"/>
    <n v="75"/>
  </r>
  <r>
    <x v="6"/>
    <n v="93"/>
    <n v="124"/>
    <n v="82"/>
  </r>
  <r>
    <x v="7"/>
    <n v="93"/>
    <n v="124"/>
    <n v="82"/>
  </r>
  <r>
    <x v="8"/>
    <n v="79"/>
    <n v="107"/>
    <n v="72"/>
  </r>
  <r>
    <x v="9"/>
    <n v="79"/>
    <n v="107"/>
    <n v="72"/>
  </r>
  <r>
    <x v="10"/>
    <n v="72"/>
    <n v="99"/>
    <n v="68"/>
  </r>
  <r>
    <x v="11"/>
    <n v="72"/>
    <n v="99"/>
    <n v="68"/>
  </r>
  <r>
    <x v="12"/>
    <n v="58"/>
    <n v="82"/>
    <n v="58"/>
  </r>
  <r>
    <x v="13"/>
    <n v="79"/>
    <n v="107"/>
    <n v="72"/>
  </r>
  <r>
    <x v="14"/>
    <n v="86"/>
    <n v="115"/>
    <n v="77"/>
  </r>
  <r>
    <x v="15"/>
    <n v="86"/>
    <n v="115"/>
    <n v="77"/>
  </r>
  <r>
    <x v="16"/>
    <n v="62"/>
    <n v="86"/>
    <n v="61"/>
  </r>
  <r>
    <x v="17"/>
    <n v="79"/>
    <n v="107"/>
    <n v="72"/>
  </r>
  <r>
    <x v="18"/>
    <n v="83"/>
    <n v="111"/>
    <n v="75"/>
  </r>
  <r>
    <x v="19"/>
    <n v="83"/>
    <n v="111"/>
    <n v="75"/>
  </r>
  <r>
    <x v="20"/>
    <n v="83"/>
    <n v="111"/>
    <n v="75"/>
  </r>
  <r>
    <x v="21"/>
    <n v="103"/>
    <n v="136"/>
    <n v="89"/>
  </r>
  <r>
    <x v="22"/>
    <n v="114"/>
    <n v="148"/>
    <n v="96"/>
  </r>
  <r>
    <x v="23"/>
    <n v="121"/>
    <n v="157"/>
    <n v="101"/>
  </r>
  <r>
    <x v="24"/>
    <n v="121"/>
    <n v="157"/>
    <n v="101"/>
  </r>
  <r>
    <x v="25"/>
    <n v="86"/>
    <n v="115"/>
    <n v="77"/>
  </r>
  <r>
    <x v="26"/>
    <n v="86"/>
    <n v="115"/>
    <n v="77"/>
  </r>
  <r>
    <x v="27"/>
    <n v="72"/>
    <n v="99"/>
    <n v="68"/>
  </r>
  <r>
    <x v="28"/>
    <n v="90"/>
    <n v="120"/>
    <n v="80"/>
  </r>
  <r>
    <x v="29"/>
    <n v="93"/>
    <n v="124"/>
    <n v="82"/>
  </r>
  <r>
    <x v="30"/>
    <n v="100"/>
    <n v="132"/>
    <n v="87"/>
  </r>
  <r>
    <x v="31"/>
    <n v="100"/>
    <n v="132"/>
    <n v="87"/>
  </r>
  <r>
    <x v="32"/>
    <n v="79"/>
    <n v="107"/>
    <n v="72"/>
  </r>
  <r>
    <x v="33"/>
    <n v="79"/>
    <n v="107"/>
    <n v="72"/>
  </r>
  <r>
    <x v="34"/>
    <n v="93"/>
    <n v="124"/>
    <n v="82"/>
  </r>
  <r>
    <x v="35"/>
    <n v="72"/>
    <n v="99"/>
    <n v="68"/>
  </r>
  <r>
    <x v="36"/>
    <n v="79"/>
    <n v="107"/>
    <n v="72"/>
  </r>
  <r>
    <x v="37"/>
    <n v="90"/>
    <n v="120"/>
    <n v="80"/>
  </r>
  <r>
    <x v="38"/>
    <n v="72"/>
    <n v="99"/>
    <n v="68"/>
  </r>
  <r>
    <x v="39"/>
    <n v="103"/>
    <n v="136"/>
    <n v="89"/>
  </r>
  <r>
    <x v="40"/>
    <n v="100"/>
    <n v="132"/>
    <n v="87"/>
  </r>
  <r>
    <x v="41"/>
    <n v="90"/>
    <n v="120"/>
    <n v="80"/>
  </r>
  <r>
    <x v="42"/>
    <n v="83"/>
    <n v="111"/>
    <n v="75"/>
  </r>
  <r>
    <x v="43"/>
    <n v="65"/>
    <n v="91"/>
    <n v="63"/>
  </r>
  <r>
    <x v="44"/>
    <n v="69"/>
    <n v="95"/>
    <n v="65"/>
  </r>
  <r>
    <x v="45"/>
    <n v="86"/>
    <n v="115"/>
    <n v="77"/>
  </r>
  <r>
    <x v="46"/>
    <n v="86"/>
    <n v="115"/>
    <n v="77"/>
  </r>
  <r>
    <x v="47"/>
    <n v="72"/>
    <n v="99"/>
    <n v="68"/>
  </r>
  <r>
    <x v="48"/>
    <n v="79"/>
    <n v="107"/>
    <n v="72"/>
  </r>
  <r>
    <x v="49"/>
    <n v="93"/>
    <n v="124"/>
    <n v="82"/>
  </r>
  <r>
    <x v="50"/>
    <n v="103"/>
    <n v="136"/>
    <n v="89"/>
  </r>
  <r>
    <x v="51"/>
    <n v="100"/>
    <n v="132"/>
    <n v="87"/>
  </r>
  <r>
    <x v="52"/>
    <n v="86"/>
    <n v="115"/>
    <n v="77"/>
  </r>
  <r>
    <x v="53"/>
    <n v="96"/>
    <n v="128"/>
    <n v="84"/>
  </r>
  <r>
    <x v="54"/>
    <n v="107"/>
    <n v="140"/>
    <n v="91"/>
  </r>
  <r>
    <x v="55"/>
    <n v="96"/>
    <n v="128"/>
    <n v="84"/>
  </r>
  <r>
    <x v="56"/>
    <n v="100"/>
    <n v="132"/>
    <n v="87"/>
  </r>
  <r>
    <x v="57"/>
    <n v="90"/>
    <n v="120"/>
    <n v="80"/>
  </r>
  <r>
    <x v="58"/>
    <n v="96"/>
    <n v="128"/>
    <n v="84"/>
  </r>
  <r>
    <x v="59"/>
    <n v="93"/>
    <n v="124"/>
    <n v="82"/>
  </r>
  <r>
    <x v="60"/>
    <n v="90"/>
    <n v="120"/>
    <n v="80"/>
  </r>
  <r>
    <x v="61"/>
    <n v="83"/>
    <n v="111"/>
    <n v="75"/>
  </r>
  <r>
    <x v="62"/>
    <n v="72"/>
    <n v="99"/>
    <n v="68"/>
  </r>
  <r>
    <x v="63"/>
    <n v="79"/>
    <n v="107"/>
    <n v="72"/>
  </r>
  <r>
    <x v="64"/>
    <n v="96"/>
    <n v="128"/>
    <n v="84"/>
  </r>
  <r>
    <x v="65"/>
    <n v="72"/>
    <n v="99"/>
    <n v="68"/>
  </r>
  <r>
    <x v="66"/>
    <n v="79"/>
    <n v="107"/>
    <n v="72"/>
  </r>
  <r>
    <x v="67"/>
    <n v="86"/>
    <n v="115"/>
    <n v="77"/>
  </r>
  <r>
    <x v="68"/>
    <n v="100"/>
    <n v="132"/>
    <n v="87"/>
  </r>
  <r>
    <x v="69"/>
    <n v="76"/>
    <n v="103"/>
    <n v="70"/>
  </r>
  <r>
    <x v="70"/>
    <n v="69"/>
    <n v="95"/>
    <n v="65"/>
  </r>
  <r>
    <x v="71"/>
    <n v="65"/>
    <n v="91"/>
    <n v="63"/>
  </r>
  <r>
    <x v="72"/>
    <n v="72"/>
    <n v="99"/>
    <n v="68"/>
  </r>
  <r>
    <x v="73"/>
    <n v="96"/>
    <n v="128"/>
    <n v="84"/>
  </r>
  <r>
    <x v="74"/>
    <n v="79"/>
    <n v="107"/>
    <n v="72"/>
  </r>
  <r>
    <x v="75"/>
    <n v="72"/>
    <n v="99"/>
    <n v="68"/>
  </r>
  <r>
    <x v="76"/>
    <n v="72"/>
    <n v="99"/>
    <n v="68"/>
  </r>
  <r>
    <x v="77"/>
    <n v="79"/>
    <n v="107"/>
    <n v="72"/>
  </r>
  <r>
    <x v="78"/>
    <n v="79"/>
    <n v="107"/>
    <n v="72"/>
  </r>
  <r>
    <x v="79"/>
    <n v="90"/>
    <n v="120"/>
    <n v="80"/>
  </r>
  <r>
    <x v="80"/>
    <n v="96"/>
    <n v="128"/>
    <n v="84"/>
  </r>
  <r>
    <x v="81"/>
    <n v="86"/>
    <n v="115"/>
    <n v="77"/>
  </r>
  <r>
    <x v="82"/>
    <n v="86"/>
    <n v="115"/>
    <n v="77"/>
  </r>
  <r>
    <x v="83"/>
    <n v="90"/>
    <n v="120"/>
    <n v="80"/>
  </r>
  <r>
    <x v="84"/>
    <n v="96"/>
    <n v="128"/>
    <n v="84"/>
  </r>
  <r>
    <x v="85"/>
    <n v="103"/>
    <n v="136"/>
    <n v="89"/>
  </r>
  <r>
    <x v="86"/>
    <n v="117"/>
    <n v="153"/>
    <n v="98"/>
  </r>
  <r>
    <x v="87"/>
    <n v="96"/>
    <n v="128"/>
    <n v="84"/>
  </r>
  <r>
    <x v="88"/>
    <n v="117"/>
    <n v="153"/>
    <n v="98"/>
  </r>
  <r>
    <x v="89"/>
    <n v="86"/>
    <n v="115"/>
    <n v="77"/>
  </r>
  <r>
    <x v="90"/>
    <n v="83"/>
    <n v="111"/>
    <n v="75"/>
  </r>
  <r>
    <x v="91"/>
    <n v="93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B2C52-EE43-4049-A194-FE88CA1391BF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6">
    <pivotField axis="axisRow"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-dogi" fld="1" baseField="0" baseItem="0"/>
    <dataField name="Suma z lody" fld="2" baseField="0" baseItem="0"/>
    <dataField name="Suma z kukurydza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AFDA73-CA68-49C4-B1B5-F8131E2A161B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BD9EB86-079C-4264-A034-EFAC54955429}" autoFormatId="16" applyNumberFormats="0" applyBorderFormats="0" applyFontFormats="0" applyPatternFormats="0" applyAlignmentFormats="0" applyWidthHeightFormats="0">
  <queryTableRefresh nextId="7" unboundColumnsRight="3">
    <queryTableFields count="5">
      <queryTableField id="1" name="Column1" tableColumnId="1"/>
      <queryTableField id="2" name="Column2" tableColumnId="2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C7BDA-CDCA-4287-8FA8-3DCB90E67FD4}" name="temperatury" displayName="temperatury" ref="A1:F94" tableType="queryTable" totalsRowCount="1">
  <autoFilter ref="A1:F93" xr:uid="{FFCC7BDA-CDCA-4287-8FA8-3DCB90E67FD4}"/>
  <tableColumns count="6">
    <tableColumn id="1" xr3:uid="{3B4BD156-9D02-469A-AE5A-0AB9D5EEC58C}" uniqueName="1" name="Data" queryTableFieldId="1" dataDxfId="3" totalsRowDxfId="2"/>
    <tableColumn id="2" xr3:uid="{C61F9F36-5FD7-4C2B-AFF6-60777BFAAC2E}" uniqueName="2" name="temperatura" queryTableFieldId="2"/>
    <tableColumn id="3" xr3:uid="{72D89CAA-CAF6-46D9-89E8-09A47DCD40F1}" uniqueName="3" name="wyzsza niż 20" totalsRowFunction="custom" queryTableFieldId="3">
      <calculatedColumnFormula>IF(temperatury[[#This Row],[temperatura]]&gt;20,1+C1,0)</calculatedColumnFormula>
      <totalsRowFormula>MAX(temperatury[wyzsza niż 20])</totalsRowFormula>
    </tableColumn>
    <tableColumn id="4" xr3:uid="{35E83023-DDCC-48A3-B231-766433210DB1}" uniqueName="4" name="hot-dogi" queryTableFieldId="4"/>
    <tableColumn id="5" xr3:uid="{910FA97E-37F8-49D9-82D5-782381A048FA}" uniqueName="5" name="lody" queryTableFieldId="5"/>
    <tableColumn id="6" xr3:uid="{1FC105A7-71DE-4FBB-83FB-4C0E9FDEFD3E}" uniqueName="6" name="kukurydza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F89A96-419E-4227-A9CA-A40D48CDD560}" name="temperatury5" displayName="temperatury5" ref="A1:E123" tableType="queryTable" totalsRowShown="0">
  <autoFilter ref="A1:E123" xr:uid="{91F89A96-419E-4227-A9CA-A40D48CDD560}"/>
  <tableColumns count="5">
    <tableColumn id="1" xr3:uid="{E376A90A-AD45-403C-8373-359C27541092}" uniqueName="1" name="Data" queryTableFieldId="1" dataDxfId="1" totalsRowDxfId="0"/>
    <tableColumn id="2" xr3:uid="{000432CB-A808-46F4-AC6C-43286496EECE}" uniqueName="2" name="temperatura" queryTableFieldId="2"/>
    <tableColumn id="4" xr3:uid="{4E676B9D-191F-4832-829D-2901ABB30AE3}" uniqueName="4" name="hot-dogi" queryTableFieldId="4"/>
    <tableColumn id="5" xr3:uid="{0686F6B7-296A-4D4E-B769-DAFDF1BD0A3E}" uniqueName="5" name="lody" queryTableFieldId="5"/>
    <tableColumn id="6" xr3:uid="{7E8F9FD7-BBA1-4804-8B1F-A7D0ADF4F571}" uniqueName="6" name="kukurydz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7DA0-E17E-43F1-8F6C-85435DCCD230}">
  <dimension ref="A1:F94"/>
  <sheetViews>
    <sheetView workbookViewId="0">
      <selection activeCell="N24" sqref="N24"/>
    </sheetView>
  </sheetViews>
  <sheetFormatPr defaultRowHeight="15" x14ac:dyDescent="0.25"/>
  <cols>
    <col min="1" max="2" width="11.140625" bestFit="1" customWidth="1"/>
  </cols>
  <sheetData>
    <row r="1" spans="1:6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</row>
    <row r="2" spans="1:6" x14ac:dyDescent="0.25">
      <c r="A2" s="1">
        <v>44713</v>
      </c>
      <c r="B2">
        <v>24</v>
      </c>
      <c r="C2">
        <v>1</v>
      </c>
      <c r="D2">
        <v>90</v>
      </c>
      <c r="E2">
        <v>120</v>
      </c>
      <c r="F2">
        <v>80</v>
      </c>
    </row>
    <row r="3" spans="1:6" x14ac:dyDescent="0.25">
      <c r="A3" s="1">
        <v>44714</v>
      </c>
      <c r="B3">
        <v>25</v>
      </c>
      <c r="C3">
        <f>IF(temperatury[[#This Row],[temperatura]]&gt;20,1+C2,0)</f>
        <v>2</v>
      </c>
      <c r="D3">
        <f>ROUNDDOWN($D$2*(1+(1/13)*((temperatury[[#This Row],[temperatura]]-24)/2)),0)</f>
        <v>93</v>
      </c>
      <c r="E3">
        <f>ROUNDDOWN($E$2*(1+(2/29)*((temperatury[[#This Row],[temperatura]]-24)/2)),0)</f>
        <v>124</v>
      </c>
      <c r="F3">
        <f>ROUNDDOWN($F$2*(1+(1/17)*((temperatury[[#This Row],[temperatura]]-24)/2)),0)</f>
        <v>82</v>
      </c>
    </row>
    <row r="4" spans="1:6" x14ac:dyDescent="0.25">
      <c r="A4" s="1">
        <v>44715</v>
      </c>
      <c r="B4">
        <v>27</v>
      </c>
      <c r="C4">
        <f>IF(temperatury[[#This Row],[temperatura]]&gt;20,1+C3,0)</f>
        <v>3</v>
      </c>
      <c r="D4">
        <f>ROUNDDOWN($D$2*(1+(1/13)*((temperatury[[#This Row],[temperatura]]-24)/2)),0)</f>
        <v>100</v>
      </c>
      <c r="E4">
        <f>ROUNDDOWN($E$2*(1+(2/29)*((temperatury[[#This Row],[temperatura]]-24)/2)),0)</f>
        <v>132</v>
      </c>
      <c r="F4">
        <f>ROUNDDOWN($F$2*(1+(1/17)*((temperatury[[#This Row],[temperatura]]-24)/2)),0)</f>
        <v>87</v>
      </c>
    </row>
    <row r="5" spans="1:6" x14ac:dyDescent="0.25">
      <c r="A5" s="1">
        <v>44716</v>
      </c>
      <c r="B5">
        <v>27</v>
      </c>
      <c r="C5">
        <f>IF(temperatury[[#This Row],[temperatura]]&gt;20,1+C4,0)</f>
        <v>4</v>
      </c>
      <c r="D5">
        <f>ROUNDDOWN($D$2*(1+(1/13)*((temperatury[[#This Row],[temperatura]]-24)/2)),0)</f>
        <v>100</v>
      </c>
      <c r="E5">
        <f>ROUNDDOWN($E$2*(1+(2/29)*((temperatury[[#This Row],[temperatura]]-24)/2)),0)</f>
        <v>132</v>
      </c>
      <c r="F5">
        <f>ROUNDDOWN($F$2*(1+(1/17)*((temperatury[[#This Row],[temperatura]]-24)/2)),0)</f>
        <v>87</v>
      </c>
    </row>
    <row r="6" spans="1:6" x14ac:dyDescent="0.25">
      <c r="A6" s="1">
        <v>44717</v>
      </c>
      <c r="B6">
        <v>27</v>
      </c>
      <c r="C6">
        <f>IF(temperatury[[#This Row],[temperatura]]&gt;20,1+C5,0)</f>
        <v>5</v>
      </c>
      <c r="D6">
        <f>ROUNDDOWN($D$2*(1+(1/13)*((temperatury[[#This Row],[temperatura]]-24)/2)),0)</f>
        <v>100</v>
      </c>
      <c r="E6">
        <f>ROUNDDOWN($E$2*(1+(2/29)*((temperatury[[#This Row],[temperatura]]-24)/2)),0)</f>
        <v>132</v>
      </c>
      <c r="F6">
        <f>ROUNDDOWN($F$2*(1+(1/17)*((temperatury[[#This Row],[temperatura]]-24)/2)),0)</f>
        <v>87</v>
      </c>
    </row>
    <row r="7" spans="1:6" x14ac:dyDescent="0.25">
      <c r="A7" s="1">
        <v>44718</v>
      </c>
      <c r="B7">
        <v>22</v>
      </c>
      <c r="C7">
        <f>IF(temperatury[[#This Row],[temperatura]]&gt;20,1+C6,0)</f>
        <v>6</v>
      </c>
      <c r="D7">
        <f>ROUNDDOWN($D$2*(1+(1/13)*((temperatury[[#This Row],[temperatura]]-24)/2)),0)</f>
        <v>83</v>
      </c>
      <c r="E7">
        <f>ROUNDDOWN($E$2*(1+(2/29)*((temperatury[[#This Row],[temperatura]]-24)/2)),0)</f>
        <v>111</v>
      </c>
      <c r="F7">
        <f>ROUNDDOWN($F$2*(1+(1/17)*((temperatury[[#This Row],[temperatura]]-24)/2)),0)</f>
        <v>75</v>
      </c>
    </row>
    <row r="8" spans="1:6" x14ac:dyDescent="0.25">
      <c r="A8" s="1">
        <v>44719</v>
      </c>
      <c r="B8">
        <v>25</v>
      </c>
      <c r="C8">
        <f>IF(temperatury[[#This Row],[temperatura]]&gt;20,1+C7,0)</f>
        <v>7</v>
      </c>
      <c r="D8">
        <f>ROUNDDOWN($D$2*(1+(1/13)*((temperatury[[#This Row],[temperatura]]-24)/2)),0)</f>
        <v>93</v>
      </c>
      <c r="E8">
        <f>ROUNDDOWN($E$2*(1+(2/29)*((temperatury[[#This Row],[temperatura]]-24)/2)),0)</f>
        <v>124</v>
      </c>
      <c r="F8">
        <f>ROUNDDOWN($F$2*(1+(1/17)*((temperatury[[#This Row],[temperatura]]-24)/2)),0)</f>
        <v>82</v>
      </c>
    </row>
    <row r="9" spans="1:6" x14ac:dyDescent="0.25">
      <c r="A9" s="1">
        <v>44720</v>
      </c>
      <c r="B9">
        <v>25</v>
      </c>
      <c r="C9">
        <f>IF(temperatury[[#This Row],[temperatura]]&gt;20,1+C8,0)</f>
        <v>8</v>
      </c>
      <c r="D9">
        <f>ROUNDDOWN($D$2*(1+(1/13)*((temperatury[[#This Row],[temperatura]]-24)/2)),0)</f>
        <v>93</v>
      </c>
      <c r="E9">
        <f>ROUNDDOWN($E$2*(1+(2/29)*((temperatury[[#This Row],[temperatura]]-24)/2)),0)</f>
        <v>124</v>
      </c>
      <c r="F9">
        <f>ROUNDDOWN($F$2*(1+(1/17)*((temperatury[[#This Row],[temperatura]]-24)/2)),0)</f>
        <v>82</v>
      </c>
    </row>
    <row r="10" spans="1:6" x14ac:dyDescent="0.25">
      <c r="A10" s="1">
        <v>44721</v>
      </c>
      <c r="B10">
        <v>21</v>
      </c>
      <c r="C10">
        <f>IF(temperatury[[#This Row],[temperatura]]&gt;20,1+C9,0)</f>
        <v>9</v>
      </c>
      <c r="D10">
        <f>ROUNDDOWN($D$2*(1+(1/13)*((temperatury[[#This Row],[temperatura]]-24)/2)),0)</f>
        <v>79</v>
      </c>
      <c r="E10">
        <f>ROUNDDOWN($E$2*(1+(2/29)*((temperatury[[#This Row],[temperatura]]-24)/2)),0)</f>
        <v>107</v>
      </c>
      <c r="F10">
        <f>ROUNDDOWN($F$2*(1+(1/17)*((temperatury[[#This Row],[temperatura]]-24)/2)),0)</f>
        <v>72</v>
      </c>
    </row>
    <row r="11" spans="1:6" x14ac:dyDescent="0.25">
      <c r="A11" s="1">
        <v>44722</v>
      </c>
      <c r="B11">
        <v>21</v>
      </c>
      <c r="C11">
        <f>IF(temperatury[[#This Row],[temperatura]]&gt;20,1+C10,0)</f>
        <v>10</v>
      </c>
      <c r="D11">
        <f>ROUNDDOWN($D$2*(1+(1/13)*((temperatury[[#This Row],[temperatura]]-24)/2)),0)</f>
        <v>79</v>
      </c>
      <c r="E11">
        <f>ROUNDDOWN($E$2*(1+(2/29)*((temperatury[[#This Row],[temperatura]]-24)/2)),0)</f>
        <v>107</v>
      </c>
      <c r="F11">
        <f>ROUNDDOWN($F$2*(1+(1/17)*((temperatury[[#This Row],[temperatura]]-24)/2)),0)</f>
        <v>72</v>
      </c>
    </row>
    <row r="12" spans="1:6" x14ac:dyDescent="0.25">
      <c r="A12" s="1">
        <v>44723</v>
      </c>
      <c r="B12">
        <v>19</v>
      </c>
      <c r="C12">
        <f>IF(temperatury[[#This Row],[temperatura]]&gt;20,1+C11,0)</f>
        <v>0</v>
      </c>
      <c r="D12">
        <f>ROUNDDOWN($D$2*(1+(1/13)*((temperatury[[#This Row],[temperatura]]-24)/2)),0)</f>
        <v>72</v>
      </c>
      <c r="E12">
        <f>ROUNDDOWN($E$2*(1+(2/29)*((temperatury[[#This Row],[temperatura]]-24)/2)),0)</f>
        <v>99</v>
      </c>
      <c r="F12">
        <f>ROUNDDOWN($F$2*(1+(1/17)*((temperatury[[#This Row],[temperatura]]-24)/2)),0)</f>
        <v>68</v>
      </c>
    </row>
    <row r="13" spans="1:6" x14ac:dyDescent="0.25">
      <c r="A13" s="1">
        <v>44724</v>
      </c>
      <c r="B13">
        <v>19</v>
      </c>
      <c r="C13">
        <f>IF(temperatury[[#This Row],[temperatura]]&gt;20,1+C12,0)</f>
        <v>0</v>
      </c>
      <c r="D13">
        <f>ROUNDDOWN($D$2*(1+(1/13)*((temperatury[[#This Row],[temperatura]]-24)/2)),0)</f>
        <v>72</v>
      </c>
      <c r="E13">
        <f>ROUNDDOWN($E$2*(1+(2/29)*((temperatury[[#This Row],[temperatura]]-24)/2)),0)</f>
        <v>99</v>
      </c>
      <c r="F13">
        <f>ROUNDDOWN($F$2*(1+(1/17)*((temperatury[[#This Row],[temperatura]]-24)/2)),0)</f>
        <v>68</v>
      </c>
    </row>
    <row r="14" spans="1:6" x14ac:dyDescent="0.25">
      <c r="A14" s="1">
        <v>44725</v>
      </c>
      <c r="B14">
        <v>15</v>
      </c>
      <c r="C14">
        <f>IF(temperatury[[#This Row],[temperatura]]&gt;20,1+C13,0)</f>
        <v>0</v>
      </c>
      <c r="D14">
        <f>ROUNDDOWN($D$2*(1+(1/13)*((temperatury[[#This Row],[temperatura]]-24)/2)),0)</f>
        <v>58</v>
      </c>
      <c r="E14">
        <f>ROUNDDOWN($E$2*(1+(2/29)*((temperatury[[#This Row],[temperatura]]-24)/2)),0)</f>
        <v>82</v>
      </c>
      <c r="F14">
        <f>ROUNDDOWN($F$2*(1+(1/17)*((temperatury[[#This Row],[temperatura]]-24)/2)),0)</f>
        <v>58</v>
      </c>
    </row>
    <row r="15" spans="1:6" x14ac:dyDescent="0.25">
      <c r="A15" s="1">
        <v>44726</v>
      </c>
      <c r="B15">
        <v>21</v>
      </c>
      <c r="C15">
        <f>IF(temperatury[[#This Row],[temperatura]]&gt;20,1+C14,0)</f>
        <v>1</v>
      </c>
      <c r="D15">
        <f>ROUNDDOWN($D$2*(1+(1/13)*((temperatury[[#This Row],[temperatura]]-24)/2)),0)</f>
        <v>79</v>
      </c>
      <c r="E15">
        <f>ROUNDDOWN($E$2*(1+(2/29)*((temperatury[[#This Row],[temperatura]]-24)/2)),0)</f>
        <v>107</v>
      </c>
      <c r="F15">
        <f>ROUNDDOWN($F$2*(1+(1/17)*((temperatury[[#This Row],[temperatura]]-24)/2)),0)</f>
        <v>72</v>
      </c>
    </row>
    <row r="16" spans="1:6" x14ac:dyDescent="0.25">
      <c r="A16" s="1">
        <v>44727</v>
      </c>
      <c r="B16">
        <v>23</v>
      </c>
      <c r="C16">
        <f>IF(temperatury[[#This Row],[temperatura]]&gt;20,1+C15,0)</f>
        <v>2</v>
      </c>
      <c r="D16">
        <f>ROUNDDOWN($D$2*(1+(1/13)*((temperatury[[#This Row],[temperatura]]-24)/2)),0)</f>
        <v>86</v>
      </c>
      <c r="E16">
        <f>ROUNDDOWN($E$2*(1+(2/29)*((temperatury[[#This Row],[temperatura]]-24)/2)),0)</f>
        <v>115</v>
      </c>
      <c r="F16">
        <f>ROUNDDOWN($F$2*(1+(1/17)*((temperatury[[#This Row],[temperatura]]-24)/2)),0)</f>
        <v>77</v>
      </c>
    </row>
    <row r="17" spans="1:6" x14ac:dyDescent="0.25">
      <c r="A17" s="1">
        <v>44728</v>
      </c>
      <c r="B17">
        <v>23</v>
      </c>
      <c r="C17">
        <f>IF(temperatury[[#This Row],[temperatura]]&gt;20,1+C16,0)</f>
        <v>3</v>
      </c>
      <c r="D17">
        <f>ROUNDDOWN($D$2*(1+(1/13)*((temperatury[[#This Row],[temperatura]]-24)/2)),0)</f>
        <v>86</v>
      </c>
      <c r="E17">
        <f>ROUNDDOWN($E$2*(1+(2/29)*((temperatury[[#This Row],[temperatura]]-24)/2)),0)</f>
        <v>115</v>
      </c>
      <c r="F17">
        <f>ROUNDDOWN($F$2*(1+(1/17)*((temperatury[[#This Row],[temperatura]]-24)/2)),0)</f>
        <v>77</v>
      </c>
    </row>
    <row r="18" spans="1:6" x14ac:dyDescent="0.25">
      <c r="A18" s="1">
        <v>44729</v>
      </c>
      <c r="B18">
        <v>16</v>
      </c>
      <c r="C18">
        <f>IF(temperatury[[#This Row],[temperatura]]&gt;20,1+C17,0)</f>
        <v>0</v>
      </c>
      <c r="D18">
        <f>ROUNDDOWN($D$2*(1+(1/13)*((temperatury[[#This Row],[temperatura]]-24)/2)),0)</f>
        <v>62</v>
      </c>
      <c r="E18">
        <f>ROUNDDOWN($E$2*(1+(2/29)*((temperatury[[#This Row],[temperatura]]-24)/2)),0)</f>
        <v>86</v>
      </c>
      <c r="F18">
        <f>ROUNDDOWN($F$2*(1+(1/17)*((temperatury[[#This Row],[temperatura]]-24)/2)),0)</f>
        <v>61</v>
      </c>
    </row>
    <row r="19" spans="1:6" x14ac:dyDescent="0.25">
      <c r="A19" s="1">
        <v>44730</v>
      </c>
      <c r="B19">
        <v>21</v>
      </c>
      <c r="C19">
        <f>IF(temperatury[[#This Row],[temperatura]]&gt;20,1+C18,0)</f>
        <v>1</v>
      </c>
      <c r="D19">
        <f>ROUNDDOWN($D$2*(1+(1/13)*((temperatury[[#This Row],[temperatura]]-24)/2)),0)</f>
        <v>79</v>
      </c>
      <c r="E19">
        <f>ROUNDDOWN($E$2*(1+(2/29)*((temperatury[[#This Row],[temperatura]]-24)/2)),0)</f>
        <v>107</v>
      </c>
      <c r="F19">
        <f>ROUNDDOWN($F$2*(1+(1/17)*((temperatury[[#This Row],[temperatura]]-24)/2)),0)</f>
        <v>72</v>
      </c>
    </row>
    <row r="20" spans="1:6" x14ac:dyDescent="0.25">
      <c r="A20" s="1">
        <v>44731</v>
      </c>
      <c r="B20">
        <v>22</v>
      </c>
      <c r="C20">
        <f>IF(temperatury[[#This Row],[temperatura]]&gt;20,1+C19,0)</f>
        <v>2</v>
      </c>
      <c r="D20">
        <f>ROUNDDOWN($D$2*(1+(1/13)*((temperatury[[#This Row],[temperatura]]-24)/2)),0)</f>
        <v>83</v>
      </c>
      <c r="E20">
        <f>ROUNDDOWN($E$2*(1+(2/29)*((temperatury[[#This Row],[temperatura]]-24)/2)),0)</f>
        <v>111</v>
      </c>
      <c r="F20">
        <f>ROUNDDOWN($F$2*(1+(1/17)*((temperatury[[#This Row],[temperatura]]-24)/2)),0)</f>
        <v>75</v>
      </c>
    </row>
    <row r="21" spans="1:6" x14ac:dyDescent="0.25">
      <c r="A21" s="1">
        <v>44732</v>
      </c>
      <c r="B21">
        <v>22</v>
      </c>
      <c r="C21">
        <f>IF(temperatury[[#This Row],[temperatura]]&gt;20,1+C20,0)</f>
        <v>3</v>
      </c>
      <c r="D21">
        <f>ROUNDDOWN($D$2*(1+(1/13)*((temperatury[[#This Row],[temperatura]]-24)/2)),0)</f>
        <v>83</v>
      </c>
      <c r="E21">
        <f>ROUNDDOWN($E$2*(1+(2/29)*((temperatury[[#This Row],[temperatura]]-24)/2)),0)</f>
        <v>111</v>
      </c>
      <c r="F21">
        <f>ROUNDDOWN($F$2*(1+(1/17)*((temperatury[[#This Row],[temperatura]]-24)/2)),0)</f>
        <v>75</v>
      </c>
    </row>
    <row r="22" spans="1:6" x14ac:dyDescent="0.25">
      <c r="A22" s="1">
        <v>44733</v>
      </c>
      <c r="B22">
        <v>22</v>
      </c>
      <c r="C22">
        <f>IF(temperatury[[#This Row],[temperatura]]&gt;20,1+C21,0)</f>
        <v>4</v>
      </c>
      <c r="D22">
        <f>ROUNDDOWN($D$2*(1+(1/13)*((temperatury[[#This Row],[temperatura]]-24)/2)),0)</f>
        <v>83</v>
      </c>
      <c r="E22">
        <f>ROUNDDOWN($E$2*(1+(2/29)*((temperatury[[#This Row],[temperatura]]-24)/2)),0)</f>
        <v>111</v>
      </c>
      <c r="F22">
        <f>ROUNDDOWN($F$2*(1+(1/17)*((temperatury[[#This Row],[temperatura]]-24)/2)),0)</f>
        <v>75</v>
      </c>
    </row>
    <row r="23" spans="1:6" x14ac:dyDescent="0.25">
      <c r="A23" s="1">
        <v>44734</v>
      </c>
      <c r="B23">
        <v>28</v>
      </c>
      <c r="C23">
        <f>IF(temperatury[[#This Row],[temperatura]]&gt;20,1+C22,0)</f>
        <v>5</v>
      </c>
      <c r="D23">
        <f>ROUNDDOWN($D$2*(1+(1/13)*((temperatury[[#This Row],[temperatura]]-24)/2)),0)</f>
        <v>103</v>
      </c>
      <c r="E23">
        <f>ROUNDDOWN($E$2*(1+(2/29)*((temperatury[[#This Row],[temperatura]]-24)/2)),0)</f>
        <v>136</v>
      </c>
      <c r="F23">
        <f>ROUNDDOWN($F$2*(1+(1/17)*((temperatury[[#This Row],[temperatura]]-24)/2)),0)</f>
        <v>89</v>
      </c>
    </row>
    <row r="24" spans="1:6" x14ac:dyDescent="0.25">
      <c r="A24" s="1">
        <v>44735</v>
      </c>
      <c r="B24">
        <v>31</v>
      </c>
      <c r="C24">
        <f>IF(temperatury[[#This Row],[temperatura]]&gt;20,1+C23,0)</f>
        <v>6</v>
      </c>
      <c r="D24">
        <f>ROUNDDOWN($D$2*(1+(1/13)*((temperatury[[#This Row],[temperatura]]-24)/2)),0)</f>
        <v>114</v>
      </c>
      <c r="E24">
        <f>ROUNDDOWN($E$2*(1+(2/29)*((temperatury[[#This Row],[temperatura]]-24)/2)),0)</f>
        <v>148</v>
      </c>
      <c r="F24">
        <f>ROUNDDOWN($F$2*(1+(1/17)*((temperatury[[#This Row],[temperatura]]-24)/2)),0)</f>
        <v>96</v>
      </c>
    </row>
    <row r="25" spans="1:6" x14ac:dyDescent="0.25">
      <c r="A25" s="1">
        <v>44736</v>
      </c>
      <c r="B25">
        <v>33</v>
      </c>
      <c r="C25">
        <f>IF(temperatury[[#This Row],[temperatura]]&gt;20,1+C24,0)</f>
        <v>7</v>
      </c>
      <c r="D25">
        <f>ROUNDDOWN($D$2*(1+(1/13)*((temperatury[[#This Row],[temperatura]]-24)/2)),0)</f>
        <v>121</v>
      </c>
      <c r="E25">
        <f>ROUNDDOWN($E$2*(1+(2/29)*((temperatury[[#This Row],[temperatura]]-24)/2)),0)</f>
        <v>157</v>
      </c>
      <c r="F25">
        <f>ROUNDDOWN($F$2*(1+(1/17)*((temperatury[[#This Row],[temperatura]]-24)/2)),0)</f>
        <v>101</v>
      </c>
    </row>
    <row r="26" spans="1:6" x14ac:dyDescent="0.25">
      <c r="A26" s="1">
        <v>44737</v>
      </c>
      <c r="B26">
        <v>33</v>
      </c>
      <c r="C26">
        <f>IF(temperatury[[#This Row],[temperatura]]&gt;20,1+C25,0)</f>
        <v>8</v>
      </c>
      <c r="D26">
        <f>ROUNDDOWN($D$2*(1+(1/13)*((temperatury[[#This Row],[temperatura]]-24)/2)),0)</f>
        <v>121</v>
      </c>
      <c r="E26">
        <f>ROUNDDOWN($E$2*(1+(2/29)*((temperatury[[#This Row],[temperatura]]-24)/2)),0)</f>
        <v>157</v>
      </c>
      <c r="F26">
        <f>ROUNDDOWN($F$2*(1+(1/17)*((temperatury[[#This Row],[temperatura]]-24)/2)),0)</f>
        <v>101</v>
      </c>
    </row>
    <row r="27" spans="1:6" x14ac:dyDescent="0.25">
      <c r="A27" s="1">
        <v>44738</v>
      </c>
      <c r="B27">
        <v>23</v>
      </c>
      <c r="C27">
        <f>IF(temperatury[[#This Row],[temperatura]]&gt;20,1+C26,0)</f>
        <v>9</v>
      </c>
      <c r="D27">
        <f>ROUNDDOWN($D$2*(1+(1/13)*((temperatury[[#This Row],[temperatura]]-24)/2)),0)</f>
        <v>86</v>
      </c>
      <c r="E27">
        <f>ROUNDDOWN($E$2*(1+(2/29)*((temperatury[[#This Row],[temperatura]]-24)/2)),0)</f>
        <v>115</v>
      </c>
      <c r="F27">
        <f>ROUNDDOWN($F$2*(1+(1/17)*((temperatury[[#This Row],[temperatura]]-24)/2)),0)</f>
        <v>77</v>
      </c>
    </row>
    <row r="28" spans="1:6" x14ac:dyDescent="0.25">
      <c r="A28" s="1">
        <v>44739</v>
      </c>
      <c r="B28">
        <v>23</v>
      </c>
      <c r="C28">
        <f>IF(temperatury[[#This Row],[temperatura]]&gt;20,1+C27,0)</f>
        <v>10</v>
      </c>
      <c r="D28">
        <f>ROUNDDOWN($D$2*(1+(1/13)*((temperatury[[#This Row],[temperatura]]-24)/2)),0)</f>
        <v>86</v>
      </c>
      <c r="E28">
        <f>ROUNDDOWN($E$2*(1+(2/29)*((temperatury[[#This Row],[temperatura]]-24)/2)),0)</f>
        <v>115</v>
      </c>
      <c r="F28">
        <f>ROUNDDOWN($F$2*(1+(1/17)*((temperatury[[#This Row],[temperatura]]-24)/2)),0)</f>
        <v>77</v>
      </c>
    </row>
    <row r="29" spans="1:6" x14ac:dyDescent="0.25">
      <c r="A29" s="1">
        <v>44740</v>
      </c>
      <c r="B29">
        <v>19</v>
      </c>
      <c r="C29">
        <f>IF(temperatury[[#This Row],[temperatura]]&gt;20,1+C28,0)</f>
        <v>0</v>
      </c>
      <c r="D29">
        <f>ROUNDDOWN($D$2*(1+(1/13)*((temperatury[[#This Row],[temperatura]]-24)/2)),0)</f>
        <v>72</v>
      </c>
      <c r="E29">
        <f>ROUNDDOWN($E$2*(1+(2/29)*((temperatury[[#This Row],[temperatura]]-24)/2)),0)</f>
        <v>99</v>
      </c>
      <c r="F29">
        <f>ROUNDDOWN($F$2*(1+(1/17)*((temperatury[[#This Row],[temperatura]]-24)/2)),0)</f>
        <v>68</v>
      </c>
    </row>
    <row r="30" spans="1:6" x14ac:dyDescent="0.25">
      <c r="A30" s="1">
        <v>44741</v>
      </c>
      <c r="B30">
        <v>24</v>
      </c>
      <c r="C30">
        <f>IF(temperatury[[#This Row],[temperatura]]&gt;20,1+C29,0)</f>
        <v>1</v>
      </c>
      <c r="D30">
        <f>ROUNDDOWN($D$2*(1+(1/13)*((temperatury[[#This Row],[temperatura]]-24)/2)),0)</f>
        <v>90</v>
      </c>
      <c r="E30">
        <f>ROUNDDOWN($E$2*(1+(2/29)*((temperatury[[#This Row],[temperatura]]-24)/2)),0)</f>
        <v>120</v>
      </c>
      <c r="F30">
        <f>ROUNDDOWN($F$2*(1+(1/17)*((temperatury[[#This Row],[temperatura]]-24)/2)),0)</f>
        <v>80</v>
      </c>
    </row>
    <row r="31" spans="1:6" x14ac:dyDescent="0.25">
      <c r="A31" s="1">
        <v>44742</v>
      </c>
      <c r="B31">
        <v>25</v>
      </c>
      <c r="C31">
        <f>IF(temperatury[[#This Row],[temperatura]]&gt;20,1+C30,0)</f>
        <v>2</v>
      </c>
      <c r="D31">
        <f>ROUNDDOWN($D$2*(1+(1/13)*((temperatury[[#This Row],[temperatura]]-24)/2)),0)</f>
        <v>93</v>
      </c>
      <c r="E31">
        <f>ROUNDDOWN($E$2*(1+(2/29)*((temperatury[[#This Row],[temperatura]]-24)/2)),0)</f>
        <v>124</v>
      </c>
      <c r="F31">
        <f>ROUNDDOWN($F$2*(1+(1/17)*((temperatury[[#This Row],[temperatura]]-24)/2)),0)</f>
        <v>82</v>
      </c>
    </row>
    <row r="32" spans="1:6" x14ac:dyDescent="0.25">
      <c r="A32" s="1">
        <v>44743</v>
      </c>
      <c r="B32">
        <v>27</v>
      </c>
      <c r="C32">
        <f>IF(temperatury[[#This Row],[temperatura]]&gt;20,1+C31,0)</f>
        <v>3</v>
      </c>
      <c r="D32">
        <f>ROUNDDOWN($D$2*(1+(1/13)*((temperatury[[#This Row],[temperatura]]-24)/2)),0)</f>
        <v>100</v>
      </c>
      <c r="E32">
        <f>ROUNDDOWN($E$2*(1+(2/29)*((temperatury[[#This Row],[temperatura]]-24)/2)),0)</f>
        <v>132</v>
      </c>
      <c r="F32">
        <f>ROUNDDOWN($F$2*(1+(1/17)*((temperatury[[#This Row],[temperatura]]-24)/2)),0)</f>
        <v>87</v>
      </c>
    </row>
    <row r="33" spans="1:6" x14ac:dyDescent="0.25">
      <c r="A33" s="1">
        <v>44744</v>
      </c>
      <c r="B33">
        <v>27</v>
      </c>
      <c r="C33">
        <f>IF(temperatury[[#This Row],[temperatura]]&gt;20,1+C32,0)</f>
        <v>4</v>
      </c>
      <c r="D33">
        <f>ROUNDDOWN($D$2*(1+(1/13)*((temperatury[[#This Row],[temperatura]]-24)/2)),0)</f>
        <v>100</v>
      </c>
      <c r="E33">
        <f>ROUNDDOWN($E$2*(1+(2/29)*((temperatury[[#This Row],[temperatura]]-24)/2)),0)</f>
        <v>132</v>
      </c>
      <c r="F33">
        <f>ROUNDDOWN($F$2*(1+(1/17)*((temperatury[[#This Row],[temperatura]]-24)/2)),0)</f>
        <v>87</v>
      </c>
    </row>
    <row r="34" spans="1:6" x14ac:dyDescent="0.25">
      <c r="A34" s="1">
        <v>44745</v>
      </c>
      <c r="B34">
        <v>21</v>
      </c>
      <c r="C34">
        <f>IF(temperatury[[#This Row],[temperatura]]&gt;20,1+C33,0)</f>
        <v>5</v>
      </c>
      <c r="D34">
        <f>ROUNDDOWN($D$2*(1+(1/13)*((temperatury[[#This Row],[temperatura]]-24)/2)),0)</f>
        <v>79</v>
      </c>
      <c r="E34">
        <f>ROUNDDOWN($E$2*(1+(2/29)*((temperatury[[#This Row],[temperatura]]-24)/2)),0)</f>
        <v>107</v>
      </c>
      <c r="F34">
        <f>ROUNDDOWN($F$2*(1+(1/17)*((temperatury[[#This Row],[temperatura]]-24)/2)),0)</f>
        <v>72</v>
      </c>
    </row>
    <row r="35" spans="1:6" x14ac:dyDescent="0.25">
      <c r="A35" s="1">
        <v>44746</v>
      </c>
      <c r="B35">
        <v>21</v>
      </c>
      <c r="C35">
        <f>IF(temperatury[[#This Row],[temperatura]]&gt;20,1+C34,0)</f>
        <v>6</v>
      </c>
      <c r="D35">
        <f>ROUNDDOWN($D$2*(1+(1/13)*((temperatury[[#This Row],[temperatura]]-24)/2)),0)</f>
        <v>79</v>
      </c>
      <c r="E35">
        <f>ROUNDDOWN($E$2*(1+(2/29)*((temperatury[[#This Row],[temperatura]]-24)/2)),0)</f>
        <v>107</v>
      </c>
      <c r="F35">
        <f>ROUNDDOWN($F$2*(1+(1/17)*((temperatury[[#This Row],[temperatura]]-24)/2)),0)</f>
        <v>72</v>
      </c>
    </row>
    <row r="36" spans="1:6" x14ac:dyDescent="0.25">
      <c r="A36" s="1">
        <v>44747</v>
      </c>
      <c r="B36">
        <v>25</v>
      </c>
      <c r="C36">
        <f>IF(temperatury[[#This Row],[temperatura]]&gt;20,1+C35,0)</f>
        <v>7</v>
      </c>
      <c r="D36">
        <f>ROUNDDOWN($D$2*(1+(1/13)*((temperatury[[#This Row],[temperatura]]-24)/2)),0)</f>
        <v>93</v>
      </c>
      <c r="E36">
        <f>ROUNDDOWN($E$2*(1+(2/29)*((temperatury[[#This Row],[temperatura]]-24)/2)),0)</f>
        <v>124</v>
      </c>
      <c r="F36">
        <f>ROUNDDOWN($F$2*(1+(1/17)*((temperatury[[#This Row],[temperatura]]-24)/2)),0)</f>
        <v>82</v>
      </c>
    </row>
    <row r="37" spans="1:6" x14ac:dyDescent="0.25">
      <c r="A37" s="1">
        <v>44748</v>
      </c>
      <c r="B37">
        <v>19</v>
      </c>
      <c r="C37">
        <f>IF(temperatury[[#This Row],[temperatura]]&gt;20,1+C36,0)</f>
        <v>0</v>
      </c>
      <c r="D37">
        <f>ROUNDDOWN($D$2*(1+(1/13)*((temperatury[[#This Row],[temperatura]]-24)/2)),0)</f>
        <v>72</v>
      </c>
      <c r="E37">
        <f>ROUNDDOWN($E$2*(1+(2/29)*((temperatury[[#This Row],[temperatura]]-24)/2)),0)</f>
        <v>99</v>
      </c>
      <c r="F37">
        <f>ROUNDDOWN($F$2*(1+(1/17)*((temperatury[[#This Row],[temperatura]]-24)/2)),0)</f>
        <v>68</v>
      </c>
    </row>
    <row r="38" spans="1:6" x14ac:dyDescent="0.25">
      <c r="A38" s="1">
        <v>44749</v>
      </c>
      <c r="B38">
        <v>21</v>
      </c>
      <c r="C38">
        <f>IF(temperatury[[#This Row],[temperatura]]&gt;20,1+C37,0)</f>
        <v>1</v>
      </c>
      <c r="D38">
        <f>ROUNDDOWN($D$2*(1+(1/13)*((temperatury[[#This Row],[temperatura]]-24)/2)),0)</f>
        <v>79</v>
      </c>
      <c r="E38">
        <f>ROUNDDOWN($E$2*(1+(2/29)*((temperatury[[#This Row],[temperatura]]-24)/2)),0)</f>
        <v>107</v>
      </c>
      <c r="F38">
        <f>ROUNDDOWN($F$2*(1+(1/17)*((temperatury[[#This Row],[temperatura]]-24)/2)),0)</f>
        <v>72</v>
      </c>
    </row>
    <row r="39" spans="1:6" x14ac:dyDescent="0.25">
      <c r="A39" s="1">
        <v>44750</v>
      </c>
      <c r="B39">
        <v>24</v>
      </c>
      <c r="C39">
        <f>IF(temperatury[[#This Row],[temperatura]]&gt;20,1+C38,0)</f>
        <v>2</v>
      </c>
      <c r="D39">
        <f>ROUNDDOWN($D$2*(1+(1/13)*((temperatury[[#This Row],[temperatura]]-24)/2)),0)</f>
        <v>90</v>
      </c>
      <c r="E39">
        <f>ROUNDDOWN($E$2*(1+(2/29)*((temperatury[[#This Row],[temperatura]]-24)/2)),0)</f>
        <v>120</v>
      </c>
      <c r="F39">
        <f>ROUNDDOWN($F$2*(1+(1/17)*((temperatury[[#This Row],[temperatura]]-24)/2)),0)</f>
        <v>80</v>
      </c>
    </row>
    <row r="40" spans="1:6" x14ac:dyDescent="0.25">
      <c r="A40" s="1">
        <v>44751</v>
      </c>
      <c r="B40">
        <v>19</v>
      </c>
      <c r="C40">
        <f>IF(temperatury[[#This Row],[temperatura]]&gt;20,1+C39,0)</f>
        <v>0</v>
      </c>
      <c r="D40">
        <f>ROUNDDOWN($D$2*(1+(1/13)*((temperatury[[#This Row],[temperatura]]-24)/2)),0)</f>
        <v>72</v>
      </c>
      <c r="E40">
        <f>ROUNDDOWN($E$2*(1+(2/29)*((temperatury[[#This Row],[temperatura]]-24)/2)),0)</f>
        <v>99</v>
      </c>
      <c r="F40">
        <f>ROUNDDOWN($F$2*(1+(1/17)*((temperatury[[#This Row],[temperatura]]-24)/2)),0)</f>
        <v>68</v>
      </c>
    </row>
    <row r="41" spans="1:6" x14ac:dyDescent="0.25">
      <c r="A41" s="1">
        <v>44752</v>
      </c>
      <c r="B41">
        <v>28</v>
      </c>
      <c r="C41">
        <f>IF(temperatury[[#This Row],[temperatura]]&gt;20,1+C40,0)</f>
        <v>1</v>
      </c>
      <c r="D41">
        <f>ROUNDDOWN($D$2*(1+(1/13)*((temperatury[[#This Row],[temperatura]]-24)/2)),0)</f>
        <v>103</v>
      </c>
      <c r="E41">
        <f>ROUNDDOWN($E$2*(1+(2/29)*((temperatury[[#This Row],[temperatura]]-24)/2)),0)</f>
        <v>136</v>
      </c>
      <c r="F41">
        <f>ROUNDDOWN($F$2*(1+(1/17)*((temperatury[[#This Row],[temperatura]]-24)/2)),0)</f>
        <v>89</v>
      </c>
    </row>
    <row r="42" spans="1:6" x14ac:dyDescent="0.25">
      <c r="A42" s="1">
        <v>44753</v>
      </c>
      <c r="B42">
        <v>27</v>
      </c>
      <c r="C42">
        <f>IF(temperatury[[#This Row],[temperatura]]&gt;20,1+C41,0)</f>
        <v>2</v>
      </c>
      <c r="D42">
        <f>ROUNDDOWN($D$2*(1+(1/13)*((temperatury[[#This Row],[temperatura]]-24)/2)),0)</f>
        <v>100</v>
      </c>
      <c r="E42">
        <f>ROUNDDOWN($E$2*(1+(2/29)*((temperatury[[#This Row],[temperatura]]-24)/2)),0)</f>
        <v>132</v>
      </c>
      <c r="F42">
        <f>ROUNDDOWN($F$2*(1+(1/17)*((temperatury[[#This Row],[temperatura]]-24)/2)),0)</f>
        <v>87</v>
      </c>
    </row>
    <row r="43" spans="1:6" x14ac:dyDescent="0.25">
      <c r="A43" s="1">
        <v>44754</v>
      </c>
      <c r="B43">
        <v>24</v>
      </c>
      <c r="C43">
        <f>IF(temperatury[[#This Row],[temperatura]]&gt;20,1+C42,0)</f>
        <v>3</v>
      </c>
      <c r="D43">
        <f>ROUNDDOWN($D$2*(1+(1/13)*((temperatury[[#This Row],[temperatura]]-24)/2)),0)</f>
        <v>90</v>
      </c>
      <c r="E43">
        <f>ROUNDDOWN($E$2*(1+(2/29)*((temperatury[[#This Row],[temperatura]]-24)/2)),0)</f>
        <v>120</v>
      </c>
      <c r="F43">
        <f>ROUNDDOWN($F$2*(1+(1/17)*((temperatury[[#This Row],[temperatura]]-24)/2)),0)</f>
        <v>80</v>
      </c>
    </row>
    <row r="44" spans="1:6" x14ac:dyDescent="0.25">
      <c r="A44" s="1">
        <v>44755</v>
      </c>
      <c r="B44">
        <v>22</v>
      </c>
      <c r="C44">
        <f>IF(temperatury[[#This Row],[temperatura]]&gt;20,1+C43,0)</f>
        <v>4</v>
      </c>
      <c r="D44">
        <f>ROUNDDOWN($D$2*(1+(1/13)*((temperatury[[#This Row],[temperatura]]-24)/2)),0)</f>
        <v>83</v>
      </c>
      <c r="E44">
        <f>ROUNDDOWN($E$2*(1+(2/29)*((temperatury[[#This Row],[temperatura]]-24)/2)),0)</f>
        <v>111</v>
      </c>
      <c r="F44">
        <f>ROUNDDOWN($F$2*(1+(1/17)*((temperatury[[#This Row],[temperatura]]-24)/2)),0)</f>
        <v>75</v>
      </c>
    </row>
    <row r="45" spans="1:6" x14ac:dyDescent="0.25">
      <c r="A45" s="1">
        <v>44756</v>
      </c>
      <c r="B45">
        <v>17</v>
      </c>
      <c r="C45">
        <f>IF(temperatury[[#This Row],[temperatura]]&gt;20,1+C44,0)</f>
        <v>0</v>
      </c>
      <c r="D45">
        <f>ROUNDDOWN($D$2*(1+(1/13)*((temperatury[[#This Row],[temperatura]]-24)/2)),0)</f>
        <v>65</v>
      </c>
      <c r="E45">
        <f>ROUNDDOWN($E$2*(1+(2/29)*((temperatury[[#This Row],[temperatura]]-24)/2)),0)</f>
        <v>91</v>
      </c>
      <c r="F45">
        <f>ROUNDDOWN($F$2*(1+(1/17)*((temperatury[[#This Row],[temperatura]]-24)/2)),0)</f>
        <v>63</v>
      </c>
    </row>
    <row r="46" spans="1:6" x14ac:dyDescent="0.25">
      <c r="A46" s="1">
        <v>44757</v>
      </c>
      <c r="B46">
        <v>18</v>
      </c>
      <c r="C46">
        <f>IF(temperatury[[#This Row],[temperatura]]&gt;20,1+C45,0)</f>
        <v>0</v>
      </c>
      <c r="D46">
        <f>ROUNDDOWN($D$2*(1+(1/13)*((temperatury[[#This Row],[temperatura]]-24)/2)),0)</f>
        <v>69</v>
      </c>
      <c r="E46">
        <f>ROUNDDOWN($E$2*(1+(2/29)*((temperatury[[#This Row],[temperatura]]-24)/2)),0)</f>
        <v>95</v>
      </c>
      <c r="F46">
        <f>ROUNDDOWN($F$2*(1+(1/17)*((temperatury[[#This Row],[temperatura]]-24)/2)),0)</f>
        <v>65</v>
      </c>
    </row>
    <row r="47" spans="1:6" x14ac:dyDescent="0.25">
      <c r="A47" s="1">
        <v>44758</v>
      </c>
      <c r="B47">
        <v>23</v>
      </c>
      <c r="C47">
        <f>IF(temperatury[[#This Row],[temperatura]]&gt;20,1+C46,0)</f>
        <v>1</v>
      </c>
      <c r="D47">
        <f>ROUNDDOWN($D$2*(1+(1/13)*((temperatury[[#This Row],[temperatura]]-24)/2)),0)</f>
        <v>86</v>
      </c>
      <c r="E47">
        <f>ROUNDDOWN($E$2*(1+(2/29)*((temperatury[[#This Row],[temperatura]]-24)/2)),0)</f>
        <v>115</v>
      </c>
      <c r="F47">
        <f>ROUNDDOWN($F$2*(1+(1/17)*((temperatury[[#This Row],[temperatura]]-24)/2)),0)</f>
        <v>77</v>
      </c>
    </row>
    <row r="48" spans="1:6" x14ac:dyDescent="0.25">
      <c r="A48" s="1">
        <v>44759</v>
      </c>
      <c r="B48">
        <v>23</v>
      </c>
      <c r="C48">
        <f>IF(temperatury[[#This Row],[temperatura]]&gt;20,1+C47,0)</f>
        <v>2</v>
      </c>
      <c r="D48">
        <f>ROUNDDOWN($D$2*(1+(1/13)*((temperatury[[#This Row],[temperatura]]-24)/2)),0)</f>
        <v>86</v>
      </c>
      <c r="E48">
        <f>ROUNDDOWN($E$2*(1+(2/29)*((temperatury[[#This Row],[temperatura]]-24)/2)),0)</f>
        <v>115</v>
      </c>
      <c r="F48">
        <f>ROUNDDOWN($F$2*(1+(1/17)*((temperatury[[#This Row],[temperatura]]-24)/2)),0)</f>
        <v>77</v>
      </c>
    </row>
    <row r="49" spans="1:6" x14ac:dyDescent="0.25">
      <c r="A49" s="1">
        <v>44760</v>
      </c>
      <c r="B49">
        <v>19</v>
      </c>
      <c r="C49">
        <f>IF(temperatury[[#This Row],[temperatura]]&gt;20,1+C48,0)</f>
        <v>0</v>
      </c>
      <c r="D49">
        <f>ROUNDDOWN($D$2*(1+(1/13)*((temperatury[[#This Row],[temperatura]]-24)/2)),0)</f>
        <v>72</v>
      </c>
      <c r="E49">
        <f>ROUNDDOWN($E$2*(1+(2/29)*((temperatury[[#This Row],[temperatura]]-24)/2)),0)</f>
        <v>99</v>
      </c>
      <c r="F49">
        <f>ROUNDDOWN($F$2*(1+(1/17)*((temperatury[[#This Row],[temperatura]]-24)/2)),0)</f>
        <v>68</v>
      </c>
    </row>
    <row r="50" spans="1:6" x14ac:dyDescent="0.25">
      <c r="A50" s="1">
        <v>44761</v>
      </c>
      <c r="B50">
        <v>21</v>
      </c>
      <c r="C50">
        <f>IF(temperatury[[#This Row],[temperatura]]&gt;20,1+C49,0)</f>
        <v>1</v>
      </c>
      <c r="D50">
        <f>ROUNDDOWN($D$2*(1+(1/13)*((temperatury[[#This Row],[temperatura]]-24)/2)),0)</f>
        <v>79</v>
      </c>
      <c r="E50">
        <f>ROUNDDOWN($E$2*(1+(2/29)*((temperatury[[#This Row],[temperatura]]-24)/2)),0)</f>
        <v>107</v>
      </c>
      <c r="F50">
        <f>ROUNDDOWN($F$2*(1+(1/17)*((temperatury[[#This Row],[temperatura]]-24)/2)),0)</f>
        <v>72</v>
      </c>
    </row>
    <row r="51" spans="1:6" x14ac:dyDescent="0.25">
      <c r="A51" s="1">
        <v>44762</v>
      </c>
      <c r="B51">
        <v>25</v>
      </c>
      <c r="C51">
        <f>IF(temperatury[[#This Row],[temperatura]]&gt;20,1+C50,0)</f>
        <v>2</v>
      </c>
      <c r="D51">
        <f>ROUNDDOWN($D$2*(1+(1/13)*((temperatury[[#This Row],[temperatura]]-24)/2)),0)</f>
        <v>93</v>
      </c>
      <c r="E51">
        <f>ROUNDDOWN($E$2*(1+(2/29)*((temperatury[[#This Row],[temperatura]]-24)/2)),0)</f>
        <v>124</v>
      </c>
      <c r="F51">
        <f>ROUNDDOWN($F$2*(1+(1/17)*((temperatury[[#This Row],[temperatura]]-24)/2)),0)</f>
        <v>82</v>
      </c>
    </row>
    <row r="52" spans="1:6" x14ac:dyDescent="0.25">
      <c r="A52" s="1">
        <v>44763</v>
      </c>
      <c r="B52">
        <v>28</v>
      </c>
      <c r="C52">
        <f>IF(temperatury[[#This Row],[temperatura]]&gt;20,1+C51,0)</f>
        <v>3</v>
      </c>
      <c r="D52">
        <f>ROUNDDOWN($D$2*(1+(1/13)*((temperatury[[#This Row],[temperatura]]-24)/2)),0)</f>
        <v>103</v>
      </c>
      <c r="E52">
        <f>ROUNDDOWN($E$2*(1+(2/29)*((temperatury[[#This Row],[temperatura]]-24)/2)),0)</f>
        <v>136</v>
      </c>
      <c r="F52">
        <f>ROUNDDOWN($F$2*(1+(1/17)*((temperatury[[#This Row],[temperatura]]-24)/2)),0)</f>
        <v>89</v>
      </c>
    </row>
    <row r="53" spans="1:6" x14ac:dyDescent="0.25">
      <c r="A53" s="1">
        <v>44764</v>
      </c>
      <c r="B53">
        <v>27</v>
      </c>
      <c r="C53">
        <f>IF(temperatury[[#This Row],[temperatura]]&gt;20,1+C52,0)</f>
        <v>4</v>
      </c>
      <c r="D53">
        <f>ROUNDDOWN($D$2*(1+(1/13)*((temperatury[[#This Row],[temperatura]]-24)/2)),0)</f>
        <v>100</v>
      </c>
      <c r="E53">
        <f>ROUNDDOWN($E$2*(1+(2/29)*((temperatury[[#This Row],[temperatura]]-24)/2)),0)</f>
        <v>132</v>
      </c>
      <c r="F53">
        <f>ROUNDDOWN($F$2*(1+(1/17)*((temperatury[[#This Row],[temperatura]]-24)/2)),0)</f>
        <v>87</v>
      </c>
    </row>
    <row r="54" spans="1:6" x14ac:dyDescent="0.25">
      <c r="A54" s="1">
        <v>44765</v>
      </c>
      <c r="B54">
        <v>23</v>
      </c>
      <c r="C54">
        <f>IF(temperatury[[#This Row],[temperatura]]&gt;20,1+C53,0)</f>
        <v>5</v>
      </c>
      <c r="D54">
        <f>ROUNDDOWN($D$2*(1+(1/13)*((temperatury[[#This Row],[temperatura]]-24)/2)),0)</f>
        <v>86</v>
      </c>
      <c r="E54">
        <f>ROUNDDOWN($E$2*(1+(2/29)*((temperatury[[#This Row],[temperatura]]-24)/2)),0)</f>
        <v>115</v>
      </c>
      <c r="F54">
        <f>ROUNDDOWN($F$2*(1+(1/17)*((temperatury[[#This Row],[temperatura]]-24)/2)),0)</f>
        <v>77</v>
      </c>
    </row>
    <row r="55" spans="1:6" x14ac:dyDescent="0.25">
      <c r="A55" s="1">
        <v>44766</v>
      </c>
      <c r="B55">
        <v>26</v>
      </c>
      <c r="C55">
        <f>IF(temperatury[[#This Row],[temperatura]]&gt;20,1+C54,0)</f>
        <v>6</v>
      </c>
      <c r="D55">
        <f>ROUNDDOWN($D$2*(1+(1/13)*((temperatury[[#This Row],[temperatura]]-24)/2)),0)</f>
        <v>96</v>
      </c>
      <c r="E55">
        <f>ROUNDDOWN($E$2*(1+(2/29)*((temperatury[[#This Row],[temperatura]]-24)/2)),0)</f>
        <v>128</v>
      </c>
      <c r="F55">
        <f>ROUNDDOWN($F$2*(1+(1/17)*((temperatury[[#This Row],[temperatura]]-24)/2)),0)</f>
        <v>84</v>
      </c>
    </row>
    <row r="56" spans="1:6" x14ac:dyDescent="0.25">
      <c r="A56" s="1">
        <v>44767</v>
      </c>
      <c r="B56">
        <v>29</v>
      </c>
      <c r="C56">
        <f>IF(temperatury[[#This Row],[temperatura]]&gt;20,1+C55,0)</f>
        <v>7</v>
      </c>
      <c r="D56">
        <f>ROUNDDOWN($D$2*(1+(1/13)*((temperatury[[#This Row],[temperatura]]-24)/2)),0)</f>
        <v>107</v>
      </c>
      <c r="E56">
        <f>ROUNDDOWN($E$2*(1+(2/29)*((temperatury[[#This Row],[temperatura]]-24)/2)),0)</f>
        <v>140</v>
      </c>
      <c r="F56">
        <f>ROUNDDOWN($F$2*(1+(1/17)*((temperatury[[#This Row],[temperatura]]-24)/2)),0)</f>
        <v>91</v>
      </c>
    </row>
    <row r="57" spans="1:6" x14ac:dyDescent="0.25">
      <c r="A57" s="1">
        <v>44768</v>
      </c>
      <c r="B57">
        <v>26</v>
      </c>
      <c r="C57">
        <f>IF(temperatury[[#This Row],[temperatura]]&gt;20,1+C56,0)</f>
        <v>8</v>
      </c>
      <c r="D57">
        <f>ROUNDDOWN($D$2*(1+(1/13)*((temperatury[[#This Row],[temperatura]]-24)/2)),0)</f>
        <v>96</v>
      </c>
      <c r="E57">
        <f>ROUNDDOWN($E$2*(1+(2/29)*((temperatury[[#This Row],[temperatura]]-24)/2)),0)</f>
        <v>128</v>
      </c>
      <c r="F57">
        <f>ROUNDDOWN($F$2*(1+(1/17)*((temperatury[[#This Row],[temperatura]]-24)/2)),0)</f>
        <v>84</v>
      </c>
    </row>
    <row r="58" spans="1:6" x14ac:dyDescent="0.25">
      <c r="A58" s="1">
        <v>44769</v>
      </c>
      <c r="B58">
        <v>27</v>
      </c>
      <c r="C58">
        <f>IF(temperatury[[#This Row],[temperatura]]&gt;20,1+C57,0)</f>
        <v>9</v>
      </c>
      <c r="D58">
        <f>ROUNDDOWN($D$2*(1+(1/13)*((temperatury[[#This Row],[temperatura]]-24)/2)),0)</f>
        <v>100</v>
      </c>
      <c r="E58">
        <f>ROUNDDOWN($E$2*(1+(2/29)*((temperatury[[#This Row],[temperatura]]-24)/2)),0)</f>
        <v>132</v>
      </c>
      <c r="F58">
        <f>ROUNDDOWN($F$2*(1+(1/17)*((temperatury[[#This Row],[temperatura]]-24)/2)),0)</f>
        <v>87</v>
      </c>
    </row>
    <row r="59" spans="1:6" x14ac:dyDescent="0.25">
      <c r="A59" s="1">
        <v>44770</v>
      </c>
      <c r="B59">
        <v>24</v>
      </c>
      <c r="C59">
        <f>IF(temperatury[[#This Row],[temperatura]]&gt;20,1+C58,0)</f>
        <v>10</v>
      </c>
      <c r="D59">
        <f>ROUNDDOWN($D$2*(1+(1/13)*((temperatury[[#This Row],[temperatura]]-24)/2)),0)</f>
        <v>90</v>
      </c>
      <c r="E59">
        <f>ROUNDDOWN($E$2*(1+(2/29)*((temperatury[[#This Row],[temperatura]]-24)/2)),0)</f>
        <v>120</v>
      </c>
      <c r="F59">
        <f>ROUNDDOWN($F$2*(1+(1/17)*((temperatury[[#This Row],[temperatura]]-24)/2)),0)</f>
        <v>80</v>
      </c>
    </row>
    <row r="60" spans="1:6" x14ac:dyDescent="0.25">
      <c r="A60" s="1">
        <v>44771</v>
      </c>
      <c r="B60">
        <v>26</v>
      </c>
      <c r="C60">
        <f>IF(temperatury[[#This Row],[temperatura]]&gt;20,1+C59,0)</f>
        <v>11</v>
      </c>
      <c r="D60">
        <f>ROUNDDOWN($D$2*(1+(1/13)*((temperatury[[#This Row],[temperatura]]-24)/2)),0)</f>
        <v>96</v>
      </c>
      <c r="E60">
        <f>ROUNDDOWN($E$2*(1+(2/29)*((temperatury[[#This Row],[temperatura]]-24)/2)),0)</f>
        <v>128</v>
      </c>
      <c r="F60">
        <f>ROUNDDOWN($F$2*(1+(1/17)*((temperatury[[#This Row],[temperatura]]-24)/2)),0)</f>
        <v>84</v>
      </c>
    </row>
    <row r="61" spans="1:6" x14ac:dyDescent="0.25">
      <c r="A61" s="1">
        <v>44772</v>
      </c>
      <c r="B61">
        <v>25</v>
      </c>
      <c r="C61">
        <f>IF(temperatury[[#This Row],[temperatura]]&gt;20,1+C60,0)</f>
        <v>12</v>
      </c>
      <c r="D61">
        <f>ROUNDDOWN($D$2*(1+(1/13)*((temperatury[[#This Row],[temperatura]]-24)/2)),0)</f>
        <v>93</v>
      </c>
      <c r="E61">
        <f>ROUNDDOWN($E$2*(1+(2/29)*((temperatury[[#This Row],[temperatura]]-24)/2)),0)</f>
        <v>124</v>
      </c>
      <c r="F61">
        <f>ROUNDDOWN($F$2*(1+(1/17)*((temperatury[[#This Row],[temperatura]]-24)/2)),0)</f>
        <v>82</v>
      </c>
    </row>
    <row r="62" spans="1:6" x14ac:dyDescent="0.25">
      <c r="A62" s="1">
        <v>44773</v>
      </c>
      <c r="B62">
        <v>24</v>
      </c>
      <c r="C62">
        <f>IF(temperatury[[#This Row],[temperatura]]&gt;20,1+C61,0)</f>
        <v>13</v>
      </c>
      <c r="D62">
        <f>ROUNDDOWN($D$2*(1+(1/13)*((temperatury[[#This Row],[temperatura]]-24)/2)),0)</f>
        <v>90</v>
      </c>
      <c r="E62">
        <f>ROUNDDOWN($E$2*(1+(2/29)*((temperatury[[#This Row],[temperatura]]-24)/2)),0)</f>
        <v>120</v>
      </c>
      <c r="F62">
        <f>ROUNDDOWN($F$2*(1+(1/17)*((temperatury[[#This Row],[temperatura]]-24)/2)),0)</f>
        <v>80</v>
      </c>
    </row>
    <row r="63" spans="1:6" x14ac:dyDescent="0.25">
      <c r="A63" s="1">
        <v>44774</v>
      </c>
      <c r="B63">
        <v>22</v>
      </c>
      <c r="C63">
        <f>IF(temperatury[[#This Row],[temperatura]]&gt;20,1+C62,0)</f>
        <v>14</v>
      </c>
      <c r="D63">
        <f>ROUNDDOWN($D$2*(1+(1/13)*((temperatury[[#This Row],[temperatura]]-24)/2)),0)</f>
        <v>83</v>
      </c>
      <c r="E63">
        <f>ROUNDDOWN($E$2*(1+(2/29)*((temperatury[[#This Row],[temperatura]]-24)/2)),0)</f>
        <v>111</v>
      </c>
      <c r="F63">
        <f>ROUNDDOWN($F$2*(1+(1/17)*((temperatury[[#This Row],[temperatura]]-24)/2)),0)</f>
        <v>75</v>
      </c>
    </row>
    <row r="64" spans="1:6" x14ac:dyDescent="0.25">
      <c r="A64" s="1">
        <v>44775</v>
      </c>
      <c r="B64">
        <v>19</v>
      </c>
      <c r="C64">
        <f>IF(temperatury[[#This Row],[temperatura]]&gt;20,1+C63,0)</f>
        <v>0</v>
      </c>
      <c r="D64">
        <f>ROUNDDOWN($D$2*(1+(1/13)*((temperatury[[#This Row],[temperatura]]-24)/2)),0)</f>
        <v>72</v>
      </c>
      <c r="E64">
        <f>ROUNDDOWN($E$2*(1+(2/29)*((temperatury[[#This Row],[temperatura]]-24)/2)),0)</f>
        <v>99</v>
      </c>
      <c r="F64">
        <f>ROUNDDOWN($F$2*(1+(1/17)*((temperatury[[#This Row],[temperatura]]-24)/2)),0)</f>
        <v>68</v>
      </c>
    </row>
    <row r="65" spans="1:6" x14ac:dyDescent="0.25">
      <c r="A65" s="1">
        <v>44776</v>
      </c>
      <c r="B65">
        <v>21</v>
      </c>
      <c r="C65">
        <f>IF(temperatury[[#This Row],[temperatura]]&gt;20,1+C64,0)</f>
        <v>1</v>
      </c>
      <c r="D65">
        <f>ROUNDDOWN($D$2*(1+(1/13)*((temperatury[[#This Row],[temperatura]]-24)/2)),0)</f>
        <v>79</v>
      </c>
      <c r="E65">
        <f>ROUNDDOWN($E$2*(1+(2/29)*((temperatury[[#This Row],[temperatura]]-24)/2)),0)</f>
        <v>107</v>
      </c>
      <c r="F65">
        <f>ROUNDDOWN($F$2*(1+(1/17)*((temperatury[[#This Row],[temperatura]]-24)/2)),0)</f>
        <v>72</v>
      </c>
    </row>
    <row r="66" spans="1:6" x14ac:dyDescent="0.25">
      <c r="A66" s="1">
        <v>44777</v>
      </c>
      <c r="B66">
        <v>26</v>
      </c>
      <c r="C66">
        <f>IF(temperatury[[#This Row],[temperatura]]&gt;20,1+C65,0)</f>
        <v>2</v>
      </c>
      <c r="D66">
        <f>ROUNDDOWN($D$2*(1+(1/13)*((temperatury[[#This Row],[temperatura]]-24)/2)),0)</f>
        <v>96</v>
      </c>
      <c r="E66">
        <f>ROUNDDOWN($E$2*(1+(2/29)*((temperatury[[#This Row],[temperatura]]-24)/2)),0)</f>
        <v>128</v>
      </c>
      <c r="F66">
        <f>ROUNDDOWN($F$2*(1+(1/17)*((temperatury[[#This Row],[temperatura]]-24)/2)),0)</f>
        <v>84</v>
      </c>
    </row>
    <row r="67" spans="1:6" x14ac:dyDescent="0.25">
      <c r="A67" s="1">
        <v>44778</v>
      </c>
      <c r="B67">
        <v>19</v>
      </c>
      <c r="C67">
        <f>IF(temperatury[[#This Row],[temperatura]]&gt;20,1+C66,0)</f>
        <v>0</v>
      </c>
      <c r="D67">
        <f>ROUNDDOWN($D$2*(1+(1/13)*((temperatury[[#This Row],[temperatura]]-24)/2)),0)</f>
        <v>72</v>
      </c>
      <c r="E67">
        <f>ROUNDDOWN($E$2*(1+(2/29)*((temperatury[[#This Row],[temperatura]]-24)/2)),0)</f>
        <v>99</v>
      </c>
      <c r="F67">
        <f>ROUNDDOWN($F$2*(1+(1/17)*((temperatury[[#This Row],[temperatura]]-24)/2)),0)</f>
        <v>68</v>
      </c>
    </row>
    <row r="68" spans="1:6" x14ac:dyDescent="0.25">
      <c r="A68" s="1">
        <v>44779</v>
      </c>
      <c r="B68">
        <v>21</v>
      </c>
      <c r="C68">
        <f>IF(temperatury[[#This Row],[temperatura]]&gt;20,1+C67,0)</f>
        <v>1</v>
      </c>
      <c r="D68">
        <f>ROUNDDOWN($D$2*(1+(1/13)*((temperatury[[#This Row],[temperatura]]-24)/2)),0)</f>
        <v>79</v>
      </c>
      <c r="E68">
        <f>ROUNDDOWN($E$2*(1+(2/29)*((temperatury[[#This Row],[temperatura]]-24)/2)),0)</f>
        <v>107</v>
      </c>
      <c r="F68">
        <f>ROUNDDOWN($F$2*(1+(1/17)*((temperatury[[#This Row],[temperatura]]-24)/2)),0)</f>
        <v>72</v>
      </c>
    </row>
    <row r="69" spans="1:6" x14ac:dyDescent="0.25">
      <c r="A69" s="1">
        <v>44780</v>
      </c>
      <c r="B69">
        <v>23</v>
      </c>
      <c r="C69">
        <f>IF(temperatury[[#This Row],[temperatura]]&gt;20,1+C68,0)</f>
        <v>2</v>
      </c>
      <c r="D69">
        <f>ROUNDDOWN($D$2*(1+(1/13)*((temperatury[[#This Row],[temperatura]]-24)/2)),0)</f>
        <v>86</v>
      </c>
      <c r="E69">
        <f>ROUNDDOWN($E$2*(1+(2/29)*((temperatury[[#This Row],[temperatura]]-24)/2)),0)</f>
        <v>115</v>
      </c>
      <c r="F69">
        <f>ROUNDDOWN($F$2*(1+(1/17)*((temperatury[[#This Row],[temperatura]]-24)/2)),0)</f>
        <v>77</v>
      </c>
    </row>
    <row r="70" spans="1:6" x14ac:dyDescent="0.25">
      <c r="A70" s="1">
        <v>44781</v>
      </c>
      <c r="B70">
        <v>27</v>
      </c>
      <c r="C70">
        <f>IF(temperatury[[#This Row],[temperatura]]&gt;20,1+C69,0)</f>
        <v>3</v>
      </c>
      <c r="D70">
        <f>ROUNDDOWN($D$2*(1+(1/13)*((temperatury[[#This Row],[temperatura]]-24)/2)),0)</f>
        <v>100</v>
      </c>
      <c r="E70">
        <f>ROUNDDOWN($E$2*(1+(2/29)*((temperatury[[#This Row],[temperatura]]-24)/2)),0)</f>
        <v>132</v>
      </c>
      <c r="F70">
        <f>ROUNDDOWN($F$2*(1+(1/17)*((temperatury[[#This Row],[temperatura]]-24)/2)),0)</f>
        <v>87</v>
      </c>
    </row>
    <row r="71" spans="1:6" x14ac:dyDescent="0.25">
      <c r="A71" s="1">
        <v>44782</v>
      </c>
      <c r="B71">
        <v>20</v>
      </c>
      <c r="C71">
        <f>IF(temperatury[[#This Row],[temperatura]]&gt;20,1+C70,0)</f>
        <v>0</v>
      </c>
      <c r="D71">
        <f>ROUNDDOWN($D$2*(1+(1/13)*((temperatury[[#This Row],[temperatura]]-24)/2)),0)</f>
        <v>76</v>
      </c>
      <c r="E71">
        <f>ROUNDDOWN($E$2*(1+(2/29)*((temperatury[[#This Row],[temperatura]]-24)/2)),0)</f>
        <v>103</v>
      </c>
      <c r="F71">
        <f>ROUNDDOWN($F$2*(1+(1/17)*((temperatury[[#This Row],[temperatura]]-24)/2)),0)</f>
        <v>70</v>
      </c>
    </row>
    <row r="72" spans="1:6" x14ac:dyDescent="0.25">
      <c r="A72" s="1">
        <v>44783</v>
      </c>
      <c r="B72">
        <v>18</v>
      </c>
      <c r="C72">
        <f>IF(temperatury[[#This Row],[temperatura]]&gt;20,1+C71,0)</f>
        <v>0</v>
      </c>
      <c r="D72">
        <f>ROUNDDOWN($D$2*(1+(1/13)*((temperatury[[#This Row],[temperatura]]-24)/2)),0)</f>
        <v>69</v>
      </c>
      <c r="E72">
        <f>ROUNDDOWN($E$2*(1+(2/29)*((temperatury[[#This Row],[temperatura]]-24)/2)),0)</f>
        <v>95</v>
      </c>
      <c r="F72">
        <f>ROUNDDOWN($F$2*(1+(1/17)*((temperatury[[#This Row],[temperatura]]-24)/2)),0)</f>
        <v>65</v>
      </c>
    </row>
    <row r="73" spans="1:6" x14ac:dyDescent="0.25">
      <c r="A73" s="1">
        <v>44784</v>
      </c>
      <c r="B73">
        <v>17</v>
      </c>
      <c r="C73">
        <f>IF(temperatury[[#This Row],[temperatura]]&gt;20,1+C72,0)</f>
        <v>0</v>
      </c>
      <c r="D73">
        <f>ROUNDDOWN($D$2*(1+(1/13)*((temperatury[[#This Row],[temperatura]]-24)/2)),0)</f>
        <v>65</v>
      </c>
      <c r="E73">
        <f>ROUNDDOWN($E$2*(1+(2/29)*((temperatury[[#This Row],[temperatura]]-24)/2)),0)</f>
        <v>91</v>
      </c>
      <c r="F73">
        <f>ROUNDDOWN($F$2*(1+(1/17)*((temperatury[[#This Row],[temperatura]]-24)/2)),0)</f>
        <v>63</v>
      </c>
    </row>
    <row r="74" spans="1:6" x14ac:dyDescent="0.25">
      <c r="A74" s="1">
        <v>44785</v>
      </c>
      <c r="B74">
        <v>19</v>
      </c>
      <c r="C74">
        <f>IF(temperatury[[#This Row],[temperatura]]&gt;20,1+C73,0)</f>
        <v>0</v>
      </c>
      <c r="D74">
        <f>ROUNDDOWN($D$2*(1+(1/13)*((temperatury[[#This Row],[temperatura]]-24)/2)),0)</f>
        <v>72</v>
      </c>
      <c r="E74">
        <f>ROUNDDOWN($E$2*(1+(2/29)*((temperatury[[#This Row],[temperatura]]-24)/2)),0)</f>
        <v>99</v>
      </c>
      <c r="F74">
        <f>ROUNDDOWN($F$2*(1+(1/17)*((temperatury[[#This Row],[temperatura]]-24)/2)),0)</f>
        <v>68</v>
      </c>
    </row>
    <row r="75" spans="1:6" x14ac:dyDescent="0.25">
      <c r="A75" s="1">
        <v>44786</v>
      </c>
      <c r="B75">
        <v>26</v>
      </c>
      <c r="C75">
        <f>IF(temperatury[[#This Row],[temperatura]]&gt;20,1+C74,0)</f>
        <v>1</v>
      </c>
      <c r="D75">
        <f>ROUNDDOWN($D$2*(1+(1/13)*((temperatury[[#This Row],[temperatura]]-24)/2)),0)</f>
        <v>96</v>
      </c>
      <c r="E75">
        <f>ROUNDDOWN($E$2*(1+(2/29)*((temperatury[[#This Row],[temperatura]]-24)/2)),0)</f>
        <v>128</v>
      </c>
      <c r="F75">
        <f>ROUNDDOWN($F$2*(1+(1/17)*((temperatury[[#This Row],[temperatura]]-24)/2)),0)</f>
        <v>84</v>
      </c>
    </row>
    <row r="76" spans="1:6" x14ac:dyDescent="0.25">
      <c r="A76" s="1">
        <v>44787</v>
      </c>
      <c r="B76">
        <v>21</v>
      </c>
      <c r="C76">
        <f>IF(temperatury[[#This Row],[temperatura]]&gt;20,1+C75,0)</f>
        <v>2</v>
      </c>
      <c r="D76">
        <f>ROUNDDOWN($D$2*(1+(1/13)*((temperatury[[#This Row],[temperatura]]-24)/2)),0)</f>
        <v>79</v>
      </c>
      <c r="E76">
        <f>ROUNDDOWN($E$2*(1+(2/29)*((temperatury[[#This Row],[temperatura]]-24)/2)),0)</f>
        <v>107</v>
      </c>
      <c r="F76">
        <f>ROUNDDOWN($F$2*(1+(1/17)*((temperatury[[#This Row],[temperatura]]-24)/2)),0)</f>
        <v>72</v>
      </c>
    </row>
    <row r="77" spans="1:6" x14ac:dyDescent="0.25">
      <c r="A77" s="1">
        <v>44788</v>
      </c>
      <c r="B77">
        <v>19</v>
      </c>
      <c r="C77">
        <f>IF(temperatury[[#This Row],[temperatura]]&gt;20,1+C76,0)</f>
        <v>0</v>
      </c>
      <c r="D77">
        <f>ROUNDDOWN($D$2*(1+(1/13)*((temperatury[[#This Row],[temperatura]]-24)/2)),0)</f>
        <v>72</v>
      </c>
      <c r="E77">
        <f>ROUNDDOWN($E$2*(1+(2/29)*((temperatury[[#This Row],[temperatura]]-24)/2)),0)</f>
        <v>99</v>
      </c>
      <c r="F77">
        <f>ROUNDDOWN($F$2*(1+(1/17)*((temperatury[[#This Row],[temperatura]]-24)/2)),0)</f>
        <v>68</v>
      </c>
    </row>
    <row r="78" spans="1:6" x14ac:dyDescent="0.25">
      <c r="A78" s="1">
        <v>44789</v>
      </c>
      <c r="B78">
        <v>19</v>
      </c>
      <c r="C78">
        <f>IF(temperatury[[#This Row],[temperatura]]&gt;20,1+C77,0)</f>
        <v>0</v>
      </c>
      <c r="D78">
        <f>ROUNDDOWN($D$2*(1+(1/13)*((temperatury[[#This Row],[temperatura]]-24)/2)),0)</f>
        <v>72</v>
      </c>
      <c r="E78">
        <f>ROUNDDOWN($E$2*(1+(2/29)*((temperatury[[#This Row],[temperatura]]-24)/2)),0)</f>
        <v>99</v>
      </c>
      <c r="F78">
        <f>ROUNDDOWN($F$2*(1+(1/17)*((temperatury[[#This Row],[temperatura]]-24)/2)),0)</f>
        <v>68</v>
      </c>
    </row>
    <row r="79" spans="1:6" x14ac:dyDescent="0.25">
      <c r="A79" s="1">
        <v>44790</v>
      </c>
      <c r="B79">
        <v>21</v>
      </c>
      <c r="C79">
        <f>IF(temperatury[[#This Row],[temperatura]]&gt;20,1+C78,0)</f>
        <v>1</v>
      </c>
      <c r="D79">
        <f>ROUNDDOWN($D$2*(1+(1/13)*((temperatury[[#This Row],[temperatura]]-24)/2)),0)</f>
        <v>79</v>
      </c>
      <c r="E79">
        <f>ROUNDDOWN($E$2*(1+(2/29)*((temperatury[[#This Row],[temperatura]]-24)/2)),0)</f>
        <v>107</v>
      </c>
      <c r="F79">
        <f>ROUNDDOWN($F$2*(1+(1/17)*((temperatury[[#This Row],[temperatura]]-24)/2)),0)</f>
        <v>72</v>
      </c>
    </row>
    <row r="80" spans="1:6" x14ac:dyDescent="0.25">
      <c r="A80" s="1">
        <v>44791</v>
      </c>
      <c r="B80">
        <v>21</v>
      </c>
      <c r="C80">
        <f>IF(temperatury[[#This Row],[temperatura]]&gt;20,1+C79,0)</f>
        <v>2</v>
      </c>
      <c r="D80">
        <f>ROUNDDOWN($D$2*(1+(1/13)*((temperatury[[#This Row],[temperatura]]-24)/2)),0)</f>
        <v>79</v>
      </c>
      <c r="E80">
        <f>ROUNDDOWN($E$2*(1+(2/29)*((temperatury[[#This Row],[temperatura]]-24)/2)),0)</f>
        <v>107</v>
      </c>
      <c r="F80">
        <f>ROUNDDOWN($F$2*(1+(1/17)*((temperatury[[#This Row],[temperatura]]-24)/2)),0)</f>
        <v>72</v>
      </c>
    </row>
    <row r="81" spans="1:6" x14ac:dyDescent="0.25">
      <c r="A81" s="1">
        <v>44792</v>
      </c>
      <c r="B81">
        <v>24</v>
      </c>
      <c r="C81">
        <f>IF(temperatury[[#This Row],[temperatura]]&gt;20,1+C80,0)</f>
        <v>3</v>
      </c>
      <c r="D81">
        <f>ROUNDDOWN($D$2*(1+(1/13)*((temperatury[[#This Row],[temperatura]]-24)/2)),0)</f>
        <v>90</v>
      </c>
      <c r="E81">
        <f>ROUNDDOWN($E$2*(1+(2/29)*((temperatury[[#This Row],[temperatura]]-24)/2)),0)</f>
        <v>120</v>
      </c>
      <c r="F81">
        <f>ROUNDDOWN($F$2*(1+(1/17)*((temperatury[[#This Row],[temperatura]]-24)/2)),0)</f>
        <v>80</v>
      </c>
    </row>
    <row r="82" spans="1:6" x14ac:dyDescent="0.25">
      <c r="A82" s="1">
        <v>44793</v>
      </c>
      <c r="B82">
        <v>26</v>
      </c>
      <c r="C82">
        <f>IF(temperatury[[#This Row],[temperatura]]&gt;20,1+C81,0)</f>
        <v>4</v>
      </c>
      <c r="D82">
        <f>ROUNDDOWN($D$2*(1+(1/13)*((temperatury[[#This Row],[temperatura]]-24)/2)),0)</f>
        <v>96</v>
      </c>
      <c r="E82">
        <f>ROUNDDOWN($E$2*(1+(2/29)*((temperatury[[#This Row],[temperatura]]-24)/2)),0)</f>
        <v>128</v>
      </c>
      <c r="F82">
        <f>ROUNDDOWN($F$2*(1+(1/17)*((temperatury[[#This Row],[temperatura]]-24)/2)),0)</f>
        <v>84</v>
      </c>
    </row>
    <row r="83" spans="1:6" x14ac:dyDescent="0.25">
      <c r="A83" s="1">
        <v>44794</v>
      </c>
      <c r="B83">
        <v>23</v>
      </c>
      <c r="C83">
        <f>IF(temperatury[[#This Row],[temperatura]]&gt;20,1+C82,0)</f>
        <v>5</v>
      </c>
      <c r="D83">
        <f>ROUNDDOWN($D$2*(1+(1/13)*((temperatury[[#This Row],[temperatura]]-24)/2)),0)</f>
        <v>86</v>
      </c>
      <c r="E83">
        <f>ROUNDDOWN($E$2*(1+(2/29)*((temperatury[[#This Row],[temperatura]]-24)/2)),0)</f>
        <v>115</v>
      </c>
      <c r="F83">
        <f>ROUNDDOWN($F$2*(1+(1/17)*((temperatury[[#This Row],[temperatura]]-24)/2)),0)</f>
        <v>77</v>
      </c>
    </row>
    <row r="84" spans="1:6" x14ac:dyDescent="0.25">
      <c r="A84" s="1">
        <v>44795</v>
      </c>
      <c r="B84">
        <v>23</v>
      </c>
      <c r="C84">
        <f>IF(temperatury[[#This Row],[temperatura]]&gt;20,1+C83,0)</f>
        <v>6</v>
      </c>
      <c r="D84">
        <f>ROUNDDOWN($D$2*(1+(1/13)*((temperatury[[#This Row],[temperatura]]-24)/2)),0)</f>
        <v>86</v>
      </c>
      <c r="E84">
        <f>ROUNDDOWN($E$2*(1+(2/29)*((temperatury[[#This Row],[temperatura]]-24)/2)),0)</f>
        <v>115</v>
      </c>
      <c r="F84">
        <f>ROUNDDOWN($F$2*(1+(1/17)*((temperatury[[#This Row],[temperatura]]-24)/2)),0)</f>
        <v>77</v>
      </c>
    </row>
    <row r="85" spans="1:6" x14ac:dyDescent="0.25">
      <c r="A85" s="1">
        <v>44796</v>
      </c>
      <c r="B85">
        <v>24</v>
      </c>
      <c r="C85">
        <f>IF(temperatury[[#This Row],[temperatura]]&gt;20,1+C84,0)</f>
        <v>7</v>
      </c>
      <c r="D85">
        <f>ROUNDDOWN($D$2*(1+(1/13)*((temperatury[[#This Row],[temperatura]]-24)/2)),0)</f>
        <v>90</v>
      </c>
      <c r="E85">
        <f>ROUNDDOWN($E$2*(1+(2/29)*((temperatury[[#This Row],[temperatura]]-24)/2)),0)</f>
        <v>120</v>
      </c>
      <c r="F85">
        <f>ROUNDDOWN($F$2*(1+(1/17)*((temperatury[[#This Row],[temperatura]]-24)/2)),0)</f>
        <v>80</v>
      </c>
    </row>
    <row r="86" spans="1:6" x14ac:dyDescent="0.25">
      <c r="A86" s="1">
        <v>44797</v>
      </c>
      <c r="B86">
        <v>26</v>
      </c>
      <c r="C86">
        <f>IF(temperatury[[#This Row],[temperatura]]&gt;20,1+C85,0)</f>
        <v>8</v>
      </c>
      <c r="D86">
        <f>ROUNDDOWN($D$2*(1+(1/13)*((temperatury[[#This Row],[temperatura]]-24)/2)),0)</f>
        <v>96</v>
      </c>
      <c r="E86">
        <f>ROUNDDOWN($E$2*(1+(2/29)*((temperatury[[#This Row],[temperatura]]-24)/2)),0)</f>
        <v>128</v>
      </c>
      <c r="F86">
        <f>ROUNDDOWN($F$2*(1+(1/17)*((temperatury[[#This Row],[temperatura]]-24)/2)),0)</f>
        <v>84</v>
      </c>
    </row>
    <row r="87" spans="1:6" x14ac:dyDescent="0.25">
      <c r="A87" s="1">
        <v>44798</v>
      </c>
      <c r="B87">
        <v>28</v>
      </c>
      <c r="C87">
        <f>IF(temperatury[[#This Row],[temperatura]]&gt;20,1+C86,0)</f>
        <v>9</v>
      </c>
      <c r="D87">
        <f>ROUNDDOWN($D$2*(1+(1/13)*((temperatury[[#This Row],[temperatura]]-24)/2)),0)</f>
        <v>103</v>
      </c>
      <c r="E87">
        <f>ROUNDDOWN($E$2*(1+(2/29)*((temperatury[[#This Row],[temperatura]]-24)/2)),0)</f>
        <v>136</v>
      </c>
      <c r="F87">
        <f>ROUNDDOWN($F$2*(1+(1/17)*((temperatury[[#This Row],[temperatura]]-24)/2)),0)</f>
        <v>89</v>
      </c>
    </row>
    <row r="88" spans="1:6" x14ac:dyDescent="0.25">
      <c r="A88" s="1">
        <v>44799</v>
      </c>
      <c r="B88">
        <v>32</v>
      </c>
      <c r="C88">
        <f>IF(temperatury[[#This Row],[temperatura]]&gt;20,1+C87,0)</f>
        <v>10</v>
      </c>
      <c r="D88">
        <f>ROUNDDOWN($D$2*(1+(1/13)*((temperatury[[#This Row],[temperatura]]-24)/2)),0)</f>
        <v>117</v>
      </c>
      <c r="E88">
        <f>ROUNDDOWN($E$2*(1+(2/29)*((temperatury[[#This Row],[temperatura]]-24)/2)),0)</f>
        <v>153</v>
      </c>
      <c r="F88">
        <f>ROUNDDOWN($F$2*(1+(1/17)*((temperatury[[#This Row],[temperatura]]-24)/2)),0)</f>
        <v>98</v>
      </c>
    </row>
    <row r="89" spans="1:6" x14ac:dyDescent="0.25">
      <c r="A89" s="1">
        <v>44800</v>
      </c>
      <c r="B89">
        <v>26</v>
      </c>
      <c r="C89">
        <f>IF(temperatury[[#This Row],[temperatura]]&gt;20,1+C88,0)</f>
        <v>11</v>
      </c>
      <c r="D89">
        <f>ROUNDDOWN($D$2*(1+(1/13)*((temperatury[[#This Row],[temperatura]]-24)/2)),0)</f>
        <v>96</v>
      </c>
      <c r="E89">
        <f>ROUNDDOWN($E$2*(1+(2/29)*((temperatury[[#This Row],[temperatura]]-24)/2)),0)</f>
        <v>128</v>
      </c>
      <c r="F89">
        <f>ROUNDDOWN($F$2*(1+(1/17)*((temperatury[[#This Row],[temperatura]]-24)/2)),0)</f>
        <v>84</v>
      </c>
    </row>
    <row r="90" spans="1:6" x14ac:dyDescent="0.25">
      <c r="A90" s="1">
        <v>44801</v>
      </c>
      <c r="B90">
        <v>32</v>
      </c>
      <c r="C90">
        <f>IF(temperatury[[#This Row],[temperatura]]&gt;20,1+C89,0)</f>
        <v>12</v>
      </c>
      <c r="D90">
        <f>ROUNDDOWN($D$2*(1+(1/13)*((temperatury[[#This Row],[temperatura]]-24)/2)),0)</f>
        <v>117</v>
      </c>
      <c r="E90">
        <f>ROUNDDOWN($E$2*(1+(2/29)*((temperatury[[#This Row],[temperatura]]-24)/2)),0)</f>
        <v>153</v>
      </c>
      <c r="F90">
        <f>ROUNDDOWN($F$2*(1+(1/17)*((temperatury[[#This Row],[temperatura]]-24)/2)),0)</f>
        <v>98</v>
      </c>
    </row>
    <row r="91" spans="1:6" x14ac:dyDescent="0.25">
      <c r="A91" s="1">
        <v>44802</v>
      </c>
      <c r="B91">
        <v>23</v>
      </c>
      <c r="C91">
        <f>IF(temperatury[[#This Row],[temperatura]]&gt;20,1+C90,0)</f>
        <v>13</v>
      </c>
      <c r="D91">
        <f>ROUNDDOWN($D$2*(1+(1/13)*((temperatury[[#This Row],[temperatura]]-24)/2)),0)</f>
        <v>86</v>
      </c>
      <c r="E91">
        <f>ROUNDDOWN($E$2*(1+(2/29)*((temperatury[[#This Row],[temperatura]]-24)/2)),0)</f>
        <v>115</v>
      </c>
      <c r="F91">
        <f>ROUNDDOWN($F$2*(1+(1/17)*((temperatury[[#This Row],[temperatura]]-24)/2)),0)</f>
        <v>77</v>
      </c>
    </row>
    <row r="92" spans="1:6" x14ac:dyDescent="0.25">
      <c r="A92" s="1">
        <v>44803</v>
      </c>
      <c r="B92">
        <v>22</v>
      </c>
      <c r="C92">
        <f>IF(temperatury[[#This Row],[temperatura]]&gt;20,1+C91,0)</f>
        <v>14</v>
      </c>
      <c r="D92">
        <f>ROUNDDOWN($D$2*(1+(1/13)*((temperatury[[#This Row],[temperatura]]-24)/2)),0)</f>
        <v>83</v>
      </c>
      <c r="E92">
        <f>ROUNDDOWN($E$2*(1+(2/29)*((temperatury[[#This Row],[temperatura]]-24)/2)),0)</f>
        <v>111</v>
      </c>
      <c r="F92">
        <f>ROUNDDOWN($F$2*(1+(1/17)*((temperatury[[#This Row],[temperatura]]-24)/2)),0)</f>
        <v>75</v>
      </c>
    </row>
    <row r="93" spans="1:6" x14ac:dyDescent="0.25">
      <c r="A93" s="1">
        <v>44804</v>
      </c>
      <c r="B93">
        <v>25</v>
      </c>
      <c r="C93">
        <f>IF(temperatury[[#This Row],[temperatura]]&gt;20,1+C92,0)</f>
        <v>15</v>
      </c>
      <c r="D93">
        <f>ROUNDDOWN($D$2*(1+(1/13)*((temperatury[[#This Row],[temperatura]]-24)/2)),0)</f>
        <v>93</v>
      </c>
      <c r="E93">
        <f>ROUNDDOWN($E$2*(1+(2/29)*((temperatury[[#This Row],[temperatura]]-24)/2)),0)</f>
        <v>124</v>
      </c>
      <c r="F93">
        <f>ROUNDDOWN($F$2*(1+(1/17)*((temperatury[[#This Row],[temperatura]]-24)/2)),0)</f>
        <v>82</v>
      </c>
    </row>
    <row r="94" spans="1:6" x14ac:dyDescent="0.25">
      <c r="A94" s="1"/>
      <c r="C94">
        <f>MAX(temperatury[wyzsza niż 20])</f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1514-2D4D-413D-A222-0E780CAA3544}">
  <dimension ref="A1:C94"/>
  <sheetViews>
    <sheetView topLeftCell="A67" workbookViewId="0">
      <selection activeCell="H84" sqref="H84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>
        <v>44713</v>
      </c>
      <c r="B2">
        <v>24</v>
      </c>
      <c r="C2">
        <v>1</v>
      </c>
    </row>
    <row r="3" spans="1:3" x14ac:dyDescent="0.25">
      <c r="A3" s="1">
        <v>44714</v>
      </c>
      <c r="B3">
        <v>25</v>
      </c>
      <c r="C3">
        <f>IF(temperatury[[#This Row],[temperatura]]&gt;20,1+C2,0)</f>
        <v>2</v>
      </c>
    </row>
    <row r="4" spans="1:3" x14ac:dyDescent="0.25">
      <c r="A4" s="1">
        <v>44715</v>
      </c>
      <c r="B4">
        <v>27</v>
      </c>
      <c r="C4">
        <f>IF(temperatury[[#This Row],[temperatura]]&gt;20,1+C3,0)</f>
        <v>3</v>
      </c>
    </row>
    <row r="5" spans="1:3" x14ac:dyDescent="0.25">
      <c r="A5" s="1">
        <v>44716</v>
      </c>
      <c r="B5">
        <v>27</v>
      </c>
      <c r="C5">
        <f>IF(temperatury[[#This Row],[temperatura]]&gt;20,1+C4,0)</f>
        <v>4</v>
      </c>
    </row>
    <row r="6" spans="1:3" x14ac:dyDescent="0.25">
      <c r="A6" s="1">
        <v>44717</v>
      </c>
      <c r="B6">
        <v>27</v>
      </c>
      <c r="C6">
        <f>IF(temperatury[[#This Row],[temperatura]]&gt;20,1+C5,0)</f>
        <v>5</v>
      </c>
    </row>
    <row r="7" spans="1:3" x14ac:dyDescent="0.25">
      <c r="A7" s="1">
        <v>44718</v>
      </c>
      <c r="B7">
        <v>22</v>
      </c>
      <c r="C7">
        <f>IF(temperatury[[#This Row],[temperatura]]&gt;20,1+C6,0)</f>
        <v>6</v>
      </c>
    </row>
    <row r="8" spans="1:3" x14ac:dyDescent="0.25">
      <c r="A8" s="1">
        <v>44719</v>
      </c>
      <c r="B8">
        <v>25</v>
      </c>
      <c r="C8">
        <f>IF(temperatury[[#This Row],[temperatura]]&gt;20,1+C7,0)</f>
        <v>7</v>
      </c>
    </row>
    <row r="9" spans="1:3" x14ac:dyDescent="0.25">
      <c r="A9" s="1">
        <v>44720</v>
      </c>
      <c r="B9">
        <v>25</v>
      </c>
      <c r="C9">
        <f>IF(temperatury[[#This Row],[temperatura]]&gt;20,1+C8,0)</f>
        <v>8</v>
      </c>
    </row>
    <row r="10" spans="1:3" x14ac:dyDescent="0.25">
      <c r="A10" s="1">
        <v>44721</v>
      </c>
      <c r="B10">
        <v>21</v>
      </c>
      <c r="C10">
        <f>IF(temperatury[[#This Row],[temperatura]]&gt;20,1+C9,0)</f>
        <v>9</v>
      </c>
    </row>
    <row r="11" spans="1:3" x14ac:dyDescent="0.25">
      <c r="A11" s="1">
        <v>44722</v>
      </c>
      <c r="B11">
        <v>21</v>
      </c>
      <c r="C11">
        <f>IF(temperatury[[#This Row],[temperatura]]&gt;20,1+C10,0)</f>
        <v>10</v>
      </c>
    </row>
    <row r="12" spans="1:3" x14ac:dyDescent="0.25">
      <c r="A12" s="1">
        <v>44723</v>
      </c>
      <c r="B12">
        <v>19</v>
      </c>
      <c r="C12">
        <f>IF(temperatury[[#This Row],[temperatura]]&gt;20,1+C11,0)</f>
        <v>0</v>
      </c>
    </row>
    <row r="13" spans="1:3" x14ac:dyDescent="0.25">
      <c r="A13" s="1">
        <v>44724</v>
      </c>
      <c r="B13">
        <v>19</v>
      </c>
      <c r="C13">
        <f>IF(temperatury[[#This Row],[temperatura]]&gt;20,1+C12,0)</f>
        <v>0</v>
      </c>
    </row>
    <row r="14" spans="1:3" x14ac:dyDescent="0.25">
      <c r="A14" s="1">
        <v>44725</v>
      </c>
      <c r="B14">
        <v>15</v>
      </c>
      <c r="C14">
        <f>IF(temperatury[[#This Row],[temperatura]]&gt;20,1+C13,0)</f>
        <v>0</v>
      </c>
    </row>
    <row r="15" spans="1:3" x14ac:dyDescent="0.25">
      <c r="A15" s="1">
        <v>44726</v>
      </c>
      <c r="B15">
        <v>21</v>
      </c>
      <c r="C15">
        <f>IF(temperatury[[#This Row],[temperatura]]&gt;20,1+C14,0)</f>
        <v>1</v>
      </c>
    </row>
    <row r="16" spans="1:3" x14ac:dyDescent="0.25">
      <c r="A16" s="1">
        <v>44727</v>
      </c>
      <c r="B16">
        <v>23</v>
      </c>
      <c r="C16">
        <f>IF(temperatury[[#This Row],[temperatura]]&gt;20,1+C15,0)</f>
        <v>2</v>
      </c>
    </row>
    <row r="17" spans="1:3" x14ac:dyDescent="0.25">
      <c r="A17" s="1">
        <v>44728</v>
      </c>
      <c r="B17">
        <v>23</v>
      </c>
      <c r="C17">
        <f>IF(temperatury[[#This Row],[temperatura]]&gt;20,1+C16,0)</f>
        <v>3</v>
      </c>
    </row>
    <row r="18" spans="1:3" x14ac:dyDescent="0.25">
      <c r="A18" s="1">
        <v>44729</v>
      </c>
      <c r="B18">
        <v>16</v>
      </c>
      <c r="C18">
        <f>IF(temperatury[[#This Row],[temperatura]]&gt;20,1+C17,0)</f>
        <v>0</v>
      </c>
    </row>
    <row r="19" spans="1:3" x14ac:dyDescent="0.25">
      <c r="A19" s="1">
        <v>44730</v>
      </c>
      <c r="B19">
        <v>21</v>
      </c>
      <c r="C19">
        <f>IF(temperatury[[#This Row],[temperatura]]&gt;20,1+C18,0)</f>
        <v>1</v>
      </c>
    </row>
    <row r="20" spans="1:3" x14ac:dyDescent="0.25">
      <c r="A20" s="1">
        <v>44731</v>
      </c>
      <c r="B20">
        <v>22</v>
      </c>
      <c r="C20">
        <f>IF(temperatury[[#This Row],[temperatura]]&gt;20,1+C19,0)</f>
        <v>2</v>
      </c>
    </row>
    <row r="21" spans="1:3" x14ac:dyDescent="0.25">
      <c r="A21" s="1">
        <v>44732</v>
      </c>
      <c r="B21">
        <v>22</v>
      </c>
      <c r="C21">
        <f>IF(temperatury[[#This Row],[temperatura]]&gt;20,1+C20,0)</f>
        <v>3</v>
      </c>
    </row>
    <row r="22" spans="1:3" x14ac:dyDescent="0.25">
      <c r="A22" s="1">
        <v>44733</v>
      </c>
      <c r="B22">
        <v>22</v>
      </c>
      <c r="C22">
        <f>IF(temperatury[[#This Row],[temperatura]]&gt;20,1+C21,0)</f>
        <v>4</v>
      </c>
    </row>
    <row r="23" spans="1:3" x14ac:dyDescent="0.25">
      <c r="A23" s="1">
        <v>44734</v>
      </c>
      <c r="B23">
        <v>28</v>
      </c>
      <c r="C23">
        <f>IF(temperatury[[#This Row],[temperatura]]&gt;20,1+C22,0)</f>
        <v>5</v>
      </c>
    </row>
    <row r="24" spans="1:3" x14ac:dyDescent="0.25">
      <c r="A24" s="1">
        <v>44735</v>
      </c>
      <c r="B24">
        <v>31</v>
      </c>
      <c r="C24">
        <f>IF(temperatury[[#This Row],[temperatura]]&gt;20,1+C23,0)</f>
        <v>6</v>
      </c>
    </row>
    <row r="25" spans="1:3" x14ac:dyDescent="0.25">
      <c r="A25" s="1">
        <v>44736</v>
      </c>
      <c r="B25">
        <v>33</v>
      </c>
      <c r="C25">
        <f>IF(temperatury[[#This Row],[temperatura]]&gt;20,1+C24,0)</f>
        <v>7</v>
      </c>
    </row>
    <row r="26" spans="1:3" x14ac:dyDescent="0.25">
      <c r="A26" s="1">
        <v>44737</v>
      </c>
      <c r="B26">
        <v>33</v>
      </c>
      <c r="C26">
        <f>IF(temperatury[[#This Row],[temperatura]]&gt;20,1+C25,0)</f>
        <v>8</v>
      </c>
    </row>
    <row r="27" spans="1:3" x14ac:dyDescent="0.25">
      <c r="A27" s="1">
        <v>44738</v>
      </c>
      <c r="B27">
        <v>23</v>
      </c>
      <c r="C27">
        <f>IF(temperatury[[#This Row],[temperatura]]&gt;20,1+C26,0)</f>
        <v>9</v>
      </c>
    </row>
    <row r="28" spans="1:3" x14ac:dyDescent="0.25">
      <c r="A28" s="1">
        <v>44739</v>
      </c>
      <c r="B28">
        <v>23</v>
      </c>
      <c r="C28">
        <f>IF(temperatury[[#This Row],[temperatura]]&gt;20,1+C27,0)</f>
        <v>10</v>
      </c>
    </row>
    <row r="29" spans="1:3" x14ac:dyDescent="0.25">
      <c r="A29" s="1">
        <v>44740</v>
      </c>
      <c r="B29">
        <v>19</v>
      </c>
      <c r="C29">
        <f>IF(temperatury[[#This Row],[temperatura]]&gt;20,1+C28,0)</f>
        <v>0</v>
      </c>
    </row>
    <row r="30" spans="1:3" x14ac:dyDescent="0.25">
      <c r="A30" s="1">
        <v>44741</v>
      </c>
      <c r="B30">
        <v>24</v>
      </c>
      <c r="C30">
        <f>IF(temperatury[[#This Row],[temperatura]]&gt;20,1+C29,0)</f>
        <v>1</v>
      </c>
    </row>
    <row r="31" spans="1:3" x14ac:dyDescent="0.25">
      <c r="A31" s="1">
        <v>44742</v>
      </c>
      <c r="B31">
        <v>25</v>
      </c>
      <c r="C31">
        <f>IF(temperatury[[#This Row],[temperatura]]&gt;20,1+C30,0)</f>
        <v>2</v>
      </c>
    </row>
    <row r="32" spans="1:3" x14ac:dyDescent="0.25">
      <c r="A32" s="1">
        <v>44743</v>
      </c>
      <c r="B32">
        <v>27</v>
      </c>
      <c r="C32">
        <f>IF(temperatury[[#This Row],[temperatura]]&gt;20,1+C31,0)</f>
        <v>3</v>
      </c>
    </row>
    <row r="33" spans="1:3" x14ac:dyDescent="0.25">
      <c r="A33" s="1">
        <v>44744</v>
      </c>
      <c r="B33">
        <v>27</v>
      </c>
      <c r="C33">
        <f>IF(temperatury[[#This Row],[temperatura]]&gt;20,1+C32,0)</f>
        <v>4</v>
      </c>
    </row>
    <row r="34" spans="1:3" x14ac:dyDescent="0.25">
      <c r="A34" s="1">
        <v>44745</v>
      </c>
      <c r="B34">
        <v>21</v>
      </c>
      <c r="C34">
        <f>IF(temperatury[[#This Row],[temperatura]]&gt;20,1+C33,0)</f>
        <v>5</v>
      </c>
    </row>
    <row r="35" spans="1:3" x14ac:dyDescent="0.25">
      <c r="A35" s="1">
        <v>44746</v>
      </c>
      <c r="B35">
        <v>21</v>
      </c>
      <c r="C35">
        <f>IF(temperatury[[#This Row],[temperatura]]&gt;20,1+C34,0)</f>
        <v>6</v>
      </c>
    </row>
    <row r="36" spans="1:3" x14ac:dyDescent="0.25">
      <c r="A36" s="1">
        <v>44747</v>
      </c>
      <c r="B36">
        <v>25</v>
      </c>
      <c r="C36">
        <f>IF(temperatury[[#This Row],[temperatura]]&gt;20,1+C35,0)</f>
        <v>7</v>
      </c>
    </row>
    <row r="37" spans="1:3" x14ac:dyDescent="0.25">
      <c r="A37" s="1">
        <v>44748</v>
      </c>
      <c r="B37">
        <v>19</v>
      </c>
      <c r="C37">
        <f>IF(temperatury[[#This Row],[temperatura]]&gt;20,1+C36,0)</f>
        <v>0</v>
      </c>
    </row>
    <row r="38" spans="1:3" x14ac:dyDescent="0.25">
      <c r="A38" s="1">
        <v>44749</v>
      </c>
      <c r="B38">
        <v>21</v>
      </c>
      <c r="C38">
        <f>IF(temperatury[[#This Row],[temperatura]]&gt;20,1+C37,0)</f>
        <v>1</v>
      </c>
    </row>
    <row r="39" spans="1:3" x14ac:dyDescent="0.25">
      <c r="A39" s="1">
        <v>44750</v>
      </c>
      <c r="B39">
        <v>24</v>
      </c>
      <c r="C39">
        <f>IF(temperatury[[#This Row],[temperatura]]&gt;20,1+C38,0)</f>
        <v>2</v>
      </c>
    </row>
    <row r="40" spans="1:3" x14ac:dyDescent="0.25">
      <c r="A40" s="1">
        <v>44751</v>
      </c>
      <c r="B40">
        <v>19</v>
      </c>
      <c r="C40">
        <f>IF(temperatury[[#This Row],[temperatura]]&gt;20,1+C39,0)</f>
        <v>0</v>
      </c>
    </row>
    <row r="41" spans="1:3" x14ac:dyDescent="0.25">
      <c r="A41" s="1">
        <v>44752</v>
      </c>
      <c r="B41">
        <v>28</v>
      </c>
      <c r="C41">
        <f>IF(temperatury[[#This Row],[temperatura]]&gt;20,1+C40,0)</f>
        <v>1</v>
      </c>
    </row>
    <row r="42" spans="1:3" x14ac:dyDescent="0.25">
      <c r="A42" s="1">
        <v>44753</v>
      </c>
      <c r="B42">
        <v>27</v>
      </c>
      <c r="C42">
        <f>IF(temperatury[[#This Row],[temperatura]]&gt;20,1+C41,0)</f>
        <v>2</v>
      </c>
    </row>
    <row r="43" spans="1:3" x14ac:dyDescent="0.25">
      <c r="A43" s="1">
        <v>44754</v>
      </c>
      <c r="B43">
        <v>24</v>
      </c>
      <c r="C43">
        <f>IF(temperatury[[#This Row],[temperatura]]&gt;20,1+C42,0)</f>
        <v>3</v>
      </c>
    </row>
    <row r="44" spans="1:3" x14ac:dyDescent="0.25">
      <c r="A44" s="1">
        <v>44755</v>
      </c>
      <c r="B44">
        <v>22</v>
      </c>
      <c r="C44">
        <f>IF(temperatury[[#This Row],[temperatura]]&gt;20,1+C43,0)</f>
        <v>4</v>
      </c>
    </row>
    <row r="45" spans="1:3" x14ac:dyDescent="0.25">
      <c r="A45" s="1">
        <v>44756</v>
      </c>
      <c r="B45">
        <v>17</v>
      </c>
      <c r="C45">
        <f>IF(temperatury[[#This Row],[temperatura]]&gt;20,1+C44,0)</f>
        <v>0</v>
      </c>
    </row>
    <row r="46" spans="1:3" x14ac:dyDescent="0.25">
      <c r="A46" s="1">
        <v>44757</v>
      </c>
      <c r="B46">
        <v>18</v>
      </c>
      <c r="C46">
        <f>IF(temperatury[[#This Row],[temperatura]]&gt;20,1+C45,0)</f>
        <v>0</v>
      </c>
    </row>
    <row r="47" spans="1:3" x14ac:dyDescent="0.25">
      <c r="A47" s="1">
        <v>44758</v>
      </c>
      <c r="B47">
        <v>23</v>
      </c>
      <c r="C47">
        <f>IF(temperatury[[#This Row],[temperatura]]&gt;20,1+C46,0)</f>
        <v>1</v>
      </c>
    </row>
    <row r="48" spans="1:3" x14ac:dyDescent="0.25">
      <c r="A48" s="1">
        <v>44759</v>
      </c>
      <c r="B48">
        <v>23</v>
      </c>
      <c r="C48">
        <f>IF(temperatury[[#This Row],[temperatura]]&gt;20,1+C47,0)</f>
        <v>2</v>
      </c>
    </row>
    <row r="49" spans="1:3" x14ac:dyDescent="0.25">
      <c r="A49" s="1">
        <v>44760</v>
      </c>
      <c r="B49">
        <v>19</v>
      </c>
      <c r="C49">
        <f>IF(temperatury[[#This Row],[temperatura]]&gt;20,1+C48,0)</f>
        <v>0</v>
      </c>
    </row>
    <row r="50" spans="1:3" x14ac:dyDescent="0.25">
      <c r="A50" s="1">
        <v>44761</v>
      </c>
      <c r="B50">
        <v>21</v>
      </c>
      <c r="C50">
        <f>IF(temperatury[[#This Row],[temperatura]]&gt;20,1+C49,0)</f>
        <v>1</v>
      </c>
    </row>
    <row r="51" spans="1:3" x14ac:dyDescent="0.25">
      <c r="A51" s="1">
        <v>44762</v>
      </c>
      <c r="B51">
        <v>25</v>
      </c>
      <c r="C51">
        <f>IF(temperatury[[#This Row],[temperatura]]&gt;20,1+C50,0)</f>
        <v>2</v>
      </c>
    </row>
    <row r="52" spans="1:3" x14ac:dyDescent="0.25">
      <c r="A52" s="1">
        <v>44763</v>
      </c>
      <c r="B52">
        <v>28</v>
      </c>
      <c r="C52">
        <f>IF(temperatury[[#This Row],[temperatura]]&gt;20,1+C51,0)</f>
        <v>3</v>
      </c>
    </row>
    <row r="53" spans="1:3" x14ac:dyDescent="0.25">
      <c r="A53" s="1">
        <v>44764</v>
      </c>
      <c r="B53">
        <v>27</v>
      </c>
      <c r="C53">
        <f>IF(temperatury[[#This Row],[temperatura]]&gt;20,1+C52,0)</f>
        <v>4</v>
      </c>
    </row>
    <row r="54" spans="1:3" x14ac:dyDescent="0.25">
      <c r="A54" s="1">
        <v>44765</v>
      </c>
      <c r="B54">
        <v>23</v>
      </c>
      <c r="C54">
        <f>IF(temperatury[[#This Row],[temperatura]]&gt;20,1+C53,0)</f>
        <v>5</v>
      </c>
    </row>
    <row r="55" spans="1:3" x14ac:dyDescent="0.25">
      <c r="A55" s="1">
        <v>44766</v>
      </c>
      <c r="B55">
        <v>26</v>
      </c>
      <c r="C55">
        <f>IF(temperatury[[#This Row],[temperatura]]&gt;20,1+C54,0)</f>
        <v>6</v>
      </c>
    </row>
    <row r="56" spans="1:3" x14ac:dyDescent="0.25">
      <c r="A56" s="1">
        <v>44767</v>
      </c>
      <c r="B56">
        <v>29</v>
      </c>
      <c r="C56">
        <f>IF(temperatury[[#This Row],[temperatura]]&gt;20,1+C55,0)</f>
        <v>7</v>
      </c>
    </row>
    <row r="57" spans="1:3" x14ac:dyDescent="0.25">
      <c r="A57" s="1">
        <v>44768</v>
      </c>
      <c r="B57">
        <v>26</v>
      </c>
      <c r="C57">
        <f>IF(temperatury[[#This Row],[temperatura]]&gt;20,1+C56,0)</f>
        <v>8</v>
      </c>
    </row>
    <row r="58" spans="1:3" x14ac:dyDescent="0.25">
      <c r="A58" s="1">
        <v>44769</v>
      </c>
      <c r="B58">
        <v>27</v>
      </c>
      <c r="C58">
        <f>IF(temperatury[[#This Row],[temperatura]]&gt;20,1+C57,0)</f>
        <v>9</v>
      </c>
    </row>
    <row r="59" spans="1:3" x14ac:dyDescent="0.25">
      <c r="A59" s="1">
        <v>44770</v>
      </c>
      <c r="B59">
        <v>24</v>
      </c>
      <c r="C59">
        <f>IF(temperatury[[#This Row],[temperatura]]&gt;20,1+C58,0)</f>
        <v>10</v>
      </c>
    </row>
    <row r="60" spans="1:3" x14ac:dyDescent="0.25">
      <c r="A60" s="1">
        <v>44771</v>
      </c>
      <c r="B60">
        <v>26</v>
      </c>
      <c r="C60">
        <f>IF(temperatury[[#This Row],[temperatura]]&gt;20,1+C59,0)</f>
        <v>11</v>
      </c>
    </row>
    <row r="61" spans="1:3" x14ac:dyDescent="0.25">
      <c r="A61" s="1">
        <v>44772</v>
      </c>
      <c r="B61">
        <v>25</v>
      </c>
      <c r="C61">
        <f>IF(temperatury[[#This Row],[temperatura]]&gt;20,1+C60,0)</f>
        <v>12</v>
      </c>
    </row>
    <row r="62" spans="1:3" x14ac:dyDescent="0.25">
      <c r="A62" s="1">
        <v>44773</v>
      </c>
      <c r="B62">
        <v>24</v>
      </c>
      <c r="C62">
        <f>IF(temperatury[[#This Row],[temperatura]]&gt;20,1+C61,0)</f>
        <v>13</v>
      </c>
    </row>
    <row r="63" spans="1:3" x14ac:dyDescent="0.25">
      <c r="A63" s="1">
        <v>44774</v>
      </c>
      <c r="B63">
        <v>22</v>
      </c>
      <c r="C63">
        <f>IF(temperatury[[#This Row],[temperatura]]&gt;20,1+C62,0)</f>
        <v>14</v>
      </c>
    </row>
    <row r="64" spans="1:3" x14ac:dyDescent="0.25">
      <c r="A64" s="1">
        <v>44775</v>
      </c>
      <c r="B64">
        <v>19</v>
      </c>
      <c r="C64">
        <f>IF(temperatury[[#This Row],[temperatura]]&gt;20,1+C63,0)</f>
        <v>0</v>
      </c>
    </row>
    <row r="65" spans="1:3" x14ac:dyDescent="0.25">
      <c r="A65" s="1">
        <v>44776</v>
      </c>
      <c r="B65">
        <v>21</v>
      </c>
      <c r="C65">
        <f>IF(temperatury[[#This Row],[temperatura]]&gt;20,1+C64,0)</f>
        <v>1</v>
      </c>
    </row>
    <row r="66" spans="1:3" x14ac:dyDescent="0.25">
      <c r="A66" s="1">
        <v>44777</v>
      </c>
      <c r="B66">
        <v>26</v>
      </c>
      <c r="C66">
        <f>IF(temperatury[[#This Row],[temperatura]]&gt;20,1+C65,0)</f>
        <v>2</v>
      </c>
    </row>
    <row r="67" spans="1:3" x14ac:dyDescent="0.25">
      <c r="A67" s="1">
        <v>44778</v>
      </c>
      <c r="B67">
        <v>19</v>
      </c>
      <c r="C67">
        <f>IF(temperatury[[#This Row],[temperatura]]&gt;20,1+C66,0)</f>
        <v>0</v>
      </c>
    </row>
    <row r="68" spans="1:3" x14ac:dyDescent="0.25">
      <c r="A68" s="1">
        <v>44779</v>
      </c>
      <c r="B68">
        <v>21</v>
      </c>
      <c r="C68">
        <f>IF(temperatury[[#This Row],[temperatura]]&gt;20,1+C67,0)</f>
        <v>1</v>
      </c>
    </row>
    <row r="69" spans="1:3" x14ac:dyDescent="0.25">
      <c r="A69" s="1">
        <v>44780</v>
      </c>
      <c r="B69">
        <v>23</v>
      </c>
      <c r="C69">
        <f>IF(temperatury[[#This Row],[temperatura]]&gt;20,1+C68,0)</f>
        <v>2</v>
      </c>
    </row>
    <row r="70" spans="1:3" x14ac:dyDescent="0.25">
      <c r="A70" s="1">
        <v>44781</v>
      </c>
      <c r="B70">
        <v>27</v>
      </c>
      <c r="C70">
        <f>IF(temperatury[[#This Row],[temperatura]]&gt;20,1+C69,0)</f>
        <v>3</v>
      </c>
    </row>
    <row r="71" spans="1:3" x14ac:dyDescent="0.25">
      <c r="A71" s="1">
        <v>44782</v>
      </c>
      <c r="B71">
        <v>20</v>
      </c>
      <c r="C71">
        <f>IF(temperatury[[#This Row],[temperatura]]&gt;20,1+C70,0)</f>
        <v>0</v>
      </c>
    </row>
    <row r="72" spans="1:3" x14ac:dyDescent="0.25">
      <c r="A72" s="1">
        <v>44783</v>
      </c>
      <c r="B72">
        <v>18</v>
      </c>
      <c r="C72">
        <f>IF(temperatury[[#This Row],[temperatura]]&gt;20,1+C71,0)</f>
        <v>0</v>
      </c>
    </row>
    <row r="73" spans="1:3" x14ac:dyDescent="0.25">
      <c r="A73" s="1">
        <v>44784</v>
      </c>
      <c r="B73">
        <v>17</v>
      </c>
      <c r="C73">
        <f>IF(temperatury[[#This Row],[temperatura]]&gt;20,1+C72,0)</f>
        <v>0</v>
      </c>
    </row>
    <row r="74" spans="1:3" x14ac:dyDescent="0.25">
      <c r="A74" s="1">
        <v>44785</v>
      </c>
      <c r="B74">
        <v>19</v>
      </c>
      <c r="C74">
        <f>IF(temperatury[[#This Row],[temperatura]]&gt;20,1+C73,0)</f>
        <v>0</v>
      </c>
    </row>
    <row r="75" spans="1:3" x14ac:dyDescent="0.25">
      <c r="A75" s="1">
        <v>44786</v>
      </c>
      <c r="B75">
        <v>26</v>
      </c>
      <c r="C75">
        <f>IF(temperatury[[#This Row],[temperatura]]&gt;20,1+C74,0)</f>
        <v>1</v>
      </c>
    </row>
    <row r="76" spans="1:3" x14ac:dyDescent="0.25">
      <c r="A76" s="1">
        <v>44787</v>
      </c>
      <c r="B76">
        <v>21</v>
      </c>
      <c r="C76">
        <f>IF(temperatury[[#This Row],[temperatura]]&gt;20,1+C75,0)</f>
        <v>2</v>
      </c>
    </row>
    <row r="77" spans="1:3" x14ac:dyDescent="0.25">
      <c r="A77" s="1">
        <v>44788</v>
      </c>
      <c r="B77">
        <v>19</v>
      </c>
      <c r="C77">
        <f>IF(temperatury[[#This Row],[temperatura]]&gt;20,1+C76,0)</f>
        <v>0</v>
      </c>
    </row>
    <row r="78" spans="1:3" x14ac:dyDescent="0.25">
      <c r="A78" s="1">
        <v>44789</v>
      </c>
      <c r="B78">
        <v>19</v>
      </c>
      <c r="C78">
        <f>IF(temperatury[[#This Row],[temperatura]]&gt;20,1+C77,0)</f>
        <v>0</v>
      </c>
    </row>
    <row r="79" spans="1:3" x14ac:dyDescent="0.25">
      <c r="A79" s="18">
        <v>44790</v>
      </c>
      <c r="B79" s="19">
        <v>21</v>
      </c>
      <c r="C79" s="19">
        <f>IF(temperatury[[#This Row],[temperatura]]&gt;20,1+C78,0)</f>
        <v>1</v>
      </c>
    </row>
    <row r="80" spans="1:3" x14ac:dyDescent="0.25">
      <c r="A80" s="18">
        <v>44791</v>
      </c>
      <c r="B80" s="19">
        <v>21</v>
      </c>
      <c r="C80" s="19">
        <f>IF(temperatury[[#This Row],[temperatura]]&gt;20,1+C79,0)</f>
        <v>2</v>
      </c>
    </row>
    <row r="81" spans="1:3" x14ac:dyDescent="0.25">
      <c r="A81" s="18">
        <v>44792</v>
      </c>
      <c r="B81" s="19">
        <v>24</v>
      </c>
      <c r="C81" s="19">
        <f>IF(temperatury[[#This Row],[temperatura]]&gt;20,1+C80,0)</f>
        <v>3</v>
      </c>
    </row>
    <row r="82" spans="1:3" x14ac:dyDescent="0.25">
      <c r="A82" s="18">
        <v>44793</v>
      </c>
      <c r="B82" s="19">
        <v>26</v>
      </c>
      <c r="C82" s="19">
        <f>IF(temperatury[[#This Row],[temperatura]]&gt;20,1+C81,0)</f>
        <v>4</v>
      </c>
    </row>
    <row r="83" spans="1:3" x14ac:dyDescent="0.25">
      <c r="A83" s="18">
        <v>44794</v>
      </c>
      <c r="B83" s="19">
        <v>23</v>
      </c>
      <c r="C83" s="19">
        <f>IF(temperatury[[#This Row],[temperatura]]&gt;20,1+C82,0)</f>
        <v>5</v>
      </c>
    </row>
    <row r="84" spans="1:3" x14ac:dyDescent="0.25">
      <c r="A84" s="18">
        <v>44795</v>
      </c>
      <c r="B84" s="19">
        <v>23</v>
      </c>
      <c r="C84" s="19">
        <f>IF(temperatury[[#This Row],[temperatura]]&gt;20,1+C83,0)</f>
        <v>6</v>
      </c>
    </row>
    <row r="85" spans="1:3" x14ac:dyDescent="0.25">
      <c r="A85" s="18">
        <v>44796</v>
      </c>
      <c r="B85" s="19">
        <v>24</v>
      </c>
      <c r="C85" s="19">
        <f>IF(temperatury[[#This Row],[temperatura]]&gt;20,1+C84,0)</f>
        <v>7</v>
      </c>
    </row>
    <row r="86" spans="1:3" x14ac:dyDescent="0.25">
      <c r="A86" s="18">
        <v>44797</v>
      </c>
      <c r="B86" s="19">
        <v>26</v>
      </c>
      <c r="C86" s="19">
        <f>IF(temperatury[[#This Row],[temperatura]]&gt;20,1+C85,0)</f>
        <v>8</v>
      </c>
    </row>
    <row r="87" spans="1:3" x14ac:dyDescent="0.25">
      <c r="A87" s="18">
        <v>44798</v>
      </c>
      <c r="B87" s="19">
        <v>28</v>
      </c>
      <c r="C87" s="19">
        <f>IF(temperatury[[#This Row],[temperatura]]&gt;20,1+C86,0)</f>
        <v>9</v>
      </c>
    </row>
    <row r="88" spans="1:3" x14ac:dyDescent="0.25">
      <c r="A88" s="18">
        <v>44799</v>
      </c>
      <c r="B88" s="19">
        <v>32</v>
      </c>
      <c r="C88" s="19">
        <f>IF(temperatury[[#This Row],[temperatura]]&gt;20,1+C87,0)</f>
        <v>10</v>
      </c>
    </row>
    <row r="89" spans="1:3" x14ac:dyDescent="0.25">
      <c r="A89" s="18">
        <v>44800</v>
      </c>
      <c r="B89" s="19">
        <v>26</v>
      </c>
      <c r="C89" s="19">
        <f>IF(temperatury[[#This Row],[temperatura]]&gt;20,1+C88,0)</f>
        <v>11</v>
      </c>
    </row>
    <row r="90" spans="1:3" x14ac:dyDescent="0.25">
      <c r="A90" s="18">
        <v>44801</v>
      </c>
      <c r="B90" s="19">
        <v>32</v>
      </c>
      <c r="C90" s="19">
        <f>IF(temperatury[[#This Row],[temperatura]]&gt;20,1+C89,0)</f>
        <v>12</v>
      </c>
    </row>
    <row r="91" spans="1:3" x14ac:dyDescent="0.25">
      <c r="A91" s="18">
        <v>44802</v>
      </c>
      <c r="B91" s="19">
        <v>23</v>
      </c>
      <c r="C91" s="19">
        <f>IF(temperatury[[#This Row],[temperatura]]&gt;20,1+C90,0)</f>
        <v>13</v>
      </c>
    </row>
    <row r="92" spans="1:3" x14ac:dyDescent="0.25">
      <c r="A92" s="18">
        <v>44803</v>
      </c>
      <c r="B92" s="19">
        <v>22</v>
      </c>
      <c r="C92" s="19">
        <f>IF(temperatury[[#This Row],[temperatura]]&gt;20,1+C91,0)</f>
        <v>14</v>
      </c>
    </row>
    <row r="93" spans="1:3" x14ac:dyDescent="0.25">
      <c r="A93" s="18">
        <v>44804</v>
      </c>
      <c r="B93" s="19">
        <v>25</v>
      </c>
      <c r="C93" s="19">
        <f>IF(temperatury[[#This Row],[temperatura]]&gt;20,1+C92,0)</f>
        <v>15</v>
      </c>
    </row>
    <row r="94" spans="1:3" x14ac:dyDescent="0.25">
      <c r="A94" s="1"/>
      <c r="C94">
        <f>MAX(temperatury[wyzsza niż 20])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BFF6-E4FE-489B-A9F4-8E1DAE062367}">
  <dimension ref="A3:D7"/>
  <sheetViews>
    <sheetView workbookViewId="0">
      <selection activeCell="J5" sqref="J5"/>
    </sheetView>
  </sheetViews>
  <sheetFormatPr defaultRowHeight="15" x14ac:dyDescent="0.25"/>
  <cols>
    <col min="1" max="1" width="17.7109375" bestFit="1" customWidth="1"/>
    <col min="2" max="2" width="15.28515625" bestFit="1" customWidth="1"/>
    <col min="3" max="3" width="11.42578125" bestFit="1" customWidth="1"/>
    <col min="4" max="4" width="16.7109375" bestFit="1" customWidth="1"/>
  </cols>
  <sheetData>
    <row r="3" spans="1:4" x14ac:dyDescent="0.25">
      <c r="A3" s="11" t="s">
        <v>6</v>
      </c>
      <c r="B3" t="s">
        <v>11</v>
      </c>
      <c r="C3" t="s">
        <v>12</v>
      </c>
      <c r="D3" t="s">
        <v>13</v>
      </c>
    </row>
    <row r="4" spans="1:4" x14ac:dyDescent="0.25">
      <c r="A4" s="12" t="s">
        <v>8</v>
      </c>
      <c r="B4">
        <v>2639</v>
      </c>
      <c r="C4">
        <v>3527</v>
      </c>
      <c r="D4">
        <v>2355</v>
      </c>
    </row>
    <row r="5" spans="1:4" x14ac:dyDescent="0.25">
      <c r="A5" s="12" t="s">
        <v>9</v>
      </c>
      <c r="B5">
        <v>2747</v>
      </c>
      <c r="C5">
        <v>3675</v>
      </c>
      <c r="D5">
        <v>2448</v>
      </c>
    </row>
    <row r="6" spans="1:4" x14ac:dyDescent="0.25">
      <c r="A6" s="12" t="s">
        <v>10</v>
      </c>
      <c r="B6">
        <v>2665</v>
      </c>
      <c r="C6">
        <v>3579</v>
      </c>
      <c r="D6">
        <v>2390</v>
      </c>
    </row>
    <row r="7" spans="1:4" x14ac:dyDescent="0.25">
      <c r="A7" s="12" t="s">
        <v>7</v>
      </c>
      <c r="B7">
        <v>8051</v>
      </c>
      <c r="C7">
        <v>10781</v>
      </c>
      <c r="D7">
        <v>7193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B489-4F75-4F64-A3E8-84256FB81084}">
  <dimension ref="A1:I93"/>
  <sheetViews>
    <sheetView zoomScaleNormal="100" workbookViewId="0">
      <selection activeCell="E28" sqref="E28"/>
    </sheetView>
  </sheetViews>
  <sheetFormatPr defaultRowHeight="15" x14ac:dyDescent="0.25"/>
  <cols>
    <col min="1" max="1" width="16.5703125" customWidth="1"/>
  </cols>
  <sheetData>
    <row r="1" spans="1:9" x14ac:dyDescent="0.25">
      <c r="A1" s="2" t="s">
        <v>2</v>
      </c>
      <c r="B1" s="6" t="s">
        <v>3</v>
      </c>
      <c r="C1" s="6" t="s">
        <v>4</v>
      </c>
      <c r="D1" s="3" t="s">
        <v>5</v>
      </c>
      <c r="E1" s="13" t="s">
        <v>16</v>
      </c>
      <c r="F1" s="13" t="s">
        <v>14</v>
      </c>
      <c r="G1" s="13" t="s">
        <v>15</v>
      </c>
      <c r="H1" s="13" t="s">
        <v>17</v>
      </c>
      <c r="I1" s="13" t="s">
        <v>18</v>
      </c>
    </row>
    <row r="2" spans="1:9" x14ac:dyDescent="0.25">
      <c r="A2" s="9">
        <v>44713</v>
      </c>
      <c r="B2" s="7">
        <v>90</v>
      </c>
      <c r="C2" s="7">
        <v>120</v>
      </c>
      <c r="D2" s="4">
        <v>80</v>
      </c>
      <c r="E2">
        <f>B2*7</f>
        <v>630</v>
      </c>
      <c r="F2">
        <f>C2*5</f>
        <v>600</v>
      </c>
      <c r="G2">
        <f>D2*6</f>
        <v>480</v>
      </c>
      <c r="H2">
        <f>SUM(E2:G2)</f>
        <v>1710</v>
      </c>
      <c r="I2">
        <f>SUM(H$2:H2)</f>
        <v>1710</v>
      </c>
    </row>
    <row r="3" spans="1:9" x14ac:dyDescent="0.25">
      <c r="A3" s="10">
        <v>44714</v>
      </c>
      <c r="B3" s="8">
        <v>93</v>
      </c>
      <c r="C3" s="8">
        <v>124</v>
      </c>
      <c r="D3" s="5">
        <v>82</v>
      </c>
      <c r="E3">
        <f t="shared" ref="E3:E66" si="0">B3*7</f>
        <v>651</v>
      </c>
      <c r="F3">
        <f t="shared" ref="F3:F66" si="1">C3*5</f>
        <v>620</v>
      </c>
      <c r="G3">
        <f t="shared" ref="G3:G66" si="2">D3*6</f>
        <v>492</v>
      </c>
      <c r="H3">
        <f t="shared" ref="H3:H66" si="3">SUM(E3:G3)</f>
        <v>1763</v>
      </c>
      <c r="I3">
        <f>SUM(H$2:H3)</f>
        <v>3473</v>
      </c>
    </row>
    <row r="4" spans="1:9" x14ac:dyDescent="0.25">
      <c r="A4" s="9">
        <v>44715</v>
      </c>
      <c r="B4" s="7">
        <v>100</v>
      </c>
      <c r="C4" s="7">
        <v>132</v>
      </c>
      <c r="D4" s="4">
        <v>87</v>
      </c>
      <c r="E4">
        <f t="shared" si="0"/>
        <v>700</v>
      </c>
      <c r="F4">
        <f t="shared" si="1"/>
        <v>660</v>
      </c>
      <c r="G4">
        <f t="shared" si="2"/>
        <v>522</v>
      </c>
      <c r="H4">
        <f t="shared" si="3"/>
        <v>1882</v>
      </c>
      <c r="I4">
        <f>SUM(H$2:H4)</f>
        <v>5355</v>
      </c>
    </row>
    <row r="5" spans="1:9" x14ac:dyDescent="0.25">
      <c r="A5" s="10">
        <v>44716</v>
      </c>
      <c r="B5" s="8">
        <v>100</v>
      </c>
      <c r="C5" s="8">
        <v>132</v>
      </c>
      <c r="D5" s="5">
        <v>87</v>
      </c>
      <c r="E5">
        <f t="shared" si="0"/>
        <v>700</v>
      </c>
      <c r="F5">
        <f t="shared" si="1"/>
        <v>660</v>
      </c>
      <c r="G5">
        <f t="shared" si="2"/>
        <v>522</v>
      </c>
      <c r="H5">
        <f t="shared" si="3"/>
        <v>1882</v>
      </c>
      <c r="I5">
        <f>SUM(H$2:H5)</f>
        <v>7237</v>
      </c>
    </row>
    <row r="6" spans="1:9" x14ac:dyDescent="0.25">
      <c r="A6" s="9">
        <v>44717</v>
      </c>
      <c r="B6" s="7">
        <v>100</v>
      </c>
      <c r="C6" s="7">
        <v>132</v>
      </c>
      <c r="D6" s="4">
        <v>87</v>
      </c>
      <c r="E6">
        <f t="shared" si="0"/>
        <v>700</v>
      </c>
      <c r="F6">
        <f t="shared" si="1"/>
        <v>660</v>
      </c>
      <c r="G6">
        <f t="shared" si="2"/>
        <v>522</v>
      </c>
      <c r="H6">
        <f t="shared" si="3"/>
        <v>1882</v>
      </c>
      <c r="I6">
        <f>SUM(H$2:H6)</f>
        <v>9119</v>
      </c>
    </row>
    <row r="7" spans="1:9" x14ac:dyDescent="0.25">
      <c r="A7" s="10">
        <v>44718</v>
      </c>
      <c r="B7" s="8">
        <v>83</v>
      </c>
      <c r="C7" s="8">
        <v>111</v>
      </c>
      <c r="D7" s="5">
        <v>75</v>
      </c>
      <c r="E7">
        <f t="shared" si="0"/>
        <v>581</v>
      </c>
      <c r="F7">
        <f t="shared" si="1"/>
        <v>555</v>
      </c>
      <c r="G7">
        <f t="shared" si="2"/>
        <v>450</v>
      </c>
      <c r="H7">
        <f t="shared" si="3"/>
        <v>1586</v>
      </c>
      <c r="I7">
        <f>SUM(H$2:H7)</f>
        <v>10705</v>
      </c>
    </row>
    <row r="8" spans="1:9" x14ac:dyDescent="0.25">
      <c r="A8" s="9">
        <v>44719</v>
      </c>
      <c r="B8" s="7">
        <v>93</v>
      </c>
      <c r="C8" s="7">
        <v>124</v>
      </c>
      <c r="D8" s="4">
        <v>82</v>
      </c>
      <c r="E8">
        <f t="shared" si="0"/>
        <v>651</v>
      </c>
      <c r="F8">
        <f t="shared" si="1"/>
        <v>620</v>
      </c>
      <c r="G8">
        <f t="shared" si="2"/>
        <v>492</v>
      </c>
      <c r="H8">
        <f t="shared" si="3"/>
        <v>1763</v>
      </c>
      <c r="I8">
        <f>SUM(H$2:H8)</f>
        <v>12468</v>
      </c>
    </row>
    <row r="9" spans="1:9" x14ac:dyDescent="0.25">
      <c r="A9" s="10">
        <v>44720</v>
      </c>
      <c r="B9" s="8">
        <v>93</v>
      </c>
      <c r="C9" s="8">
        <v>124</v>
      </c>
      <c r="D9" s="5">
        <v>82</v>
      </c>
      <c r="E9">
        <f t="shared" si="0"/>
        <v>651</v>
      </c>
      <c r="F9">
        <f t="shared" si="1"/>
        <v>620</v>
      </c>
      <c r="G9">
        <f t="shared" si="2"/>
        <v>492</v>
      </c>
      <c r="H9">
        <f t="shared" si="3"/>
        <v>1763</v>
      </c>
      <c r="I9">
        <f>SUM(H$2:H9)</f>
        <v>14231</v>
      </c>
    </row>
    <row r="10" spans="1:9" x14ac:dyDescent="0.25">
      <c r="A10" s="9">
        <v>44721</v>
      </c>
      <c r="B10" s="7">
        <v>79</v>
      </c>
      <c r="C10" s="7">
        <v>107</v>
      </c>
      <c r="D10" s="4">
        <v>72</v>
      </c>
      <c r="E10">
        <f t="shared" si="0"/>
        <v>553</v>
      </c>
      <c r="F10">
        <f t="shared" si="1"/>
        <v>535</v>
      </c>
      <c r="G10">
        <f t="shared" si="2"/>
        <v>432</v>
      </c>
      <c r="H10">
        <f t="shared" si="3"/>
        <v>1520</v>
      </c>
      <c r="I10">
        <f>SUM(H$2:H10)</f>
        <v>15751</v>
      </c>
    </row>
    <row r="11" spans="1:9" x14ac:dyDescent="0.25">
      <c r="A11" s="10">
        <v>44722</v>
      </c>
      <c r="B11" s="8">
        <v>79</v>
      </c>
      <c r="C11" s="8">
        <v>107</v>
      </c>
      <c r="D11" s="5">
        <v>72</v>
      </c>
      <c r="E11">
        <f t="shared" si="0"/>
        <v>553</v>
      </c>
      <c r="F11">
        <f t="shared" si="1"/>
        <v>535</v>
      </c>
      <c r="G11">
        <f t="shared" si="2"/>
        <v>432</v>
      </c>
      <c r="H11">
        <f t="shared" si="3"/>
        <v>1520</v>
      </c>
      <c r="I11">
        <f>SUM(H$2:H11)</f>
        <v>17271</v>
      </c>
    </row>
    <row r="12" spans="1:9" x14ac:dyDescent="0.25">
      <c r="A12" s="9">
        <v>44723</v>
      </c>
      <c r="B12" s="7">
        <v>72</v>
      </c>
      <c r="C12" s="7">
        <v>99</v>
      </c>
      <c r="D12" s="4">
        <v>68</v>
      </c>
      <c r="E12">
        <f t="shared" si="0"/>
        <v>504</v>
      </c>
      <c r="F12">
        <f t="shared" si="1"/>
        <v>495</v>
      </c>
      <c r="G12">
        <f t="shared" si="2"/>
        <v>408</v>
      </c>
      <c r="H12">
        <f t="shared" si="3"/>
        <v>1407</v>
      </c>
      <c r="I12">
        <f>SUM(H$2:H12)</f>
        <v>18678</v>
      </c>
    </row>
    <row r="13" spans="1:9" x14ac:dyDescent="0.25">
      <c r="A13" s="10">
        <v>44724</v>
      </c>
      <c r="B13" s="8">
        <v>72</v>
      </c>
      <c r="C13" s="8">
        <v>99</v>
      </c>
      <c r="D13" s="5">
        <v>68</v>
      </c>
      <c r="E13">
        <f t="shared" si="0"/>
        <v>504</v>
      </c>
      <c r="F13">
        <f t="shared" si="1"/>
        <v>495</v>
      </c>
      <c r="G13">
        <f t="shared" si="2"/>
        <v>408</v>
      </c>
      <c r="H13">
        <f t="shared" si="3"/>
        <v>1407</v>
      </c>
      <c r="I13">
        <f>SUM(H$2:H13)</f>
        <v>20085</v>
      </c>
    </row>
    <row r="14" spans="1:9" x14ac:dyDescent="0.25">
      <c r="A14" s="9">
        <v>44725</v>
      </c>
      <c r="B14" s="7">
        <v>58</v>
      </c>
      <c r="C14" s="7">
        <v>82</v>
      </c>
      <c r="D14" s="4">
        <v>58</v>
      </c>
      <c r="E14">
        <f t="shared" si="0"/>
        <v>406</v>
      </c>
      <c r="F14">
        <f t="shared" si="1"/>
        <v>410</v>
      </c>
      <c r="G14">
        <f t="shared" si="2"/>
        <v>348</v>
      </c>
      <c r="H14">
        <f t="shared" si="3"/>
        <v>1164</v>
      </c>
      <c r="I14">
        <f>SUM(H$2:H14)</f>
        <v>21249</v>
      </c>
    </row>
    <row r="15" spans="1:9" x14ac:dyDescent="0.25">
      <c r="A15" s="10">
        <v>44726</v>
      </c>
      <c r="B15" s="8">
        <v>79</v>
      </c>
      <c r="C15" s="8">
        <v>107</v>
      </c>
      <c r="D15" s="5">
        <v>72</v>
      </c>
      <c r="E15">
        <f t="shared" si="0"/>
        <v>553</v>
      </c>
      <c r="F15">
        <f t="shared" si="1"/>
        <v>535</v>
      </c>
      <c r="G15">
        <f t="shared" si="2"/>
        <v>432</v>
      </c>
      <c r="H15">
        <f t="shared" si="3"/>
        <v>1520</v>
      </c>
      <c r="I15">
        <f>SUM(H$2:H15)</f>
        <v>22769</v>
      </c>
    </row>
    <row r="16" spans="1:9" x14ac:dyDescent="0.25">
      <c r="A16" s="9">
        <v>44727</v>
      </c>
      <c r="B16" s="7">
        <v>86</v>
      </c>
      <c r="C16" s="7">
        <v>115</v>
      </c>
      <c r="D16" s="4">
        <v>77</v>
      </c>
      <c r="E16">
        <f t="shared" si="0"/>
        <v>602</v>
      </c>
      <c r="F16">
        <f t="shared" si="1"/>
        <v>575</v>
      </c>
      <c r="G16">
        <f t="shared" si="2"/>
        <v>462</v>
      </c>
      <c r="H16">
        <f t="shared" si="3"/>
        <v>1639</v>
      </c>
      <c r="I16">
        <f>SUM(H$2:H16)</f>
        <v>24408</v>
      </c>
    </row>
    <row r="17" spans="1:9" x14ac:dyDescent="0.25">
      <c r="A17" s="10">
        <v>44728</v>
      </c>
      <c r="B17" s="8">
        <v>86</v>
      </c>
      <c r="C17" s="8">
        <v>115</v>
      </c>
      <c r="D17" s="5">
        <v>77</v>
      </c>
      <c r="E17">
        <f t="shared" si="0"/>
        <v>602</v>
      </c>
      <c r="F17">
        <f t="shared" si="1"/>
        <v>575</v>
      </c>
      <c r="G17">
        <f t="shared" si="2"/>
        <v>462</v>
      </c>
      <c r="H17">
        <f t="shared" si="3"/>
        <v>1639</v>
      </c>
      <c r="I17">
        <f>SUM(H$2:H17)</f>
        <v>26047</v>
      </c>
    </row>
    <row r="18" spans="1:9" x14ac:dyDescent="0.25">
      <c r="A18" s="9">
        <v>44729</v>
      </c>
      <c r="B18" s="7">
        <v>62</v>
      </c>
      <c r="C18" s="7">
        <v>86</v>
      </c>
      <c r="D18" s="4">
        <v>61</v>
      </c>
      <c r="E18">
        <f t="shared" si="0"/>
        <v>434</v>
      </c>
      <c r="F18">
        <f t="shared" si="1"/>
        <v>430</v>
      </c>
      <c r="G18">
        <f t="shared" si="2"/>
        <v>366</v>
      </c>
      <c r="H18">
        <f t="shared" si="3"/>
        <v>1230</v>
      </c>
      <c r="I18">
        <f>SUM(H$2:H18)</f>
        <v>27277</v>
      </c>
    </row>
    <row r="19" spans="1:9" x14ac:dyDescent="0.25">
      <c r="A19" s="10">
        <v>44730</v>
      </c>
      <c r="B19" s="8">
        <v>79</v>
      </c>
      <c r="C19" s="8">
        <v>107</v>
      </c>
      <c r="D19" s="5">
        <v>72</v>
      </c>
      <c r="E19">
        <f t="shared" si="0"/>
        <v>553</v>
      </c>
      <c r="F19">
        <f t="shared" si="1"/>
        <v>535</v>
      </c>
      <c r="G19">
        <f t="shared" si="2"/>
        <v>432</v>
      </c>
      <c r="H19">
        <f t="shared" si="3"/>
        <v>1520</v>
      </c>
      <c r="I19">
        <f>SUM(H$2:H19)</f>
        <v>28797</v>
      </c>
    </row>
    <row r="20" spans="1:9" x14ac:dyDescent="0.25">
      <c r="A20" s="9">
        <v>44731</v>
      </c>
      <c r="B20" s="7">
        <v>83</v>
      </c>
      <c r="C20" s="7">
        <v>111</v>
      </c>
      <c r="D20" s="4">
        <v>75</v>
      </c>
      <c r="E20">
        <f t="shared" si="0"/>
        <v>581</v>
      </c>
      <c r="F20">
        <f t="shared" si="1"/>
        <v>555</v>
      </c>
      <c r="G20">
        <f t="shared" si="2"/>
        <v>450</v>
      </c>
      <c r="H20">
        <f t="shared" si="3"/>
        <v>1586</v>
      </c>
      <c r="I20">
        <f>SUM(H$2:H20)</f>
        <v>30383</v>
      </c>
    </row>
    <row r="21" spans="1:9" x14ac:dyDescent="0.25">
      <c r="A21" s="10">
        <v>44732</v>
      </c>
      <c r="B21" s="8">
        <v>83</v>
      </c>
      <c r="C21" s="8">
        <v>111</v>
      </c>
      <c r="D21" s="5">
        <v>75</v>
      </c>
      <c r="E21">
        <f t="shared" si="0"/>
        <v>581</v>
      </c>
      <c r="F21">
        <f t="shared" si="1"/>
        <v>555</v>
      </c>
      <c r="G21">
        <f t="shared" si="2"/>
        <v>450</v>
      </c>
      <c r="H21">
        <f t="shared" si="3"/>
        <v>1586</v>
      </c>
      <c r="I21">
        <f>SUM(H$2:H21)</f>
        <v>31969</v>
      </c>
    </row>
    <row r="22" spans="1:9" x14ac:dyDescent="0.25">
      <c r="A22" s="9">
        <v>44733</v>
      </c>
      <c r="B22" s="7">
        <v>83</v>
      </c>
      <c r="C22" s="7">
        <v>111</v>
      </c>
      <c r="D22" s="4">
        <v>75</v>
      </c>
      <c r="E22">
        <f t="shared" si="0"/>
        <v>581</v>
      </c>
      <c r="F22">
        <f t="shared" si="1"/>
        <v>555</v>
      </c>
      <c r="G22">
        <f t="shared" si="2"/>
        <v>450</v>
      </c>
      <c r="H22">
        <f t="shared" si="3"/>
        <v>1586</v>
      </c>
      <c r="I22">
        <f>SUM(H$2:H22)</f>
        <v>33555</v>
      </c>
    </row>
    <row r="23" spans="1:9" x14ac:dyDescent="0.25">
      <c r="A23" s="10">
        <v>44734</v>
      </c>
      <c r="B23" s="8">
        <v>103</v>
      </c>
      <c r="C23" s="8">
        <v>136</v>
      </c>
      <c r="D23" s="5">
        <v>89</v>
      </c>
      <c r="E23">
        <f t="shared" si="0"/>
        <v>721</v>
      </c>
      <c r="F23">
        <f t="shared" si="1"/>
        <v>680</v>
      </c>
      <c r="G23">
        <f t="shared" si="2"/>
        <v>534</v>
      </c>
      <c r="H23">
        <f t="shared" si="3"/>
        <v>1935</v>
      </c>
      <c r="I23">
        <f>SUM(H$2:H23)</f>
        <v>35490</v>
      </c>
    </row>
    <row r="24" spans="1:9" x14ac:dyDescent="0.25">
      <c r="A24" s="9">
        <v>44735</v>
      </c>
      <c r="B24" s="7">
        <v>114</v>
      </c>
      <c r="C24" s="7">
        <v>148</v>
      </c>
      <c r="D24" s="4">
        <v>96</v>
      </c>
      <c r="E24">
        <f t="shared" si="0"/>
        <v>798</v>
      </c>
      <c r="F24">
        <f t="shared" si="1"/>
        <v>740</v>
      </c>
      <c r="G24">
        <f t="shared" si="2"/>
        <v>576</v>
      </c>
      <c r="H24">
        <f t="shared" si="3"/>
        <v>2114</v>
      </c>
      <c r="I24">
        <f>SUM(H$2:H24)</f>
        <v>37604</v>
      </c>
    </row>
    <row r="25" spans="1:9" x14ac:dyDescent="0.25">
      <c r="A25" s="10">
        <v>44736</v>
      </c>
      <c r="B25" s="8">
        <v>121</v>
      </c>
      <c r="C25" s="8">
        <v>157</v>
      </c>
      <c r="D25" s="5">
        <v>101</v>
      </c>
      <c r="E25">
        <f t="shared" si="0"/>
        <v>847</v>
      </c>
      <c r="F25">
        <f t="shared" si="1"/>
        <v>785</v>
      </c>
      <c r="G25">
        <f t="shared" si="2"/>
        <v>606</v>
      </c>
      <c r="H25">
        <f t="shared" si="3"/>
        <v>2238</v>
      </c>
      <c r="I25">
        <f>SUM(H$2:H25)</f>
        <v>39842</v>
      </c>
    </row>
    <row r="26" spans="1:9" x14ac:dyDescent="0.25">
      <c r="A26" s="9">
        <v>44737</v>
      </c>
      <c r="B26" s="7">
        <v>121</v>
      </c>
      <c r="C26" s="7">
        <v>157</v>
      </c>
      <c r="D26" s="4">
        <v>101</v>
      </c>
      <c r="E26">
        <f t="shared" si="0"/>
        <v>847</v>
      </c>
      <c r="F26">
        <f t="shared" si="1"/>
        <v>785</v>
      </c>
      <c r="G26">
        <f t="shared" si="2"/>
        <v>606</v>
      </c>
      <c r="H26">
        <f t="shared" si="3"/>
        <v>2238</v>
      </c>
      <c r="I26">
        <f>SUM(H$2:H26)</f>
        <v>42080</v>
      </c>
    </row>
    <row r="27" spans="1:9" x14ac:dyDescent="0.25">
      <c r="A27" s="10">
        <v>44738</v>
      </c>
      <c r="B27" s="8">
        <v>86</v>
      </c>
      <c r="C27" s="8">
        <v>115</v>
      </c>
      <c r="D27" s="5">
        <v>77</v>
      </c>
      <c r="E27">
        <f t="shared" si="0"/>
        <v>602</v>
      </c>
      <c r="F27">
        <f t="shared" si="1"/>
        <v>575</v>
      </c>
      <c r="G27">
        <f t="shared" si="2"/>
        <v>462</v>
      </c>
      <c r="H27">
        <f t="shared" si="3"/>
        <v>1639</v>
      </c>
      <c r="I27">
        <f>SUM(H$2:H27)</f>
        <v>43719</v>
      </c>
    </row>
    <row r="28" spans="1:9" x14ac:dyDescent="0.25">
      <c r="A28" s="14">
        <v>44739</v>
      </c>
      <c r="B28" s="15">
        <v>86</v>
      </c>
      <c r="C28" s="15">
        <v>115</v>
      </c>
      <c r="D28" s="16">
        <v>77</v>
      </c>
      <c r="E28" s="17">
        <f t="shared" si="0"/>
        <v>602</v>
      </c>
      <c r="F28" s="17">
        <f t="shared" si="1"/>
        <v>575</v>
      </c>
      <c r="G28" s="17">
        <f t="shared" si="2"/>
        <v>462</v>
      </c>
      <c r="H28" s="17">
        <f t="shared" si="3"/>
        <v>1639</v>
      </c>
      <c r="I28" s="17">
        <f>SUM(H$2:H28)</f>
        <v>45358</v>
      </c>
    </row>
    <row r="29" spans="1:9" x14ac:dyDescent="0.25">
      <c r="A29" s="10">
        <v>44740</v>
      </c>
      <c r="B29" s="8">
        <v>72</v>
      </c>
      <c r="C29" s="8">
        <v>99</v>
      </c>
      <c r="D29" s="5">
        <v>68</v>
      </c>
      <c r="E29">
        <f t="shared" si="0"/>
        <v>504</v>
      </c>
      <c r="F29">
        <f t="shared" si="1"/>
        <v>495</v>
      </c>
      <c r="G29">
        <f t="shared" si="2"/>
        <v>408</v>
      </c>
      <c r="H29">
        <f t="shared" si="3"/>
        <v>1407</v>
      </c>
      <c r="I29">
        <f>SUM(H$2:H29)</f>
        <v>46765</v>
      </c>
    </row>
    <row r="30" spans="1:9" x14ac:dyDescent="0.25">
      <c r="A30" s="9">
        <v>44741</v>
      </c>
      <c r="B30" s="7">
        <v>90</v>
      </c>
      <c r="C30" s="7">
        <v>120</v>
      </c>
      <c r="D30" s="4">
        <v>80</v>
      </c>
      <c r="E30">
        <f t="shared" si="0"/>
        <v>630</v>
      </c>
      <c r="F30">
        <f t="shared" si="1"/>
        <v>600</v>
      </c>
      <c r="G30">
        <f t="shared" si="2"/>
        <v>480</v>
      </c>
      <c r="H30">
        <f t="shared" si="3"/>
        <v>1710</v>
      </c>
      <c r="I30">
        <f>SUM(H$2:H30)</f>
        <v>48475</v>
      </c>
    </row>
    <row r="31" spans="1:9" x14ac:dyDescent="0.25">
      <c r="A31" s="10">
        <v>44742</v>
      </c>
      <c r="B31" s="8">
        <v>93</v>
      </c>
      <c r="C31" s="8">
        <v>124</v>
      </c>
      <c r="D31" s="5">
        <v>82</v>
      </c>
      <c r="E31">
        <f t="shared" si="0"/>
        <v>651</v>
      </c>
      <c r="F31">
        <f t="shared" si="1"/>
        <v>620</v>
      </c>
      <c r="G31">
        <f t="shared" si="2"/>
        <v>492</v>
      </c>
      <c r="H31">
        <f t="shared" si="3"/>
        <v>1763</v>
      </c>
      <c r="I31">
        <f>SUM(H$2:H31)</f>
        <v>50238</v>
      </c>
    </row>
    <row r="32" spans="1:9" x14ac:dyDescent="0.25">
      <c r="A32" s="9">
        <v>44743</v>
      </c>
      <c r="B32" s="7">
        <v>100</v>
      </c>
      <c r="C32" s="7">
        <v>132</v>
      </c>
      <c r="D32" s="4">
        <v>87</v>
      </c>
      <c r="E32">
        <f t="shared" si="0"/>
        <v>700</v>
      </c>
      <c r="F32">
        <f t="shared" si="1"/>
        <v>660</v>
      </c>
      <c r="G32">
        <f t="shared" si="2"/>
        <v>522</v>
      </c>
      <c r="H32">
        <f t="shared" si="3"/>
        <v>1882</v>
      </c>
      <c r="I32">
        <f>SUM(H$2:H32)</f>
        <v>52120</v>
      </c>
    </row>
    <row r="33" spans="1:9" x14ac:dyDescent="0.25">
      <c r="A33" s="10">
        <v>44744</v>
      </c>
      <c r="B33" s="8">
        <v>100</v>
      </c>
      <c r="C33" s="8">
        <v>132</v>
      </c>
      <c r="D33" s="5">
        <v>87</v>
      </c>
      <c r="E33">
        <f t="shared" si="0"/>
        <v>700</v>
      </c>
      <c r="F33">
        <f t="shared" si="1"/>
        <v>660</v>
      </c>
      <c r="G33">
        <f t="shared" si="2"/>
        <v>522</v>
      </c>
      <c r="H33">
        <f t="shared" si="3"/>
        <v>1882</v>
      </c>
      <c r="I33">
        <f>SUM(H$2:H33)</f>
        <v>54002</v>
      </c>
    </row>
    <row r="34" spans="1:9" x14ac:dyDescent="0.25">
      <c r="A34" s="9">
        <v>44745</v>
      </c>
      <c r="B34" s="7">
        <v>79</v>
      </c>
      <c r="C34" s="7">
        <v>107</v>
      </c>
      <c r="D34" s="4">
        <v>72</v>
      </c>
      <c r="E34">
        <f t="shared" si="0"/>
        <v>553</v>
      </c>
      <c r="F34">
        <f t="shared" si="1"/>
        <v>535</v>
      </c>
      <c r="G34">
        <f t="shared" si="2"/>
        <v>432</v>
      </c>
      <c r="H34">
        <f t="shared" si="3"/>
        <v>1520</v>
      </c>
      <c r="I34">
        <f>SUM(H$2:H34)</f>
        <v>55522</v>
      </c>
    </row>
    <row r="35" spans="1:9" x14ac:dyDescent="0.25">
      <c r="A35" s="10">
        <v>44746</v>
      </c>
      <c r="B35" s="8">
        <v>79</v>
      </c>
      <c r="C35" s="8">
        <v>107</v>
      </c>
      <c r="D35" s="5">
        <v>72</v>
      </c>
      <c r="E35">
        <f t="shared" si="0"/>
        <v>553</v>
      </c>
      <c r="F35">
        <f t="shared" si="1"/>
        <v>535</v>
      </c>
      <c r="G35">
        <f t="shared" si="2"/>
        <v>432</v>
      </c>
      <c r="H35">
        <f t="shared" si="3"/>
        <v>1520</v>
      </c>
      <c r="I35">
        <f>SUM(H$2:H35)</f>
        <v>57042</v>
      </c>
    </row>
    <row r="36" spans="1:9" x14ac:dyDescent="0.25">
      <c r="A36" s="9">
        <v>44747</v>
      </c>
      <c r="B36" s="7">
        <v>93</v>
      </c>
      <c r="C36" s="7">
        <v>124</v>
      </c>
      <c r="D36" s="4">
        <v>82</v>
      </c>
      <c r="E36">
        <f t="shared" si="0"/>
        <v>651</v>
      </c>
      <c r="F36">
        <f t="shared" si="1"/>
        <v>620</v>
      </c>
      <c r="G36">
        <f t="shared" si="2"/>
        <v>492</v>
      </c>
      <c r="H36">
        <f t="shared" si="3"/>
        <v>1763</v>
      </c>
      <c r="I36">
        <f>SUM(H$2:H36)</f>
        <v>58805</v>
      </c>
    </row>
    <row r="37" spans="1:9" x14ac:dyDescent="0.25">
      <c r="A37" s="10">
        <v>44748</v>
      </c>
      <c r="B37" s="8">
        <v>72</v>
      </c>
      <c r="C37" s="8">
        <v>99</v>
      </c>
      <c r="D37" s="5">
        <v>68</v>
      </c>
      <c r="E37">
        <f t="shared" si="0"/>
        <v>504</v>
      </c>
      <c r="F37">
        <f t="shared" si="1"/>
        <v>495</v>
      </c>
      <c r="G37">
        <f t="shared" si="2"/>
        <v>408</v>
      </c>
      <c r="H37">
        <f t="shared" si="3"/>
        <v>1407</v>
      </c>
      <c r="I37">
        <f>SUM(H$2:H37)</f>
        <v>60212</v>
      </c>
    </row>
    <row r="38" spans="1:9" x14ac:dyDescent="0.25">
      <c r="A38" s="9">
        <v>44749</v>
      </c>
      <c r="B38" s="7">
        <v>79</v>
      </c>
      <c r="C38" s="7">
        <v>107</v>
      </c>
      <c r="D38" s="4">
        <v>72</v>
      </c>
      <c r="E38">
        <f t="shared" si="0"/>
        <v>553</v>
      </c>
      <c r="F38">
        <f t="shared" si="1"/>
        <v>535</v>
      </c>
      <c r="G38">
        <f t="shared" si="2"/>
        <v>432</v>
      </c>
      <c r="H38">
        <f t="shared" si="3"/>
        <v>1520</v>
      </c>
      <c r="I38">
        <f>SUM(H$2:H38)</f>
        <v>61732</v>
      </c>
    </row>
    <row r="39" spans="1:9" x14ac:dyDescent="0.25">
      <c r="A39" s="10">
        <v>44750</v>
      </c>
      <c r="B39" s="8">
        <v>90</v>
      </c>
      <c r="C39" s="8">
        <v>120</v>
      </c>
      <c r="D39" s="5">
        <v>80</v>
      </c>
      <c r="E39">
        <f t="shared" si="0"/>
        <v>630</v>
      </c>
      <c r="F39">
        <f t="shared" si="1"/>
        <v>600</v>
      </c>
      <c r="G39">
        <f t="shared" si="2"/>
        <v>480</v>
      </c>
      <c r="H39">
        <f t="shared" si="3"/>
        <v>1710</v>
      </c>
      <c r="I39">
        <f>SUM(H$2:H39)</f>
        <v>63442</v>
      </c>
    </row>
    <row r="40" spans="1:9" x14ac:dyDescent="0.25">
      <c r="A40" s="9">
        <v>44751</v>
      </c>
      <c r="B40" s="7">
        <v>72</v>
      </c>
      <c r="C40" s="7">
        <v>99</v>
      </c>
      <c r="D40" s="4">
        <v>68</v>
      </c>
      <c r="E40">
        <f t="shared" si="0"/>
        <v>504</v>
      </c>
      <c r="F40">
        <f t="shared" si="1"/>
        <v>495</v>
      </c>
      <c r="G40">
        <f t="shared" si="2"/>
        <v>408</v>
      </c>
      <c r="H40">
        <f t="shared" si="3"/>
        <v>1407</v>
      </c>
      <c r="I40">
        <f>SUM(H$2:H40)</f>
        <v>64849</v>
      </c>
    </row>
    <row r="41" spans="1:9" x14ac:dyDescent="0.25">
      <c r="A41" s="10">
        <v>44752</v>
      </c>
      <c r="B41" s="8">
        <v>103</v>
      </c>
      <c r="C41" s="8">
        <v>136</v>
      </c>
      <c r="D41" s="5">
        <v>89</v>
      </c>
      <c r="E41">
        <f t="shared" si="0"/>
        <v>721</v>
      </c>
      <c r="F41">
        <f t="shared" si="1"/>
        <v>680</v>
      </c>
      <c r="G41">
        <f t="shared" si="2"/>
        <v>534</v>
      </c>
      <c r="H41">
        <f t="shared" si="3"/>
        <v>1935</v>
      </c>
      <c r="I41">
        <f>SUM(H$2:H41)</f>
        <v>66784</v>
      </c>
    </row>
    <row r="42" spans="1:9" x14ac:dyDescent="0.25">
      <c r="A42" s="9">
        <v>44753</v>
      </c>
      <c r="B42" s="7">
        <v>100</v>
      </c>
      <c r="C42" s="7">
        <v>132</v>
      </c>
      <c r="D42" s="4">
        <v>87</v>
      </c>
      <c r="E42">
        <f t="shared" si="0"/>
        <v>700</v>
      </c>
      <c r="F42">
        <f t="shared" si="1"/>
        <v>660</v>
      </c>
      <c r="G42">
        <f t="shared" si="2"/>
        <v>522</v>
      </c>
      <c r="H42">
        <f t="shared" si="3"/>
        <v>1882</v>
      </c>
      <c r="I42">
        <f>SUM(H$2:H42)</f>
        <v>68666</v>
      </c>
    </row>
    <row r="43" spans="1:9" x14ac:dyDescent="0.25">
      <c r="A43" s="10">
        <v>44754</v>
      </c>
      <c r="B43" s="8">
        <v>90</v>
      </c>
      <c r="C43" s="8">
        <v>120</v>
      </c>
      <c r="D43" s="5">
        <v>80</v>
      </c>
      <c r="E43">
        <f t="shared" si="0"/>
        <v>630</v>
      </c>
      <c r="F43">
        <f t="shared" si="1"/>
        <v>600</v>
      </c>
      <c r="G43">
        <f t="shared" si="2"/>
        <v>480</v>
      </c>
      <c r="H43">
        <f t="shared" si="3"/>
        <v>1710</v>
      </c>
      <c r="I43">
        <f>SUM(H$2:H43)</f>
        <v>70376</v>
      </c>
    </row>
    <row r="44" spans="1:9" x14ac:dyDescent="0.25">
      <c r="A44" s="9">
        <v>44755</v>
      </c>
      <c r="B44" s="7">
        <v>83</v>
      </c>
      <c r="C44" s="7">
        <v>111</v>
      </c>
      <c r="D44" s="4">
        <v>75</v>
      </c>
      <c r="E44">
        <f t="shared" si="0"/>
        <v>581</v>
      </c>
      <c r="F44">
        <f t="shared" si="1"/>
        <v>555</v>
      </c>
      <c r="G44">
        <f t="shared" si="2"/>
        <v>450</v>
      </c>
      <c r="H44">
        <f t="shared" si="3"/>
        <v>1586</v>
      </c>
      <c r="I44">
        <f>SUM(H$2:H44)</f>
        <v>71962</v>
      </c>
    </row>
    <row r="45" spans="1:9" x14ac:dyDescent="0.25">
      <c r="A45" s="10">
        <v>44756</v>
      </c>
      <c r="B45" s="8">
        <v>65</v>
      </c>
      <c r="C45" s="8">
        <v>91</v>
      </c>
      <c r="D45" s="5">
        <v>63</v>
      </c>
      <c r="E45">
        <f t="shared" si="0"/>
        <v>455</v>
      </c>
      <c r="F45">
        <f t="shared" si="1"/>
        <v>455</v>
      </c>
      <c r="G45">
        <f t="shared" si="2"/>
        <v>378</v>
      </c>
      <c r="H45">
        <f t="shared" si="3"/>
        <v>1288</v>
      </c>
      <c r="I45">
        <f>SUM(H$2:H45)</f>
        <v>73250</v>
      </c>
    </row>
    <row r="46" spans="1:9" x14ac:dyDescent="0.25">
      <c r="A46" s="9">
        <v>44757</v>
      </c>
      <c r="B46" s="7">
        <v>69</v>
      </c>
      <c r="C46" s="7">
        <v>95</v>
      </c>
      <c r="D46" s="4">
        <v>65</v>
      </c>
      <c r="E46">
        <f t="shared" si="0"/>
        <v>483</v>
      </c>
      <c r="F46">
        <f t="shared" si="1"/>
        <v>475</v>
      </c>
      <c r="G46">
        <f t="shared" si="2"/>
        <v>390</v>
      </c>
      <c r="H46">
        <f t="shared" si="3"/>
        <v>1348</v>
      </c>
      <c r="I46">
        <f>SUM(H$2:H46)</f>
        <v>74598</v>
      </c>
    </row>
    <row r="47" spans="1:9" x14ac:dyDescent="0.25">
      <c r="A47" s="10">
        <v>44758</v>
      </c>
      <c r="B47" s="8">
        <v>86</v>
      </c>
      <c r="C47" s="8">
        <v>115</v>
      </c>
      <c r="D47" s="5">
        <v>77</v>
      </c>
      <c r="E47">
        <f t="shared" si="0"/>
        <v>602</v>
      </c>
      <c r="F47">
        <f t="shared" si="1"/>
        <v>575</v>
      </c>
      <c r="G47">
        <f t="shared" si="2"/>
        <v>462</v>
      </c>
      <c r="H47">
        <f t="shared" si="3"/>
        <v>1639</v>
      </c>
      <c r="I47">
        <f>SUM(H$2:H47)</f>
        <v>76237</v>
      </c>
    </row>
    <row r="48" spans="1:9" x14ac:dyDescent="0.25">
      <c r="A48" s="9">
        <v>44759</v>
      </c>
      <c r="B48" s="7">
        <v>86</v>
      </c>
      <c r="C48" s="7">
        <v>115</v>
      </c>
      <c r="D48" s="4">
        <v>77</v>
      </c>
      <c r="E48">
        <f t="shared" si="0"/>
        <v>602</v>
      </c>
      <c r="F48">
        <f t="shared" si="1"/>
        <v>575</v>
      </c>
      <c r="G48">
        <f t="shared" si="2"/>
        <v>462</v>
      </c>
      <c r="H48">
        <f t="shared" si="3"/>
        <v>1639</v>
      </c>
      <c r="I48">
        <f>SUM(H$2:H48)</f>
        <v>77876</v>
      </c>
    </row>
    <row r="49" spans="1:9" x14ac:dyDescent="0.25">
      <c r="A49" s="10">
        <v>44760</v>
      </c>
      <c r="B49" s="8">
        <v>72</v>
      </c>
      <c r="C49" s="8">
        <v>99</v>
      </c>
      <c r="D49" s="5">
        <v>68</v>
      </c>
      <c r="E49">
        <f t="shared" si="0"/>
        <v>504</v>
      </c>
      <c r="F49">
        <f t="shared" si="1"/>
        <v>495</v>
      </c>
      <c r="G49">
        <f t="shared" si="2"/>
        <v>408</v>
      </c>
      <c r="H49">
        <f t="shared" si="3"/>
        <v>1407</v>
      </c>
      <c r="I49">
        <f>SUM(H$2:H49)</f>
        <v>79283</v>
      </c>
    </row>
    <row r="50" spans="1:9" x14ac:dyDescent="0.25">
      <c r="A50" s="9">
        <v>44761</v>
      </c>
      <c r="B50" s="7">
        <v>79</v>
      </c>
      <c r="C50" s="7">
        <v>107</v>
      </c>
      <c r="D50" s="4">
        <v>72</v>
      </c>
      <c r="E50">
        <f t="shared" si="0"/>
        <v>553</v>
      </c>
      <c r="F50">
        <f t="shared" si="1"/>
        <v>535</v>
      </c>
      <c r="G50">
        <f t="shared" si="2"/>
        <v>432</v>
      </c>
      <c r="H50">
        <f t="shared" si="3"/>
        <v>1520</v>
      </c>
      <c r="I50">
        <f>SUM(H$2:H50)</f>
        <v>80803</v>
      </c>
    </row>
    <row r="51" spans="1:9" x14ac:dyDescent="0.25">
      <c r="A51" s="10">
        <v>44762</v>
      </c>
      <c r="B51" s="8">
        <v>93</v>
      </c>
      <c r="C51" s="8">
        <v>124</v>
      </c>
      <c r="D51" s="5">
        <v>82</v>
      </c>
      <c r="E51">
        <f t="shared" si="0"/>
        <v>651</v>
      </c>
      <c r="F51">
        <f t="shared" si="1"/>
        <v>620</v>
      </c>
      <c r="G51">
        <f t="shared" si="2"/>
        <v>492</v>
      </c>
      <c r="H51">
        <f t="shared" si="3"/>
        <v>1763</v>
      </c>
      <c r="I51">
        <f>SUM(H$2:H51)</f>
        <v>82566</v>
      </c>
    </row>
    <row r="52" spans="1:9" x14ac:dyDescent="0.25">
      <c r="A52" s="9">
        <v>44763</v>
      </c>
      <c r="B52" s="7">
        <v>103</v>
      </c>
      <c r="C52" s="7">
        <v>136</v>
      </c>
      <c r="D52" s="4">
        <v>89</v>
      </c>
      <c r="E52">
        <f t="shared" si="0"/>
        <v>721</v>
      </c>
      <c r="F52">
        <f t="shared" si="1"/>
        <v>680</v>
      </c>
      <c r="G52">
        <f t="shared" si="2"/>
        <v>534</v>
      </c>
      <c r="H52">
        <f t="shared" si="3"/>
        <v>1935</v>
      </c>
      <c r="I52">
        <f>SUM(H$2:H52)</f>
        <v>84501</v>
      </c>
    </row>
    <row r="53" spans="1:9" x14ac:dyDescent="0.25">
      <c r="A53" s="10">
        <v>44764</v>
      </c>
      <c r="B53" s="8">
        <v>100</v>
      </c>
      <c r="C53" s="8">
        <v>132</v>
      </c>
      <c r="D53" s="5">
        <v>87</v>
      </c>
      <c r="E53">
        <f t="shared" si="0"/>
        <v>700</v>
      </c>
      <c r="F53">
        <f t="shared" si="1"/>
        <v>660</v>
      </c>
      <c r="G53">
        <f t="shared" si="2"/>
        <v>522</v>
      </c>
      <c r="H53">
        <f t="shared" si="3"/>
        <v>1882</v>
      </c>
      <c r="I53">
        <f>SUM(H$2:H53)</f>
        <v>86383</v>
      </c>
    </row>
    <row r="54" spans="1:9" x14ac:dyDescent="0.25">
      <c r="A54" s="9">
        <v>44765</v>
      </c>
      <c r="B54" s="7">
        <v>86</v>
      </c>
      <c r="C54" s="7">
        <v>115</v>
      </c>
      <c r="D54" s="4">
        <v>77</v>
      </c>
      <c r="E54">
        <f t="shared" si="0"/>
        <v>602</v>
      </c>
      <c r="F54">
        <f t="shared" si="1"/>
        <v>575</v>
      </c>
      <c r="G54">
        <f t="shared" si="2"/>
        <v>462</v>
      </c>
      <c r="H54">
        <f t="shared" si="3"/>
        <v>1639</v>
      </c>
      <c r="I54">
        <f>SUM(H$2:H54)</f>
        <v>88022</v>
      </c>
    </row>
    <row r="55" spans="1:9" x14ac:dyDescent="0.25">
      <c r="A55" s="10">
        <v>44766</v>
      </c>
      <c r="B55" s="8">
        <v>96</v>
      </c>
      <c r="C55" s="8">
        <v>128</v>
      </c>
      <c r="D55" s="5">
        <v>84</v>
      </c>
      <c r="E55">
        <f t="shared" si="0"/>
        <v>672</v>
      </c>
      <c r="F55">
        <f t="shared" si="1"/>
        <v>640</v>
      </c>
      <c r="G55">
        <f t="shared" si="2"/>
        <v>504</v>
      </c>
      <c r="H55">
        <f t="shared" si="3"/>
        <v>1816</v>
      </c>
      <c r="I55">
        <f>SUM(H$2:H55)</f>
        <v>89838</v>
      </c>
    </row>
    <row r="56" spans="1:9" x14ac:dyDescent="0.25">
      <c r="A56" s="9">
        <v>44767</v>
      </c>
      <c r="B56" s="7">
        <v>107</v>
      </c>
      <c r="C56" s="7">
        <v>140</v>
      </c>
      <c r="D56" s="4">
        <v>91</v>
      </c>
      <c r="E56">
        <f t="shared" si="0"/>
        <v>749</v>
      </c>
      <c r="F56">
        <f t="shared" si="1"/>
        <v>700</v>
      </c>
      <c r="G56">
        <f t="shared" si="2"/>
        <v>546</v>
      </c>
      <c r="H56">
        <f t="shared" si="3"/>
        <v>1995</v>
      </c>
      <c r="I56">
        <f>SUM(H$2:H56)</f>
        <v>91833</v>
      </c>
    </row>
    <row r="57" spans="1:9" x14ac:dyDescent="0.25">
      <c r="A57" s="10">
        <v>44768</v>
      </c>
      <c r="B57" s="8">
        <v>96</v>
      </c>
      <c r="C57" s="8">
        <v>128</v>
      </c>
      <c r="D57" s="5">
        <v>84</v>
      </c>
      <c r="E57">
        <f t="shared" si="0"/>
        <v>672</v>
      </c>
      <c r="F57">
        <f t="shared" si="1"/>
        <v>640</v>
      </c>
      <c r="G57">
        <f t="shared" si="2"/>
        <v>504</v>
      </c>
      <c r="H57">
        <f t="shared" si="3"/>
        <v>1816</v>
      </c>
      <c r="I57">
        <f>SUM(H$2:H57)</f>
        <v>93649</v>
      </c>
    </row>
    <row r="58" spans="1:9" x14ac:dyDescent="0.25">
      <c r="A58" s="9">
        <v>44769</v>
      </c>
      <c r="B58" s="7">
        <v>100</v>
      </c>
      <c r="C58" s="7">
        <v>132</v>
      </c>
      <c r="D58" s="4">
        <v>87</v>
      </c>
      <c r="E58">
        <f t="shared" si="0"/>
        <v>700</v>
      </c>
      <c r="F58">
        <f t="shared" si="1"/>
        <v>660</v>
      </c>
      <c r="G58">
        <f t="shared" si="2"/>
        <v>522</v>
      </c>
      <c r="H58">
        <f t="shared" si="3"/>
        <v>1882</v>
      </c>
      <c r="I58">
        <f>SUM(H$2:H58)</f>
        <v>95531</v>
      </c>
    </row>
    <row r="59" spans="1:9" x14ac:dyDescent="0.25">
      <c r="A59" s="10">
        <v>44770</v>
      </c>
      <c r="B59" s="8">
        <v>90</v>
      </c>
      <c r="C59" s="8">
        <v>120</v>
      </c>
      <c r="D59" s="5">
        <v>80</v>
      </c>
      <c r="E59">
        <f t="shared" si="0"/>
        <v>630</v>
      </c>
      <c r="F59">
        <f t="shared" si="1"/>
        <v>600</v>
      </c>
      <c r="G59">
        <f t="shared" si="2"/>
        <v>480</v>
      </c>
      <c r="H59">
        <f t="shared" si="3"/>
        <v>1710</v>
      </c>
      <c r="I59">
        <f>SUM(H$2:H59)</f>
        <v>97241</v>
      </c>
    </row>
    <row r="60" spans="1:9" x14ac:dyDescent="0.25">
      <c r="A60" s="9">
        <v>44771</v>
      </c>
      <c r="B60" s="7">
        <v>96</v>
      </c>
      <c r="C60" s="7">
        <v>128</v>
      </c>
      <c r="D60" s="4">
        <v>84</v>
      </c>
      <c r="E60">
        <f t="shared" si="0"/>
        <v>672</v>
      </c>
      <c r="F60">
        <f t="shared" si="1"/>
        <v>640</v>
      </c>
      <c r="G60">
        <f t="shared" si="2"/>
        <v>504</v>
      </c>
      <c r="H60">
        <f t="shared" si="3"/>
        <v>1816</v>
      </c>
      <c r="I60">
        <f>SUM(H$2:H60)</f>
        <v>99057</v>
      </c>
    </row>
    <row r="61" spans="1:9" x14ac:dyDescent="0.25">
      <c r="A61" s="10">
        <v>44772</v>
      </c>
      <c r="B61" s="8">
        <v>93</v>
      </c>
      <c r="C61" s="8">
        <v>124</v>
      </c>
      <c r="D61" s="5">
        <v>82</v>
      </c>
      <c r="E61">
        <f t="shared" si="0"/>
        <v>651</v>
      </c>
      <c r="F61">
        <f t="shared" si="1"/>
        <v>620</v>
      </c>
      <c r="G61">
        <f t="shared" si="2"/>
        <v>492</v>
      </c>
      <c r="H61">
        <f t="shared" si="3"/>
        <v>1763</v>
      </c>
      <c r="I61">
        <f>SUM(H$2:H61)</f>
        <v>100820</v>
      </c>
    </row>
    <row r="62" spans="1:9" x14ac:dyDescent="0.25">
      <c r="A62" s="9">
        <v>44773</v>
      </c>
      <c r="B62" s="7">
        <v>90</v>
      </c>
      <c r="C62" s="7">
        <v>120</v>
      </c>
      <c r="D62" s="4">
        <v>80</v>
      </c>
      <c r="E62">
        <f t="shared" si="0"/>
        <v>630</v>
      </c>
      <c r="F62">
        <f t="shared" si="1"/>
        <v>600</v>
      </c>
      <c r="G62">
        <f t="shared" si="2"/>
        <v>480</v>
      </c>
      <c r="H62">
        <f t="shared" si="3"/>
        <v>1710</v>
      </c>
      <c r="I62">
        <f>SUM(H$2:H62)</f>
        <v>102530</v>
      </c>
    </row>
    <row r="63" spans="1:9" x14ac:dyDescent="0.25">
      <c r="A63" s="10">
        <v>44774</v>
      </c>
      <c r="B63" s="8">
        <v>83</v>
      </c>
      <c r="C63" s="8">
        <v>111</v>
      </c>
      <c r="D63" s="5">
        <v>75</v>
      </c>
      <c r="E63">
        <f t="shared" si="0"/>
        <v>581</v>
      </c>
      <c r="F63">
        <f t="shared" si="1"/>
        <v>555</v>
      </c>
      <c r="G63">
        <f t="shared" si="2"/>
        <v>450</v>
      </c>
      <c r="H63">
        <f t="shared" si="3"/>
        <v>1586</v>
      </c>
      <c r="I63">
        <f>SUM(H$2:H63)</f>
        <v>104116</v>
      </c>
    </row>
    <row r="64" spans="1:9" x14ac:dyDescent="0.25">
      <c r="A64" s="9">
        <v>44775</v>
      </c>
      <c r="B64" s="7">
        <v>72</v>
      </c>
      <c r="C64" s="7">
        <v>99</v>
      </c>
      <c r="D64" s="4">
        <v>68</v>
      </c>
      <c r="E64">
        <f t="shared" si="0"/>
        <v>504</v>
      </c>
      <c r="F64">
        <f t="shared" si="1"/>
        <v>495</v>
      </c>
      <c r="G64">
        <f t="shared" si="2"/>
        <v>408</v>
      </c>
      <c r="H64">
        <f t="shared" si="3"/>
        <v>1407</v>
      </c>
      <c r="I64">
        <f>SUM(H$2:H64)</f>
        <v>105523</v>
      </c>
    </row>
    <row r="65" spans="1:9" x14ac:dyDescent="0.25">
      <c r="A65" s="10">
        <v>44776</v>
      </c>
      <c r="B65" s="8">
        <v>79</v>
      </c>
      <c r="C65" s="8">
        <v>107</v>
      </c>
      <c r="D65" s="5">
        <v>72</v>
      </c>
      <c r="E65">
        <f t="shared" si="0"/>
        <v>553</v>
      </c>
      <c r="F65">
        <f t="shared" si="1"/>
        <v>535</v>
      </c>
      <c r="G65">
        <f t="shared" si="2"/>
        <v>432</v>
      </c>
      <c r="H65">
        <f t="shared" si="3"/>
        <v>1520</v>
      </c>
      <c r="I65">
        <f>SUM(H$2:H65)</f>
        <v>107043</v>
      </c>
    </row>
    <row r="66" spans="1:9" x14ac:dyDescent="0.25">
      <c r="A66" s="9">
        <v>44777</v>
      </c>
      <c r="B66" s="7">
        <v>96</v>
      </c>
      <c r="C66" s="7">
        <v>128</v>
      </c>
      <c r="D66" s="4">
        <v>84</v>
      </c>
      <c r="E66">
        <f t="shared" si="0"/>
        <v>672</v>
      </c>
      <c r="F66">
        <f t="shared" si="1"/>
        <v>640</v>
      </c>
      <c r="G66">
        <f t="shared" si="2"/>
        <v>504</v>
      </c>
      <c r="H66">
        <f t="shared" si="3"/>
        <v>1816</v>
      </c>
      <c r="I66">
        <f>SUM(H$2:H66)</f>
        <v>108859</v>
      </c>
    </row>
    <row r="67" spans="1:9" x14ac:dyDescent="0.25">
      <c r="A67" s="10">
        <v>44778</v>
      </c>
      <c r="B67" s="8">
        <v>72</v>
      </c>
      <c r="C67" s="8">
        <v>99</v>
      </c>
      <c r="D67" s="5">
        <v>68</v>
      </c>
      <c r="E67">
        <f t="shared" ref="E67:E93" si="4">B67*7</f>
        <v>504</v>
      </c>
      <c r="F67">
        <f t="shared" ref="F67:F93" si="5">C67*5</f>
        <v>495</v>
      </c>
      <c r="G67">
        <f t="shared" ref="G67:G93" si="6">D67*6</f>
        <v>408</v>
      </c>
      <c r="H67">
        <f t="shared" ref="H67:H93" si="7">SUM(E67:G67)</f>
        <v>1407</v>
      </c>
      <c r="I67">
        <f>SUM(H$2:H67)</f>
        <v>110266</v>
      </c>
    </row>
    <row r="68" spans="1:9" x14ac:dyDescent="0.25">
      <c r="A68" s="9">
        <v>44779</v>
      </c>
      <c r="B68" s="7">
        <v>79</v>
      </c>
      <c r="C68" s="7">
        <v>107</v>
      </c>
      <c r="D68" s="4">
        <v>72</v>
      </c>
      <c r="E68">
        <f t="shared" si="4"/>
        <v>553</v>
      </c>
      <c r="F68">
        <f t="shared" si="5"/>
        <v>535</v>
      </c>
      <c r="G68">
        <f t="shared" si="6"/>
        <v>432</v>
      </c>
      <c r="H68">
        <f t="shared" si="7"/>
        <v>1520</v>
      </c>
      <c r="I68">
        <f>SUM(H$2:H68)</f>
        <v>111786</v>
      </c>
    </row>
    <row r="69" spans="1:9" x14ac:dyDescent="0.25">
      <c r="A69" s="10">
        <v>44780</v>
      </c>
      <c r="B69" s="8">
        <v>86</v>
      </c>
      <c r="C69" s="8">
        <v>115</v>
      </c>
      <c r="D69" s="5">
        <v>77</v>
      </c>
      <c r="E69">
        <f t="shared" si="4"/>
        <v>602</v>
      </c>
      <c r="F69">
        <f t="shared" si="5"/>
        <v>575</v>
      </c>
      <c r="G69">
        <f t="shared" si="6"/>
        <v>462</v>
      </c>
      <c r="H69">
        <f t="shared" si="7"/>
        <v>1639</v>
      </c>
      <c r="I69">
        <f>SUM(H$2:H69)</f>
        <v>113425</v>
      </c>
    </row>
    <row r="70" spans="1:9" x14ac:dyDescent="0.25">
      <c r="A70" s="9">
        <v>44781</v>
      </c>
      <c r="B70" s="7">
        <v>100</v>
      </c>
      <c r="C70" s="7">
        <v>132</v>
      </c>
      <c r="D70" s="4">
        <v>87</v>
      </c>
      <c r="E70">
        <f t="shared" si="4"/>
        <v>700</v>
      </c>
      <c r="F70">
        <f t="shared" si="5"/>
        <v>660</v>
      </c>
      <c r="G70">
        <f t="shared" si="6"/>
        <v>522</v>
      </c>
      <c r="H70">
        <f t="shared" si="7"/>
        <v>1882</v>
      </c>
      <c r="I70">
        <f>SUM(H$2:H70)</f>
        <v>115307</v>
      </c>
    </row>
    <row r="71" spans="1:9" x14ac:dyDescent="0.25">
      <c r="A71" s="10">
        <v>44782</v>
      </c>
      <c r="B71" s="8">
        <v>76</v>
      </c>
      <c r="C71" s="8">
        <v>103</v>
      </c>
      <c r="D71" s="5">
        <v>70</v>
      </c>
      <c r="E71">
        <f t="shared" si="4"/>
        <v>532</v>
      </c>
      <c r="F71">
        <f t="shared" si="5"/>
        <v>515</v>
      </c>
      <c r="G71">
        <f t="shared" si="6"/>
        <v>420</v>
      </c>
      <c r="H71">
        <f t="shared" si="7"/>
        <v>1467</v>
      </c>
      <c r="I71">
        <f>SUM(H$2:H71)</f>
        <v>116774</v>
      </c>
    </row>
    <row r="72" spans="1:9" x14ac:dyDescent="0.25">
      <c r="A72" s="9">
        <v>44783</v>
      </c>
      <c r="B72" s="7">
        <v>69</v>
      </c>
      <c r="C72" s="7">
        <v>95</v>
      </c>
      <c r="D72" s="4">
        <v>65</v>
      </c>
      <c r="E72">
        <f t="shared" si="4"/>
        <v>483</v>
      </c>
      <c r="F72">
        <f t="shared" si="5"/>
        <v>475</v>
      </c>
      <c r="G72">
        <f t="shared" si="6"/>
        <v>390</v>
      </c>
      <c r="H72">
        <f t="shared" si="7"/>
        <v>1348</v>
      </c>
      <c r="I72">
        <f>SUM(H$2:H72)</f>
        <v>118122</v>
      </c>
    </row>
    <row r="73" spans="1:9" x14ac:dyDescent="0.25">
      <c r="A73" s="10">
        <v>44784</v>
      </c>
      <c r="B73" s="8">
        <v>65</v>
      </c>
      <c r="C73" s="8">
        <v>91</v>
      </c>
      <c r="D73" s="5">
        <v>63</v>
      </c>
      <c r="E73">
        <f t="shared" si="4"/>
        <v>455</v>
      </c>
      <c r="F73">
        <f t="shared" si="5"/>
        <v>455</v>
      </c>
      <c r="G73">
        <f t="shared" si="6"/>
        <v>378</v>
      </c>
      <c r="H73">
        <f t="shared" si="7"/>
        <v>1288</v>
      </c>
      <c r="I73">
        <f>SUM(H$2:H73)</f>
        <v>119410</v>
      </c>
    </row>
    <row r="74" spans="1:9" x14ac:dyDescent="0.25">
      <c r="A74" s="9">
        <v>44785</v>
      </c>
      <c r="B74" s="7">
        <v>72</v>
      </c>
      <c r="C74" s="7">
        <v>99</v>
      </c>
      <c r="D74" s="4">
        <v>68</v>
      </c>
      <c r="E74">
        <f t="shared" si="4"/>
        <v>504</v>
      </c>
      <c r="F74">
        <f t="shared" si="5"/>
        <v>495</v>
      </c>
      <c r="G74">
        <f t="shared" si="6"/>
        <v>408</v>
      </c>
      <c r="H74">
        <f t="shared" si="7"/>
        <v>1407</v>
      </c>
      <c r="I74">
        <f>SUM(H$2:H74)</f>
        <v>120817</v>
      </c>
    </row>
    <row r="75" spans="1:9" x14ac:dyDescent="0.25">
      <c r="A75" s="10">
        <v>44786</v>
      </c>
      <c r="B75" s="8">
        <v>96</v>
      </c>
      <c r="C75" s="8">
        <v>128</v>
      </c>
      <c r="D75" s="5">
        <v>84</v>
      </c>
      <c r="E75">
        <f t="shared" si="4"/>
        <v>672</v>
      </c>
      <c r="F75">
        <f t="shared" si="5"/>
        <v>640</v>
      </c>
      <c r="G75">
        <f t="shared" si="6"/>
        <v>504</v>
      </c>
      <c r="H75">
        <f t="shared" si="7"/>
        <v>1816</v>
      </c>
      <c r="I75">
        <f>SUM(H$2:H75)</f>
        <v>122633</v>
      </c>
    </row>
    <row r="76" spans="1:9" x14ac:dyDescent="0.25">
      <c r="A76" s="9">
        <v>44787</v>
      </c>
      <c r="B76" s="7">
        <v>79</v>
      </c>
      <c r="C76" s="7">
        <v>107</v>
      </c>
      <c r="D76" s="4">
        <v>72</v>
      </c>
      <c r="E76">
        <f t="shared" si="4"/>
        <v>553</v>
      </c>
      <c r="F76">
        <f t="shared" si="5"/>
        <v>535</v>
      </c>
      <c r="G76">
        <f t="shared" si="6"/>
        <v>432</v>
      </c>
      <c r="H76">
        <f t="shared" si="7"/>
        <v>1520</v>
      </c>
      <c r="I76">
        <f>SUM(H$2:H76)</f>
        <v>124153</v>
      </c>
    </row>
    <row r="77" spans="1:9" x14ac:dyDescent="0.25">
      <c r="A77" s="10">
        <v>44788</v>
      </c>
      <c r="B77" s="8">
        <v>72</v>
      </c>
      <c r="C77" s="8">
        <v>99</v>
      </c>
      <c r="D77" s="5">
        <v>68</v>
      </c>
      <c r="E77">
        <f t="shared" si="4"/>
        <v>504</v>
      </c>
      <c r="F77">
        <f t="shared" si="5"/>
        <v>495</v>
      </c>
      <c r="G77">
        <f t="shared" si="6"/>
        <v>408</v>
      </c>
      <c r="H77">
        <f t="shared" si="7"/>
        <v>1407</v>
      </c>
      <c r="I77">
        <f>SUM(H$2:H77)</f>
        <v>125560</v>
      </c>
    </row>
    <row r="78" spans="1:9" x14ac:dyDescent="0.25">
      <c r="A78" s="9">
        <v>44789</v>
      </c>
      <c r="B78" s="7">
        <v>72</v>
      </c>
      <c r="C78" s="7">
        <v>99</v>
      </c>
      <c r="D78" s="4">
        <v>68</v>
      </c>
      <c r="E78">
        <f t="shared" si="4"/>
        <v>504</v>
      </c>
      <c r="F78">
        <f t="shared" si="5"/>
        <v>495</v>
      </c>
      <c r="G78">
        <f t="shared" si="6"/>
        <v>408</v>
      </c>
      <c r="H78">
        <f t="shared" si="7"/>
        <v>1407</v>
      </c>
      <c r="I78">
        <f>SUM(H$2:H78)</f>
        <v>126967</v>
      </c>
    </row>
    <row r="79" spans="1:9" x14ac:dyDescent="0.25">
      <c r="A79" s="10">
        <v>44790</v>
      </c>
      <c r="B79" s="8">
        <v>79</v>
      </c>
      <c r="C79" s="8">
        <v>107</v>
      </c>
      <c r="D79" s="5">
        <v>72</v>
      </c>
      <c r="E79">
        <f t="shared" si="4"/>
        <v>553</v>
      </c>
      <c r="F79">
        <f t="shared" si="5"/>
        <v>535</v>
      </c>
      <c r="G79">
        <f t="shared" si="6"/>
        <v>432</v>
      </c>
      <c r="H79">
        <f t="shared" si="7"/>
        <v>1520</v>
      </c>
      <c r="I79">
        <f>SUM(H$2:H79)</f>
        <v>128487</v>
      </c>
    </row>
    <row r="80" spans="1:9" x14ac:dyDescent="0.25">
      <c r="A80" s="9">
        <v>44791</v>
      </c>
      <c r="B80" s="7">
        <v>79</v>
      </c>
      <c r="C80" s="7">
        <v>107</v>
      </c>
      <c r="D80" s="4">
        <v>72</v>
      </c>
      <c r="E80">
        <f t="shared" si="4"/>
        <v>553</v>
      </c>
      <c r="F80">
        <f t="shared" si="5"/>
        <v>535</v>
      </c>
      <c r="G80">
        <f t="shared" si="6"/>
        <v>432</v>
      </c>
      <c r="H80">
        <f t="shared" si="7"/>
        <v>1520</v>
      </c>
      <c r="I80">
        <f>SUM(H$2:H80)</f>
        <v>130007</v>
      </c>
    </row>
    <row r="81" spans="1:9" x14ac:dyDescent="0.25">
      <c r="A81" s="10">
        <v>44792</v>
      </c>
      <c r="B81" s="8">
        <v>90</v>
      </c>
      <c r="C81" s="8">
        <v>120</v>
      </c>
      <c r="D81" s="5">
        <v>80</v>
      </c>
      <c r="E81">
        <f t="shared" si="4"/>
        <v>630</v>
      </c>
      <c r="F81">
        <f t="shared" si="5"/>
        <v>600</v>
      </c>
      <c r="G81">
        <f t="shared" si="6"/>
        <v>480</v>
      </c>
      <c r="H81">
        <f t="shared" si="7"/>
        <v>1710</v>
      </c>
      <c r="I81">
        <f>SUM(H$2:H81)</f>
        <v>131717</v>
      </c>
    </row>
    <row r="82" spans="1:9" x14ac:dyDescent="0.25">
      <c r="A82" s="9">
        <v>44793</v>
      </c>
      <c r="B82" s="7">
        <v>96</v>
      </c>
      <c r="C82" s="7">
        <v>128</v>
      </c>
      <c r="D82" s="4">
        <v>84</v>
      </c>
      <c r="E82">
        <f t="shared" si="4"/>
        <v>672</v>
      </c>
      <c r="F82">
        <f t="shared" si="5"/>
        <v>640</v>
      </c>
      <c r="G82">
        <f t="shared" si="6"/>
        <v>504</v>
      </c>
      <c r="H82">
        <f t="shared" si="7"/>
        <v>1816</v>
      </c>
      <c r="I82">
        <f>SUM(H$2:H82)</f>
        <v>133533</v>
      </c>
    </row>
    <row r="83" spans="1:9" x14ac:dyDescent="0.25">
      <c r="A83" s="10">
        <v>44794</v>
      </c>
      <c r="B83" s="8">
        <v>86</v>
      </c>
      <c r="C83" s="8">
        <v>115</v>
      </c>
      <c r="D83" s="5">
        <v>77</v>
      </c>
      <c r="E83">
        <f t="shared" si="4"/>
        <v>602</v>
      </c>
      <c r="F83">
        <f t="shared" si="5"/>
        <v>575</v>
      </c>
      <c r="G83">
        <f t="shared" si="6"/>
        <v>462</v>
      </c>
      <c r="H83">
        <f t="shared" si="7"/>
        <v>1639</v>
      </c>
      <c r="I83">
        <f>SUM(H$2:H83)</f>
        <v>135172</v>
      </c>
    </row>
    <row r="84" spans="1:9" x14ac:dyDescent="0.25">
      <c r="A84" s="9">
        <v>44795</v>
      </c>
      <c r="B84" s="7">
        <v>86</v>
      </c>
      <c r="C84" s="7">
        <v>115</v>
      </c>
      <c r="D84" s="4">
        <v>77</v>
      </c>
      <c r="E84">
        <f t="shared" si="4"/>
        <v>602</v>
      </c>
      <c r="F84">
        <f t="shared" si="5"/>
        <v>575</v>
      </c>
      <c r="G84">
        <f t="shared" si="6"/>
        <v>462</v>
      </c>
      <c r="H84">
        <f t="shared" si="7"/>
        <v>1639</v>
      </c>
      <c r="I84">
        <f>SUM(H$2:H84)</f>
        <v>136811</v>
      </c>
    </row>
    <row r="85" spans="1:9" x14ac:dyDescent="0.25">
      <c r="A85" s="10">
        <v>44796</v>
      </c>
      <c r="B85" s="8">
        <v>90</v>
      </c>
      <c r="C85" s="8">
        <v>120</v>
      </c>
      <c r="D85" s="5">
        <v>80</v>
      </c>
      <c r="E85">
        <f t="shared" si="4"/>
        <v>630</v>
      </c>
      <c r="F85">
        <f t="shared" si="5"/>
        <v>600</v>
      </c>
      <c r="G85">
        <f t="shared" si="6"/>
        <v>480</v>
      </c>
      <c r="H85">
        <f t="shared" si="7"/>
        <v>1710</v>
      </c>
      <c r="I85">
        <f>SUM(H$2:H85)</f>
        <v>138521</v>
      </c>
    </row>
    <row r="86" spans="1:9" x14ac:dyDescent="0.25">
      <c r="A86" s="9">
        <v>44797</v>
      </c>
      <c r="B86" s="7">
        <v>96</v>
      </c>
      <c r="C86" s="7">
        <v>128</v>
      </c>
      <c r="D86" s="4">
        <v>84</v>
      </c>
      <c r="E86">
        <f t="shared" si="4"/>
        <v>672</v>
      </c>
      <c r="F86">
        <f t="shared" si="5"/>
        <v>640</v>
      </c>
      <c r="G86">
        <f t="shared" si="6"/>
        <v>504</v>
      </c>
      <c r="H86">
        <f t="shared" si="7"/>
        <v>1816</v>
      </c>
      <c r="I86">
        <f>SUM(H$2:H86)</f>
        <v>140337</v>
      </c>
    </row>
    <row r="87" spans="1:9" x14ac:dyDescent="0.25">
      <c r="A87" s="10">
        <v>44798</v>
      </c>
      <c r="B87" s="8">
        <v>103</v>
      </c>
      <c r="C87" s="8">
        <v>136</v>
      </c>
      <c r="D87" s="5">
        <v>89</v>
      </c>
      <c r="E87">
        <f t="shared" si="4"/>
        <v>721</v>
      </c>
      <c r="F87">
        <f t="shared" si="5"/>
        <v>680</v>
      </c>
      <c r="G87">
        <f t="shared" si="6"/>
        <v>534</v>
      </c>
      <c r="H87">
        <f t="shared" si="7"/>
        <v>1935</v>
      </c>
      <c r="I87">
        <f>SUM(H$2:H87)</f>
        <v>142272</v>
      </c>
    </row>
    <row r="88" spans="1:9" x14ac:dyDescent="0.25">
      <c r="A88" s="9">
        <v>44799</v>
      </c>
      <c r="B88" s="7">
        <v>117</v>
      </c>
      <c r="C88" s="7">
        <v>153</v>
      </c>
      <c r="D88" s="4">
        <v>98</v>
      </c>
      <c r="E88">
        <f t="shared" si="4"/>
        <v>819</v>
      </c>
      <c r="F88">
        <f t="shared" si="5"/>
        <v>765</v>
      </c>
      <c r="G88">
        <f t="shared" si="6"/>
        <v>588</v>
      </c>
      <c r="H88">
        <f t="shared" si="7"/>
        <v>2172</v>
      </c>
      <c r="I88">
        <f>SUM(H$2:H88)</f>
        <v>144444</v>
      </c>
    </row>
    <row r="89" spans="1:9" x14ac:dyDescent="0.25">
      <c r="A89" s="10">
        <v>44800</v>
      </c>
      <c r="B89" s="8">
        <v>96</v>
      </c>
      <c r="C89" s="8">
        <v>128</v>
      </c>
      <c r="D89" s="5">
        <v>84</v>
      </c>
      <c r="E89">
        <f t="shared" si="4"/>
        <v>672</v>
      </c>
      <c r="F89">
        <f t="shared" si="5"/>
        <v>640</v>
      </c>
      <c r="G89">
        <f t="shared" si="6"/>
        <v>504</v>
      </c>
      <c r="H89">
        <f t="shared" si="7"/>
        <v>1816</v>
      </c>
      <c r="I89">
        <f>SUM(H$2:H89)</f>
        <v>146260</v>
      </c>
    </row>
    <row r="90" spans="1:9" x14ac:dyDescent="0.25">
      <c r="A90" s="9">
        <v>44801</v>
      </c>
      <c r="B90" s="7">
        <v>117</v>
      </c>
      <c r="C90" s="7">
        <v>153</v>
      </c>
      <c r="D90" s="4">
        <v>98</v>
      </c>
      <c r="E90">
        <f t="shared" si="4"/>
        <v>819</v>
      </c>
      <c r="F90">
        <f t="shared" si="5"/>
        <v>765</v>
      </c>
      <c r="G90">
        <f t="shared" si="6"/>
        <v>588</v>
      </c>
      <c r="H90">
        <f t="shared" si="7"/>
        <v>2172</v>
      </c>
      <c r="I90">
        <f>SUM(H$2:H90)</f>
        <v>148432</v>
      </c>
    </row>
    <row r="91" spans="1:9" x14ac:dyDescent="0.25">
      <c r="A91" s="10">
        <v>44802</v>
      </c>
      <c r="B91" s="8">
        <v>86</v>
      </c>
      <c r="C91" s="8">
        <v>115</v>
      </c>
      <c r="D91" s="5">
        <v>77</v>
      </c>
      <c r="E91">
        <f t="shared" si="4"/>
        <v>602</v>
      </c>
      <c r="F91">
        <f t="shared" si="5"/>
        <v>575</v>
      </c>
      <c r="G91">
        <f t="shared" si="6"/>
        <v>462</v>
      </c>
      <c r="H91">
        <f t="shared" si="7"/>
        <v>1639</v>
      </c>
      <c r="I91">
        <f>SUM(H$2:H91)</f>
        <v>150071</v>
      </c>
    </row>
    <row r="92" spans="1:9" x14ac:dyDescent="0.25">
      <c r="A92" s="9">
        <v>44803</v>
      </c>
      <c r="B92" s="7">
        <v>83</v>
      </c>
      <c r="C92" s="7">
        <v>111</v>
      </c>
      <c r="D92" s="4">
        <v>75</v>
      </c>
      <c r="E92">
        <f t="shared" si="4"/>
        <v>581</v>
      </c>
      <c r="F92">
        <f t="shared" si="5"/>
        <v>555</v>
      </c>
      <c r="G92">
        <f t="shared" si="6"/>
        <v>450</v>
      </c>
      <c r="H92">
        <f t="shared" si="7"/>
        <v>1586</v>
      </c>
      <c r="I92">
        <f>SUM(H$2:H92)</f>
        <v>151657</v>
      </c>
    </row>
    <row r="93" spans="1:9" x14ac:dyDescent="0.25">
      <c r="A93" s="10">
        <v>44804</v>
      </c>
      <c r="B93" s="8">
        <v>93</v>
      </c>
      <c r="C93" s="8">
        <v>124</v>
      </c>
      <c r="D93" s="5">
        <v>82</v>
      </c>
      <c r="E93">
        <f t="shared" si="4"/>
        <v>651</v>
      </c>
      <c r="F93">
        <f t="shared" si="5"/>
        <v>620</v>
      </c>
      <c r="G93">
        <f t="shared" si="6"/>
        <v>492</v>
      </c>
      <c r="H93">
        <f t="shared" si="7"/>
        <v>1763</v>
      </c>
      <c r="I93">
        <f>SUM(H$2:H93)</f>
        <v>153420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CCEE-EB6C-4AAA-8D85-7896C2EE2A98}">
  <dimension ref="A1:N123"/>
  <sheetViews>
    <sheetView tabSelected="1" topLeftCell="A13" workbookViewId="0">
      <selection activeCell="T108" sqref="T108"/>
    </sheetView>
  </sheetViews>
  <sheetFormatPr defaultRowHeight="15" x14ac:dyDescent="0.25"/>
  <cols>
    <col min="1" max="2" width="11.140625" bestFit="1" customWidth="1"/>
  </cols>
  <sheetData>
    <row r="1" spans="1:10" x14ac:dyDescent="0.25">
      <c r="A1" t="s">
        <v>2</v>
      </c>
      <c r="B1" t="s">
        <v>1</v>
      </c>
      <c r="C1" t="s">
        <v>3</v>
      </c>
      <c r="D1" t="s">
        <v>4</v>
      </c>
      <c r="E1" t="s">
        <v>5</v>
      </c>
      <c r="F1" s="13" t="s">
        <v>16</v>
      </c>
      <c r="G1" s="13" t="s">
        <v>14</v>
      </c>
      <c r="H1" s="13" t="s">
        <v>15</v>
      </c>
      <c r="I1" s="13" t="s">
        <v>17</v>
      </c>
      <c r="J1" s="13" t="s">
        <v>18</v>
      </c>
    </row>
    <row r="2" spans="1:10" x14ac:dyDescent="0.25">
      <c r="A2" s="1">
        <v>44713</v>
      </c>
      <c r="B2">
        <v>24</v>
      </c>
      <c r="C2">
        <v>90</v>
      </c>
      <c r="D2">
        <v>120</v>
      </c>
      <c r="E2">
        <v>80</v>
      </c>
      <c r="F2">
        <f>C2*7</f>
        <v>630</v>
      </c>
      <c r="G2">
        <f>D2*5</f>
        <v>600</v>
      </c>
      <c r="H2">
        <f>E2*6</f>
        <v>480</v>
      </c>
      <c r="I2">
        <f>SUM(F2:H2)</f>
        <v>1710</v>
      </c>
      <c r="J2">
        <f>SUM(I$2:I2)</f>
        <v>1710</v>
      </c>
    </row>
    <row r="3" spans="1:10" x14ac:dyDescent="0.25">
      <c r="A3" s="1">
        <v>44714</v>
      </c>
      <c r="B3">
        <v>25</v>
      </c>
      <c r="C3">
        <f>ROUNDDOWN($C$2*(1+(1/13)*((temperatury5[[#This Row],[temperatura]]-24)/2)),0)</f>
        <v>93</v>
      </c>
      <c r="D3">
        <f>ROUNDDOWN($D$2*(1+(2/29)*((temperatury5[[#This Row],[temperatura]]-24)/2)),0)</f>
        <v>124</v>
      </c>
      <c r="E3">
        <f>ROUNDDOWN($E$2*(1+(1/17)*((temperatury5[[#This Row],[temperatura]]-24)/2)),0)</f>
        <v>82</v>
      </c>
      <c r="F3">
        <f t="shared" ref="F3:F66" si="0">C3*7</f>
        <v>651</v>
      </c>
      <c r="G3">
        <f t="shared" ref="G3:G66" si="1">D3*5</f>
        <v>620</v>
      </c>
      <c r="H3">
        <f t="shared" ref="H3:H66" si="2">E3*6</f>
        <v>492</v>
      </c>
      <c r="I3">
        <f t="shared" ref="I3:I66" si="3">SUM(F3:H3)</f>
        <v>1763</v>
      </c>
      <c r="J3">
        <f>SUM(I$2:I3)</f>
        <v>3473</v>
      </c>
    </row>
    <row r="4" spans="1:10" x14ac:dyDescent="0.25">
      <c r="A4" s="1">
        <v>44715</v>
      </c>
      <c r="B4">
        <v>27</v>
      </c>
      <c r="C4">
        <f>ROUNDDOWN($C$2*(1+(1/13)*((temperatury5[[#This Row],[temperatura]]-24)/2)),0)</f>
        <v>100</v>
      </c>
      <c r="D4">
        <f>ROUNDDOWN($D$2*(1+(2/29)*((temperatury5[[#This Row],[temperatura]]-24)/2)),0)</f>
        <v>132</v>
      </c>
      <c r="E4">
        <f>ROUNDDOWN($E$2*(1+(1/17)*((temperatury5[[#This Row],[temperatura]]-24)/2)),0)</f>
        <v>87</v>
      </c>
      <c r="F4">
        <f t="shared" si="0"/>
        <v>700</v>
      </c>
      <c r="G4">
        <f t="shared" si="1"/>
        <v>660</v>
      </c>
      <c r="H4">
        <f t="shared" si="2"/>
        <v>522</v>
      </c>
      <c r="I4">
        <f t="shared" si="3"/>
        <v>1882</v>
      </c>
      <c r="J4">
        <f>SUM(I$2:I4)</f>
        <v>5355</v>
      </c>
    </row>
    <row r="5" spans="1:10" x14ac:dyDescent="0.25">
      <c r="A5" s="1">
        <v>44716</v>
      </c>
      <c r="B5">
        <v>27</v>
      </c>
      <c r="C5">
        <f>ROUNDDOWN($C$2*(1+(1/13)*((temperatury5[[#This Row],[temperatura]]-24)/2)),0)</f>
        <v>100</v>
      </c>
      <c r="D5">
        <f>ROUNDDOWN($D$2*(1+(2/29)*((temperatury5[[#This Row],[temperatura]]-24)/2)),0)</f>
        <v>132</v>
      </c>
      <c r="E5">
        <f>ROUNDDOWN($E$2*(1+(1/17)*((temperatury5[[#This Row],[temperatura]]-24)/2)),0)</f>
        <v>87</v>
      </c>
      <c r="F5">
        <f t="shared" si="0"/>
        <v>700</v>
      </c>
      <c r="G5">
        <f t="shared" si="1"/>
        <v>660</v>
      </c>
      <c r="H5">
        <f t="shared" si="2"/>
        <v>522</v>
      </c>
      <c r="I5">
        <f t="shared" si="3"/>
        <v>1882</v>
      </c>
      <c r="J5">
        <f>SUM(I$2:I5)</f>
        <v>7237</v>
      </c>
    </row>
    <row r="6" spans="1:10" x14ac:dyDescent="0.25">
      <c r="A6" s="1">
        <v>44717</v>
      </c>
      <c r="B6">
        <v>27</v>
      </c>
      <c r="C6">
        <f>ROUNDDOWN($C$2*(1+(1/13)*((temperatury5[[#This Row],[temperatura]]-24)/2)),0)</f>
        <v>100</v>
      </c>
      <c r="D6">
        <f>ROUNDDOWN($D$2*(1+(2/29)*((temperatury5[[#This Row],[temperatura]]-24)/2)),0)</f>
        <v>132</v>
      </c>
      <c r="E6">
        <f>ROUNDDOWN($E$2*(1+(1/17)*((temperatury5[[#This Row],[temperatura]]-24)/2)),0)</f>
        <v>87</v>
      </c>
      <c r="F6">
        <f t="shared" si="0"/>
        <v>700</v>
      </c>
      <c r="G6">
        <f t="shared" si="1"/>
        <v>660</v>
      </c>
      <c r="H6">
        <f t="shared" si="2"/>
        <v>522</v>
      </c>
      <c r="I6">
        <f t="shared" si="3"/>
        <v>1882</v>
      </c>
      <c r="J6">
        <f>SUM(I$2:I6)</f>
        <v>9119</v>
      </c>
    </row>
    <row r="7" spans="1:10" x14ac:dyDescent="0.25">
      <c r="A7" s="1">
        <v>44718</v>
      </c>
      <c r="B7">
        <v>22</v>
      </c>
      <c r="C7">
        <f>ROUNDDOWN($C$2*(1+(1/13)*((temperatury5[[#This Row],[temperatura]]-24)/2)),0)</f>
        <v>83</v>
      </c>
      <c r="D7">
        <f>ROUNDDOWN($D$2*(1+(2/29)*((temperatury5[[#This Row],[temperatura]]-24)/2)),0)</f>
        <v>111</v>
      </c>
      <c r="E7">
        <f>ROUNDDOWN($E$2*(1+(1/17)*((temperatury5[[#This Row],[temperatura]]-24)/2)),0)</f>
        <v>75</v>
      </c>
      <c r="F7">
        <f t="shared" si="0"/>
        <v>581</v>
      </c>
      <c r="G7">
        <f t="shared" si="1"/>
        <v>555</v>
      </c>
      <c r="H7">
        <f t="shared" si="2"/>
        <v>450</v>
      </c>
      <c r="I7">
        <f t="shared" si="3"/>
        <v>1586</v>
      </c>
      <c r="J7">
        <f>SUM(I$2:I7)</f>
        <v>10705</v>
      </c>
    </row>
    <row r="8" spans="1:10" x14ac:dyDescent="0.25">
      <c r="A8" s="1">
        <v>44719</v>
      </c>
      <c r="B8">
        <v>25</v>
      </c>
      <c r="C8">
        <f>ROUNDDOWN($C$2*(1+(1/13)*((temperatury5[[#This Row],[temperatura]]-24)/2)),0)</f>
        <v>93</v>
      </c>
      <c r="D8">
        <f>ROUNDDOWN($D$2*(1+(2/29)*((temperatury5[[#This Row],[temperatura]]-24)/2)),0)</f>
        <v>124</v>
      </c>
      <c r="E8">
        <f>ROUNDDOWN($E$2*(1+(1/17)*((temperatury5[[#This Row],[temperatura]]-24)/2)),0)</f>
        <v>82</v>
      </c>
      <c r="F8">
        <f t="shared" si="0"/>
        <v>651</v>
      </c>
      <c r="G8">
        <f t="shared" si="1"/>
        <v>620</v>
      </c>
      <c r="H8">
        <f t="shared" si="2"/>
        <v>492</v>
      </c>
      <c r="I8">
        <f t="shared" si="3"/>
        <v>1763</v>
      </c>
      <c r="J8">
        <f>SUM(I$2:I8)</f>
        <v>12468</v>
      </c>
    </row>
    <row r="9" spans="1:10" x14ac:dyDescent="0.25">
      <c r="A9" s="1">
        <v>44720</v>
      </c>
      <c r="B9">
        <v>25</v>
      </c>
      <c r="C9">
        <f>ROUNDDOWN($C$2*(1+(1/13)*((temperatury5[[#This Row],[temperatura]]-24)/2)),0)</f>
        <v>93</v>
      </c>
      <c r="D9">
        <f>ROUNDDOWN($D$2*(1+(2/29)*((temperatury5[[#This Row],[temperatura]]-24)/2)),0)</f>
        <v>124</v>
      </c>
      <c r="E9">
        <f>ROUNDDOWN($E$2*(1+(1/17)*((temperatury5[[#This Row],[temperatura]]-24)/2)),0)</f>
        <v>82</v>
      </c>
      <c r="F9">
        <f t="shared" si="0"/>
        <v>651</v>
      </c>
      <c r="G9">
        <f t="shared" si="1"/>
        <v>620</v>
      </c>
      <c r="H9">
        <f t="shared" si="2"/>
        <v>492</v>
      </c>
      <c r="I9">
        <f t="shared" si="3"/>
        <v>1763</v>
      </c>
      <c r="J9">
        <f>SUM(I$2:I9)</f>
        <v>14231</v>
      </c>
    </row>
    <row r="10" spans="1:10" x14ac:dyDescent="0.25">
      <c r="A10" s="1">
        <v>44721</v>
      </c>
      <c r="B10">
        <v>21</v>
      </c>
      <c r="C10">
        <f>ROUNDDOWN($C$2*(1+(1/13)*((temperatury5[[#This Row],[temperatura]]-24)/2)),0)</f>
        <v>79</v>
      </c>
      <c r="D10">
        <f>ROUNDDOWN($D$2*(1+(2/29)*((temperatury5[[#This Row],[temperatura]]-24)/2)),0)</f>
        <v>107</v>
      </c>
      <c r="E10">
        <f>ROUNDDOWN($E$2*(1+(1/17)*((temperatury5[[#This Row],[temperatura]]-24)/2)),0)</f>
        <v>72</v>
      </c>
      <c r="F10">
        <f t="shared" si="0"/>
        <v>553</v>
      </c>
      <c r="G10">
        <f t="shared" si="1"/>
        <v>535</v>
      </c>
      <c r="H10">
        <f t="shared" si="2"/>
        <v>432</v>
      </c>
      <c r="I10">
        <f t="shared" si="3"/>
        <v>1520</v>
      </c>
      <c r="J10">
        <f>SUM(I$2:I10)</f>
        <v>15751</v>
      </c>
    </row>
    <row r="11" spans="1:10" x14ac:dyDescent="0.25">
      <c r="A11" s="1">
        <v>44722</v>
      </c>
      <c r="B11">
        <v>21</v>
      </c>
      <c r="C11">
        <f>ROUNDDOWN($C$2*(1+(1/13)*((temperatury5[[#This Row],[temperatura]]-24)/2)),0)</f>
        <v>79</v>
      </c>
      <c r="D11">
        <f>ROUNDDOWN($D$2*(1+(2/29)*((temperatury5[[#This Row],[temperatura]]-24)/2)),0)</f>
        <v>107</v>
      </c>
      <c r="E11">
        <f>ROUNDDOWN($E$2*(1+(1/17)*((temperatury5[[#This Row],[temperatura]]-24)/2)),0)</f>
        <v>72</v>
      </c>
      <c r="F11">
        <f t="shared" si="0"/>
        <v>553</v>
      </c>
      <c r="G11">
        <f t="shared" si="1"/>
        <v>535</v>
      </c>
      <c r="H11">
        <f t="shared" si="2"/>
        <v>432</v>
      </c>
      <c r="I11">
        <f t="shared" si="3"/>
        <v>1520</v>
      </c>
      <c r="J11">
        <f>SUM(I$2:I11)</f>
        <v>17271</v>
      </c>
    </row>
    <row r="12" spans="1:10" x14ac:dyDescent="0.25">
      <c r="A12" s="1">
        <v>44723</v>
      </c>
      <c r="B12">
        <v>19</v>
      </c>
      <c r="C12">
        <f>ROUNDDOWN($C$2*(1+(1/13)*((temperatury5[[#This Row],[temperatura]]-24)/2)),0)</f>
        <v>72</v>
      </c>
      <c r="D12">
        <f>ROUNDDOWN($D$2*(1+(2/29)*((temperatury5[[#This Row],[temperatura]]-24)/2)),0)</f>
        <v>99</v>
      </c>
      <c r="E12">
        <f>ROUNDDOWN($E$2*(1+(1/17)*((temperatury5[[#This Row],[temperatura]]-24)/2)),0)</f>
        <v>68</v>
      </c>
      <c r="F12">
        <f t="shared" si="0"/>
        <v>504</v>
      </c>
      <c r="G12">
        <f t="shared" si="1"/>
        <v>495</v>
      </c>
      <c r="H12">
        <f t="shared" si="2"/>
        <v>408</v>
      </c>
      <c r="I12">
        <f t="shared" si="3"/>
        <v>1407</v>
      </c>
      <c r="J12">
        <f>SUM(I$2:I12)</f>
        <v>18678</v>
      </c>
    </row>
    <row r="13" spans="1:10" x14ac:dyDescent="0.25">
      <c r="A13" s="1">
        <v>44724</v>
      </c>
      <c r="B13">
        <v>19</v>
      </c>
      <c r="C13">
        <f>ROUNDDOWN($C$2*(1+(1/13)*((temperatury5[[#This Row],[temperatura]]-24)/2)),0)</f>
        <v>72</v>
      </c>
      <c r="D13">
        <f>ROUNDDOWN($D$2*(1+(2/29)*((temperatury5[[#This Row],[temperatura]]-24)/2)),0)</f>
        <v>99</v>
      </c>
      <c r="E13">
        <f>ROUNDDOWN($E$2*(1+(1/17)*((temperatury5[[#This Row],[temperatura]]-24)/2)),0)</f>
        <v>68</v>
      </c>
      <c r="F13">
        <f t="shared" si="0"/>
        <v>504</v>
      </c>
      <c r="G13">
        <f t="shared" si="1"/>
        <v>495</v>
      </c>
      <c r="H13">
        <f t="shared" si="2"/>
        <v>408</v>
      </c>
      <c r="I13">
        <f t="shared" si="3"/>
        <v>1407</v>
      </c>
      <c r="J13">
        <f>SUM(I$2:I13)</f>
        <v>20085</v>
      </c>
    </row>
    <row r="14" spans="1:10" x14ac:dyDescent="0.25">
      <c r="A14" s="1">
        <v>44725</v>
      </c>
      <c r="B14">
        <v>15</v>
      </c>
      <c r="C14">
        <f>ROUNDDOWN($C$2*(1+(1/13)*((temperatury5[[#This Row],[temperatura]]-24)/2)),0)</f>
        <v>58</v>
      </c>
      <c r="D14">
        <f>ROUNDDOWN($D$2*(1+(2/29)*((temperatury5[[#This Row],[temperatura]]-24)/2)),0)</f>
        <v>82</v>
      </c>
      <c r="E14">
        <f>ROUNDDOWN($E$2*(1+(1/17)*((temperatury5[[#This Row],[temperatura]]-24)/2)),0)</f>
        <v>58</v>
      </c>
      <c r="F14">
        <f t="shared" si="0"/>
        <v>406</v>
      </c>
      <c r="G14">
        <f t="shared" si="1"/>
        <v>410</v>
      </c>
      <c r="H14">
        <f t="shared" si="2"/>
        <v>348</v>
      </c>
      <c r="I14">
        <f t="shared" si="3"/>
        <v>1164</v>
      </c>
      <c r="J14">
        <f>SUM(I$2:I14)</f>
        <v>21249</v>
      </c>
    </row>
    <row r="15" spans="1:10" x14ac:dyDescent="0.25">
      <c r="A15" s="1">
        <v>44726</v>
      </c>
      <c r="B15">
        <v>21</v>
      </c>
      <c r="C15">
        <f>ROUNDDOWN($C$2*(1+(1/13)*((temperatury5[[#This Row],[temperatura]]-24)/2)),0)</f>
        <v>79</v>
      </c>
      <c r="D15">
        <f>ROUNDDOWN($D$2*(1+(2/29)*((temperatury5[[#This Row],[temperatura]]-24)/2)),0)</f>
        <v>107</v>
      </c>
      <c r="E15">
        <f>ROUNDDOWN($E$2*(1+(1/17)*((temperatury5[[#This Row],[temperatura]]-24)/2)),0)</f>
        <v>72</v>
      </c>
      <c r="F15">
        <f t="shared" si="0"/>
        <v>553</v>
      </c>
      <c r="G15">
        <f t="shared" si="1"/>
        <v>535</v>
      </c>
      <c r="H15">
        <f t="shared" si="2"/>
        <v>432</v>
      </c>
      <c r="I15">
        <f t="shared" si="3"/>
        <v>1520</v>
      </c>
      <c r="J15">
        <f>SUM(I$2:I15)</f>
        <v>22769</v>
      </c>
    </row>
    <row r="16" spans="1:10" x14ac:dyDescent="0.25">
      <c r="A16" s="1">
        <v>44727</v>
      </c>
      <c r="B16">
        <v>23</v>
      </c>
      <c r="C16">
        <f>ROUNDDOWN($C$2*(1+(1/13)*((temperatury5[[#This Row],[temperatura]]-24)/2)),0)</f>
        <v>86</v>
      </c>
      <c r="D16">
        <f>ROUNDDOWN($D$2*(1+(2/29)*((temperatury5[[#This Row],[temperatura]]-24)/2)),0)</f>
        <v>115</v>
      </c>
      <c r="E16">
        <f>ROUNDDOWN($E$2*(1+(1/17)*((temperatury5[[#This Row],[temperatura]]-24)/2)),0)</f>
        <v>77</v>
      </c>
      <c r="F16">
        <f t="shared" si="0"/>
        <v>602</v>
      </c>
      <c r="G16">
        <f t="shared" si="1"/>
        <v>575</v>
      </c>
      <c r="H16">
        <f t="shared" si="2"/>
        <v>462</v>
      </c>
      <c r="I16">
        <f t="shared" si="3"/>
        <v>1639</v>
      </c>
      <c r="J16">
        <f>SUM(I$2:I16)</f>
        <v>24408</v>
      </c>
    </row>
    <row r="17" spans="1:10" x14ac:dyDescent="0.25">
      <c r="A17" s="1">
        <v>44728</v>
      </c>
      <c r="B17">
        <v>23</v>
      </c>
      <c r="C17">
        <f>ROUNDDOWN($C$2*(1+(1/13)*((temperatury5[[#This Row],[temperatura]]-24)/2)),0)</f>
        <v>86</v>
      </c>
      <c r="D17">
        <f>ROUNDDOWN($D$2*(1+(2/29)*((temperatury5[[#This Row],[temperatura]]-24)/2)),0)</f>
        <v>115</v>
      </c>
      <c r="E17">
        <f>ROUNDDOWN($E$2*(1+(1/17)*((temperatury5[[#This Row],[temperatura]]-24)/2)),0)</f>
        <v>77</v>
      </c>
      <c r="F17">
        <f t="shared" si="0"/>
        <v>602</v>
      </c>
      <c r="G17">
        <f t="shared" si="1"/>
        <v>575</v>
      </c>
      <c r="H17">
        <f t="shared" si="2"/>
        <v>462</v>
      </c>
      <c r="I17">
        <f t="shared" si="3"/>
        <v>1639</v>
      </c>
      <c r="J17">
        <f>SUM(I$2:I17)</f>
        <v>26047</v>
      </c>
    </row>
    <row r="18" spans="1:10" x14ac:dyDescent="0.25">
      <c r="A18" s="1">
        <v>44729</v>
      </c>
      <c r="B18">
        <v>16</v>
      </c>
      <c r="C18">
        <f>ROUNDDOWN($C$2*(1+(1/13)*((temperatury5[[#This Row],[temperatura]]-24)/2)),0)</f>
        <v>62</v>
      </c>
      <c r="D18">
        <f>ROUNDDOWN($D$2*(1+(2/29)*((temperatury5[[#This Row],[temperatura]]-24)/2)),0)</f>
        <v>86</v>
      </c>
      <c r="E18">
        <f>ROUNDDOWN($E$2*(1+(1/17)*((temperatury5[[#This Row],[temperatura]]-24)/2)),0)</f>
        <v>61</v>
      </c>
      <c r="F18">
        <f t="shared" si="0"/>
        <v>434</v>
      </c>
      <c r="G18">
        <f t="shared" si="1"/>
        <v>430</v>
      </c>
      <c r="H18">
        <f t="shared" si="2"/>
        <v>366</v>
      </c>
      <c r="I18">
        <f t="shared" si="3"/>
        <v>1230</v>
      </c>
      <c r="J18">
        <f>SUM(I$2:I18)</f>
        <v>27277</v>
      </c>
    </row>
    <row r="19" spans="1:10" x14ac:dyDescent="0.25">
      <c r="A19" s="1">
        <v>44730</v>
      </c>
      <c r="B19">
        <v>21</v>
      </c>
      <c r="C19">
        <f>ROUNDDOWN($C$2*(1+(1/13)*((temperatury5[[#This Row],[temperatura]]-24)/2)),0)</f>
        <v>79</v>
      </c>
      <c r="D19">
        <f>ROUNDDOWN($D$2*(1+(2/29)*((temperatury5[[#This Row],[temperatura]]-24)/2)),0)</f>
        <v>107</v>
      </c>
      <c r="E19">
        <f>ROUNDDOWN($E$2*(1+(1/17)*((temperatury5[[#This Row],[temperatura]]-24)/2)),0)</f>
        <v>72</v>
      </c>
      <c r="F19">
        <f t="shared" si="0"/>
        <v>553</v>
      </c>
      <c r="G19">
        <f t="shared" si="1"/>
        <v>535</v>
      </c>
      <c r="H19">
        <f t="shared" si="2"/>
        <v>432</v>
      </c>
      <c r="I19">
        <f t="shared" si="3"/>
        <v>1520</v>
      </c>
      <c r="J19">
        <f>SUM(I$2:I19)</f>
        <v>28797</v>
      </c>
    </row>
    <row r="20" spans="1:10" x14ac:dyDescent="0.25">
      <c r="A20" s="1">
        <v>44731</v>
      </c>
      <c r="B20">
        <v>22</v>
      </c>
      <c r="C20">
        <f>ROUNDDOWN($C$2*(1+(1/13)*((temperatury5[[#This Row],[temperatura]]-24)/2)),0)</f>
        <v>83</v>
      </c>
      <c r="D20">
        <f>ROUNDDOWN($D$2*(1+(2/29)*((temperatury5[[#This Row],[temperatura]]-24)/2)),0)</f>
        <v>111</v>
      </c>
      <c r="E20">
        <f>ROUNDDOWN($E$2*(1+(1/17)*((temperatury5[[#This Row],[temperatura]]-24)/2)),0)</f>
        <v>75</v>
      </c>
      <c r="F20">
        <f t="shared" si="0"/>
        <v>581</v>
      </c>
      <c r="G20">
        <f t="shared" si="1"/>
        <v>555</v>
      </c>
      <c r="H20">
        <f t="shared" si="2"/>
        <v>450</v>
      </c>
      <c r="I20">
        <f t="shared" si="3"/>
        <v>1586</v>
      </c>
      <c r="J20">
        <f>SUM(I$2:I20)</f>
        <v>30383</v>
      </c>
    </row>
    <row r="21" spans="1:10" x14ac:dyDescent="0.25">
      <c r="A21" s="1">
        <v>44732</v>
      </c>
      <c r="B21">
        <v>22</v>
      </c>
      <c r="C21">
        <f>ROUNDDOWN($C$2*(1+(1/13)*((temperatury5[[#This Row],[temperatura]]-24)/2)),0)</f>
        <v>83</v>
      </c>
      <c r="D21">
        <f>ROUNDDOWN($D$2*(1+(2/29)*((temperatury5[[#This Row],[temperatura]]-24)/2)),0)</f>
        <v>111</v>
      </c>
      <c r="E21">
        <f>ROUNDDOWN($E$2*(1+(1/17)*((temperatury5[[#This Row],[temperatura]]-24)/2)),0)</f>
        <v>75</v>
      </c>
      <c r="F21">
        <f t="shared" si="0"/>
        <v>581</v>
      </c>
      <c r="G21">
        <f t="shared" si="1"/>
        <v>555</v>
      </c>
      <c r="H21">
        <f t="shared" si="2"/>
        <v>450</v>
      </c>
      <c r="I21">
        <f t="shared" si="3"/>
        <v>1586</v>
      </c>
      <c r="J21">
        <f>SUM(I$2:I21)</f>
        <v>31969</v>
      </c>
    </row>
    <row r="22" spans="1:10" x14ac:dyDescent="0.25">
      <c r="A22" s="1">
        <v>44733</v>
      </c>
      <c r="B22">
        <v>22</v>
      </c>
      <c r="C22">
        <f>ROUNDDOWN($C$2*(1+(1/13)*((temperatury5[[#This Row],[temperatura]]-24)/2)),0)</f>
        <v>83</v>
      </c>
      <c r="D22">
        <f>ROUNDDOWN($D$2*(1+(2/29)*((temperatury5[[#This Row],[temperatura]]-24)/2)),0)</f>
        <v>111</v>
      </c>
      <c r="E22">
        <f>ROUNDDOWN($E$2*(1+(1/17)*((temperatury5[[#This Row],[temperatura]]-24)/2)),0)</f>
        <v>75</v>
      </c>
      <c r="F22">
        <f t="shared" si="0"/>
        <v>581</v>
      </c>
      <c r="G22">
        <f t="shared" si="1"/>
        <v>555</v>
      </c>
      <c r="H22">
        <f t="shared" si="2"/>
        <v>450</v>
      </c>
      <c r="I22">
        <f t="shared" si="3"/>
        <v>1586</v>
      </c>
      <c r="J22">
        <f>SUM(I$2:I22)</f>
        <v>33555</v>
      </c>
    </row>
    <row r="23" spans="1:10" x14ac:dyDescent="0.25">
      <c r="A23" s="1">
        <v>44734</v>
      </c>
      <c r="B23">
        <v>28</v>
      </c>
      <c r="C23">
        <f>ROUNDDOWN($C$2*(1+(1/13)*((temperatury5[[#This Row],[temperatura]]-24)/2)),0)</f>
        <v>103</v>
      </c>
      <c r="D23">
        <f>ROUNDDOWN($D$2*(1+(2/29)*((temperatury5[[#This Row],[temperatura]]-24)/2)),0)</f>
        <v>136</v>
      </c>
      <c r="E23">
        <f>ROUNDDOWN($E$2*(1+(1/17)*((temperatury5[[#This Row],[temperatura]]-24)/2)),0)</f>
        <v>89</v>
      </c>
      <c r="F23">
        <f t="shared" si="0"/>
        <v>721</v>
      </c>
      <c r="G23">
        <f t="shared" si="1"/>
        <v>680</v>
      </c>
      <c r="H23">
        <f t="shared" si="2"/>
        <v>534</v>
      </c>
      <c r="I23">
        <f t="shared" si="3"/>
        <v>1935</v>
      </c>
      <c r="J23">
        <f>SUM(I$2:I23)</f>
        <v>35490</v>
      </c>
    </row>
    <row r="24" spans="1:10" x14ac:dyDescent="0.25">
      <c r="A24" s="1">
        <v>44735</v>
      </c>
      <c r="B24">
        <v>31</v>
      </c>
      <c r="C24">
        <f>ROUNDDOWN($C$2*(1+(1/13)*((temperatury5[[#This Row],[temperatura]]-24)/2)),0)</f>
        <v>114</v>
      </c>
      <c r="D24">
        <f>ROUNDDOWN($D$2*(1+(2/29)*((temperatury5[[#This Row],[temperatura]]-24)/2)),0)</f>
        <v>148</v>
      </c>
      <c r="E24">
        <f>ROUNDDOWN($E$2*(1+(1/17)*((temperatury5[[#This Row],[temperatura]]-24)/2)),0)</f>
        <v>96</v>
      </c>
      <c r="F24">
        <f t="shared" si="0"/>
        <v>798</v>
      </c>
      <c r="G24">
        <f t="shared" si="1"/>
        <v>740</v>
      </c>
      <c r="H24">
        <f t="shared" si="2"/>
        <v>576</v>
      </c>
      <c r="I24">
        <f t="shared" si="3"/>
        <v>2114</v>
      </c>
      <c r="J24">
        <f>SUM(I$2:I24)</f>
        <v>37604</v>
      </c>
    </row>
    <row r="25" spans="1:10" x14ac:dyDescent="0.25">
      <c r="A25" s="1">
        <v>44736</v>
      </c>
      <c r="B25">
        <v>33</v>
      </c>
      <c r="C25">
        <f>ROUNDDOWN($C$2*(1+(1/13)*((temperatury5[[#This Row],[temperatura]]-24)/2)),0)</f>
        <v>121</v>
      </c>
      <c r="D25">
        <f>ROUNDDOWN($D$2*(1+(2/29)*((temperatury5[[#This Row],[temperatura]]-24)/2)),0)</f>
        <v>157</v>
      </c>
      <c r="E25">
        <f>ROUNDDOWN($E$2*(1+(1/17)*((temperatury5[[#This Row],[temperatura]]-24)/2)),0)</f>
        <v>101</v>
      </c>
      <c r="F25">
        <f t="shared" si="0"/>
        <v>847</v>
      </c>
      <c r="G25">
        <f t="shared" si="1"/>
        <v>785</v>
      </c>
      <c r="H25">
        <f t="shared" si="2"/>
        <v>606</v>
      </c>
      <c r="I25">
        <f t="shared" si="3"/>
        <v>2238</v>
      </c>
      <c r="J25">
        <f>SUM(I$2:I25)</f>
        <v>39842</v>
      </c>
    </row>
    <row r="26" spans="1:10" x14ac:dyDescent="0.25">
      <c r="A26" s="1">
        <v>44737</v>
      </c>
      <c r="B26">
        <v>33</v>
      </c>
      <c r="C26">
        <f>ROUNDDOWN($C$2*(1+(1/13)*((temperatury5[[#This Row],[temperatura]]-24)/2)),0)</f>
        <v>121</v>
      </c>
      <c r="D26">
        <f>ROUNDDOWN($D$2*(1+(2/29)*((temperatury5[[#This Row],[temperatura]]-24)/2)),0)</f>
        <v>157</v>
      </c>
      <c r="E26">
        <f>ROUNDDOWN($E$2*(1+(1/17)*((temperatury5[[#This Row],[temperatura]]-24)/2)),0)</f>
        <v>101</v>
      </c>
      <c r="F26">
        <f t="shared" si="0"/>
        <v>847</v>
      </c>
      <c r="G26">
        <f t="shared" si="1"/>
        <v>785</v>
      </c>
      <c r="H26">
        <f t="shared" si="2"/>
        <v>606</v>
      </c>
      <c r="I26">
        <f t="shared" si="3"/>
        <v>2238</v>
      </c>
      <c r="J26">
        <f>SUM(I$2:I26)</f>
        <v>42080</v>
      </c>
    </row>
    <row r="27" spans="1:10" x14ac:dyDescent="0.25">
      <c r="A27" s="1">
        <v>44738</v>
      </c>
      <c r="B27">
        <v>23</v>
      </c>
      <c r="C27">
        <f>ROUNDDOWN($C$2*(1+(1/13)*((temperatury5[[#This Row],[temperatura]]-24)/2)),0)</f>
        <v>86</v>
      </c>
      <c r="D27">
        <f>ROUNDDOWN($D$2*(1+(2/29)*((temperatury5[[#This Row],[temperatura]]-24)/2)),0)</f>
        <v>115</v>
      </c>
      <c r="E27">
        <f>ROUNDDOWN($E$2*(1+(1/17)*((temperatury5[[#This Row],[temperatura]]-24)/2)),0)</f>
        <v>77</v>
      </c>
      <c r="F27">
        <f t="shared" si="0"/>
        <v>602</v>
      </c>
      <c r="G27">
        <f t="shared" si="1"/>
        <v>575</v>
      </c>
      <c r="H27">
        <f t="shared" si="2"/>
        <v>462</v>
      </c>
      <c r="I27">
        <f t="shared" si="3"/>
        <v>1639</v>
      </c>
      <c r="J27">
        <f>SUM(I$2:I27)</f>
        <v>43719</v>
      </c>
    </row>
    <row r="28" spans="1:10" x14ac:dyDescent="0.25">
      <c r="A28" s="1">
        <v>44739</v>
      </c>
      <c r="B28">
        <v>23</v>
      </c>
      <c r="C28">
        <f>ROUNDDOWN($C$2*(1+(1/13)*((temperatury5[[#This Row],[temperatura]]-24)/2)),0)</f>
        <v>86</v>
      </c>
      <c r="D28">
        <f>ROUNDDOWN($D$2*(1+(2/29)*((temperatury5[[#This Row],[temperatura]]-24)/2)),0)</f>
        <v>115</v>
      </c>
      <c r="E28">
        <f>ROUNDDOWN($E$2*(1+(1/17)*((temperatury5[[#This Row],[temperatura]]-24)/2)),0)</f>
        <v>77</v>
      </c>
      <c r="F28" s="17">
        <f t="shared" si="0"/>
        <v>602</v>
      </c>
      <c r="G28" s="17">
        <f t="shared" si="1"/>
        <v>575</v>
      </c>
      <c r="H28" s="17">
        <f t="shared" si="2"/>
        <v>462</v>
      </c>
      <c r="I28" s="17">
        <f t="shared" si="3"/>
        <v>1639</v>
      </c>
      <c r="J28" s="17">
        <f>SUM(I$2:I28)</f>
        <v>45358</v>
      </c>
    </row>
    <row r="29" spans="1:10" x14ac:dyDescent="0.25">
      <c r="A29" s="1">
        <v>44740</v>
      </c>
      <c r="B29">
        <v>19</v>
      </c>
      <c r="C29">
        <f>ROUNDDOWN($C$2*(1+(1/13)*((temperatury5[[#This Row],[temperatura]]-24)/2)),0)</f>
        <v>72</v>
      </c>
      <c r="D29">
        <f>ROUNDDOWN($D$2*(1+(2/29)*((temperatury5[[#This Row],[temperatura]]-24)/2)),0)</f>
        <v>99</v>
      </c>
      <c r="E29">
        <f>ROUNDDOWN($E$2*(1+(1/17)*((temperatury5[[#This Row],[temperatura]]-24)/2)),0)</f>
        <v>68</v>
      </c>
      <c r="F29">
        <f t="shared" si="0"/>
        <v>504</v>
      </c>
      <c r="G29">
        <f t="shared" si="1"/>
        <v>495</v>
      </c>
      <c r="H29">
        <f t="shared" si="2"/>
        <v>408</v>
      </c>
      <c r="I29">
        <f t="shared" si="3"/>
        <v>1407</v>
      </c>
      <c r="J29">
        <f>SUM(I$2:I29)</f>
        <v>46765</v>
      </c>
    </row>
    <row r="30" spans="1:10" x14ac:dyDescent="0.25">
      <c r="A30" s="1">
        <v>44741</v>
      </c>
      <c r="B30">
        <v>24</v>
      </c>
      <c r="C30">
        <f>ROUNDDOWN($C$2*(1+(1/13)*((temperatury5[[#This Row],[temperatura]]-24)/2)),0)</f>
        <v>90</v>
      </c>
      <c r="D30">
        <f>ROUNDDOWN($D$2*(1+(2/29)*((temperatury5[[#This Row],[temperatura]]-24)/2)),0)</f>
        <v>120</v>
      </c>
      <c r="E30">
        <f>ROUNDDOWN($E$2*(1+(1/17)*((temperatury5[[#This Row],[temperatura]]-24)/2)),0)</f>
        <v>80</v>
      </c>
      <c r="F30">
        <f t="shared" si="0"/>
        <v>630</v>
      </c>
      <c r="G30">
        <f t="shared" si="1"/>
        <v>600</v>
      </c>
      <c r="H30">
        <f t="shared" si="2"/>
        <v>480</v>
      </c>
      <c r="I30">
        <f t="shared" si="3"/>
        <v>1710</v>
      </c>
      <c r="J30">
        <f>SUM(I$2:I30)</f>
        <v>48475</v>
      </c>
    </row>
    <row r="31" spans="1:10" x14ac:dyDescent="0.25">
      <c r="A31" s="1">
        <v>44742</v>
      </c>
      <c r="B31">
        <v>25</v>
      </c>
      <c r="C31">
        <f>ROUNDDOWN($C$2*(1+(1/13)*((temperatury5[[#This Row],[temperatura]]-24)/2)),0)</f>
        <v>93</v>
      </c>
      <c r="D31">
        <f>ROUNDDOWN($D$2*(1+(2/29)*((temperatury5[[#This Row],[temperatura]]-24)/2)),0)</f>
        <v>124</v>
      </c>
      <c r="E31">
        <f>ROUNDDOWN($E$2*(1+(1/17)*((temperatury5[[#This Row],[temperatura]]-24)/2)),0)</f>
        <v>82</v>
      </c>
      <c r="F31">
        <f t="shared" si="0"/>
        <v>651</v>
      </c>
      <c r="G31">
        <f t="shared" si="1"/>
        <v>620</v>
      </c>
      <c r="H31">
        <f t="shared" si="2"/>
        <v>492</v>
      </c>
      <c r="I31">
        <f t="shared" si="3"/>
        <v>1763</v>
      </c>
      <c r="J31">
        <f>SUM(I$2:I31)</f>
        <v>50238</v>
      </c>
    </row>
    <row r="32" spans="1:10" x14ac:dyDescent="0.25">
      <c r="A32" s="1">
        <v>44743</v>
      </c>
      <c r="B32">
        <v>27</v>
      </c>
      <c r="C32">
        <f>ROUNDDOWN($C$2*(1+(1/13)*((temperatury5[[#This Row],[temperatura]]-24)/2)),0)</f>
        <v>100</v>
      </c>
      <c r="D32">
        <f>ROUNDDOWN($D$2*(1+(2/29)*((temperatury5[[#This Row],[temperatura]]-24)/2)),0)</f>
        <v>132</v>
      </c>
      <c r="E32">
        <f>ROUNDDOWN($E$2*(1+(1/17)*((temperatury5[[#This Row],[temperatura]]-24)/2)),0)</f>
        <v>87</v>
      </c>
      <c r="F32">
        <f t="shared" si="0"/>
        <v>700</v>
      </c>
      <c r="G32">
        <f t="shared" si="1"/>
        <v>660</v>
      </c>
      <c r="H32">
        <f t="shared" si="2"/>
        <v>522</v>
      </c>
      <c r="I32">
        <f t="shared" si="3"/>
        <v>1882</v>
      </c>
      <c r="J32">
        <f>SUM(I$2:I32)</f>
        <v>52120</v>
      </c>
    </row>
    <row r="33" spans="1:10" x14ac:dyDescent="0.25">
      <c r="A33" s="1">
        <v>44744</v>
      </c>
      <c r="B33">
        <v>27</v>
      </c>
      <c r="C33">
        <f>ROUNDDOWN($C$2*(1+(1/13)*((temperatury5[[#This Row],[temperatura]]-24)/2)),0)</f>
        <v>100</v>
      </c>
      <c r="D33">
        <f>ROUNDDOWN($D$2*(1+(2/29)*((temperatury5[[#This Row],[temperatura]]-24)/2)),0)</f>
        <v>132</v>
      </c>
      <c r="E33">
        <f>ROUNDDOWN($E$2*(1+(1/17)*((temperatury5[[#This Row],[temperatura]]-24)/2)),0)</f>
        <v>87</v>
      </c>
      <c r="F33">
        <f t="shared" si="0"/>
        <v>700</v>
      </c>
      <c r="G33">
        <f t="shared" si="1"/>
        <v>660</v>
      </c>
      <c r="H33">
        <f t="shared" si="2"/>
        <v>522</v>
      </c>
      <c r="I33">
        <f t="shared" si="3"/>
        <v>1882</v>
      </c>
      <c r="J33">
        <f>SUM(I$2:I33)</f>
        <v>54002</v>
      </c>
    </row>
    <row r="34" spans="1:10" x14ac:dyDescent="0.25">
      <c r="A34" s="1">
        <v>44745</v>
      </c>
      <c r="B34">
        <v>21</v>
      </c>
      <c r="C34">
        <f>ROUNDDOWN($C$2*(1+(1/13)*((temperatury5[[#This Row],[temperatura]]-24)/2)),0)</f>
        <v>79</v>
      </c>
      <c r="D34">
        <f>ROUNDDOWN($D$2*(1+(2/29)*((temperatury5[[#This Row],[temperatura]]-24)/2)),0)</f>
        <v>107</v>
      </c>
      <c r="E34">
        <f>ROUNDDOWN($E$2*(1+(1/17)*((temperatury5[[#This Row],[temperatura]]-24)/2)),0)</f>
        <v>72</v>
      </c>
      <c r="F34">
        <f t="shared" si="0"/>
        <v>553</v>
      </c>
      <c r="G34">
        <f t="shared" si="1"/>
        <v>535</v>
      </c>
      <c r="H34">
        <f t="shared" si="2"/>
        <v>432</v>
      </c>
      <c r="I34">
        <f t="shared" si="3"/>
        <v>1520</v>
      </c>
      <c r="J34">
        <f>SUM(I$2:I34)</f>
        <v>55522</v>
      </c>
    </row>
    <row r="35" spans="1:10" x14ac:dyDescent="0.25">
      <c r="A35" s="1">
        <v>44746</v>
      </c>
      <c r="B35">
        <v>21</v>
      </c>
      <c r="C35">
        <f>ROUNDDOWN($C$2*(1+(1/13)*((temperatury5[[#This Row],[temperatura]]-24)/2)),0)</f>
        <v>79</v>
      </c>
      <c r="D35">
        <f>ROUNDDOWN($D$2*(1+(2/29)*((temperatury5[[#This Row],[temperatura]]-24)/2)),0)</f>
        <v>107</v>
      </c>
      <c r="E35">
        <f>ROUNDDOWN($E$2*(1+(1/17)*((temperatury5[[#This Row],[temperatura]]-24)/2)),0)</f>
        <v>72</v>
      </c>
      <c r="F35">
        <f t="shared" si="0"/>
        <v>553</v>
      </c>
      <c r="G35">
        <f t="shared" si="1"/>
        <v>535</v>
      </c>
      <c r="H35">
        <f t="shared" si="2"/>
        <v>432</v>
      </c>
      <c r="I35">
        <f t="shared" si="3"/>
        <v>1520</v>
      </c>
      <c r="J35">
        <f>SUM(I$2:I35)</f>
        <v>57042</v>
      </c>
    </row>
    <row r="36" spans="1:10" x14ac:dyDescent="0.25">
      <c r="A36" s="1">
        <v>44747</v>
      </c>
      <c r="B36">
        <v>25</v>
      </c>
      <c r="C36">
        <f>ROUNDDOWN($C$2*(1+(1/13)*((temperatury5[[#This Row],[temperatura]]-24)/2)),0)</f>
        <v>93</v>
      </c>
      <c r="D36">
        <f>ROUNDDOWN($D$2*(1+(2/29)*((temperatury5[[#This Row],[temperatura]]-24)/2)),0)</f>
        <v>124</v>
      </c>
      <c r="E36">
        <f>ROUNDDOWN($E$2*(1+(1/17)*((temperatury5[[#This Row],[temperatura]]-24)/2)),0)</f>
        <v>82</v>
      </c>
      <c r="F36">
        <f t="shared" si="0"/>
        <v>651</v>
      </c>
      <c r="G36">
        <f t="shared" si="1"/>
        <v>620</v>
      </c>
      <c r="H36">
        <f t="shared" si="2"/>
        <v>492</v>
      </c>
      <c r="I36">
        <f t="shared" si="3"/>
        <v>1763</v>
      </c>
      <c r="J36">
        <f>SUM(I$2:I36)</f>
        <v>58805</v>
      </c>
    </row>
    <row r="37" spans="1:10" x14ac:dyDescent="0.25">
      <c r="A37" s="1">
        <v>44748</v>
      </c>
      <c r="B37">
        <v>19</v>
      </c>
      <c r="C37">
        <f>ROUNDDOWN($C$2*(1+(1/13)*((temperatury5[[#This Row],[temperatura]]-24)/2)),0)</f>
        <v>72</v>
      </c>
      <c r="D37">
        <f>ROUNDDOWN($D$2*(1+(2/29)*((temperatury5[[#This Row],[temperatura]]-24)/2)),0)</f>
        <v>99</v>
      </c>
      <c r="E37">
        <f>ROUNDDOWN($E$2*(1+(1/17)*((temperatury5[[#This Row],[temperatura]]-24)/2)),0)</f>
        <v>68</v>
      </c>
      <c r="F37">
        <f t="shared" si="0"/>
        <v>504</v>
      </c>
      <c r="G37">
        <f t="shared" si="1"/>
        <v>495</v>
      </c>
      <c r="H37">
        <f t="shared" si="2"/>
        <v>408</v>
      </c>
      <c r="I37">
        <f t="shared" si="3"/>
        <v>1407</v>
      </c>
      <c r="J37">
        <f>SUM(I$2:I37)</f>
        <v>60212</v>
      </c>
    </row>
    <row r="38" spans="1:10" x14ac:dyDescent="0.25">
      <c r="A38" s="1">
        <v>44749</v>
      </c>
      <c r="B38">
        <v>21</v>
      </c>
      <c r="C38">
        <f>ROUNDDOWN($C$2*(1+(1/13)*((temperatury5[[#This Row],[temperatura]]-24)/2)),0)</f>
        <v>79</v>
      </c>
      <c r="D38">
        <f>ROUNDDOWN($D$2*(1+(2/29)*((temperatury5[[#This Row],[temperatura]]-24)/2)),0)</f>
        <v>107</v>
      </c>
      <c r="E38">
        <f>ROUNDDOWN($E$2*(1+(1/17)*((temperatury5[[#This Row],[temperatura]]-24)/2)),0)</f>
        <v>72</v>
      </c>
      <c r="F38">
        <f t="shared" si="0"/>
        <v>553</v>
      </c>
      <c r="G38">
        <f t="shared" si="1"/>
        <v>535</v>
      </c>
      <c r="H38">
        <f t="shared" si="2"/>
        <v>432</v>
      </c>
      <c r="I38">
        <f t="shared" si="3"/>
        <v>1520</v>
      </c>
      <c r="J38">
        <f>SUM(I$2:I38)</f>
        <v>61732</v>
      </c>
    </row>
    <row r="39" spans="1:10" x14ac:dyDescent="0.25">
      <c r="A39" s="1">
        <v>44750</v>
      </c>
      <c r="B39">
        <v>24</v>
      </c>
      <c r="C39">
        <f>ROUNDDOWN($C$2*(1+(1/13)*((temperatury5[[#This Row],[temperatura]]-24)/2)),0)</f>
        <v>90</v>
      </c>
      <c r="D39">
        <f>ROUNDDOWN($D$2*(1+(2/29)*((temperatury5[[#This Row],[temperatura]]-24)/2)),0)</f>
        <v>120</v>
      </c>
      <c r="E39">
        <f>ROUNDDOWN($E$2*(1+(1/17)*((temperatury5[[#This Row],[temperatura]]-24)/2)),0)</f>
        <v>80</v>
      </c>
      <c r="F39">
        <f t="shared" si="0"/>
        <v>630</v>
      </c>
      <c r="G39">
        <f t="shared" si="1"/>
        <v>600</v>
      </c>
      <c r="H39">
        <f t="shared" si="2"/>
        <v>480</v>
      </c>
      <c r="I39">
        <f t="shared" si="3"/>
        <v>1710</v>
      </c>
      <c r="J39">
        <f>SUM(I$2:I39)</f>
        <v>63442</v>
      </c>
    </row>
    <row r="40" spans="1:10" x14ac:dyDescent="0.25">
      <c r="A40" s="1">
        <v>44751</v>
      </c>
      <c r="B40">
        <v>19</v>
      </c>
      <c r="C40">
        <f>ROUNDDOWN($C$2*(1+(1/13)*((temperatury5[[#This Row],[temperatura]]-24)/2)),0)</f>
        <v>72</v>
      </c>
      <c r="D40">
        <f>ROUNDDOWN($D$2*(1+(2/29)*((temperatury5[[#This Row],[temperatura]]-24)/2)),0)</f>
        <v>99</v>
      </c>
      <c r="E40">
        <f>ROUNDDOWN($E$2*(1+(1/17)*((temperatury5[[#This Row],[temperatura]]-24)/2)),0)</f>
        <v>68</v>
      </c>
      <c r="F40">
        <f t="shared" si="0"/>
        <v>504</v>
      </c>
      <c r="G40">
        <f t="shared" si="1"/>
        <v>495</v>
      </c>
      <c r="H40">
        <f t="shared" si="2"/>
        <v>408</v>
      </c>
      <c r="I40">
        <f t="shared" si="3"/>
        <v>1407</v>
      </c>
      <c r="J40">
        <f>SUM(I$2:I40)</f>
        <v>64849</v>
      </c>
    </row>
    <row r="41" spans="1:10" x14ac:dyDescent="0.25">
      <c r="A41" s="1">
        <v>44752</v>
      </c>
      <c r="B41">
        <v>28</v>
      </c>
      <c r="C41">
        <f>ROUNDDOWN($C$2*(1+(1/13)*((temperatury5[[#This Row],[temperatura]]-24)/2)),0)</f>
        <v>103</v>
      </c>
      <c r="D41">
        <f>ROUNDDOWN($D$2*(1+(2/29)*((temperatury5[[#This Row],[temperatura]]-24)/2)),0)</f>
        <v>136</v>
      </c>
      <c r="E41">
        <f>ROUNDDOWN($E$2*(1+(1/17)*((temperatury5[[#This Row],[temperatura]]-24)/2)),0)</f>
        <v>89</v>
      </c>
      <c r="F41">
        <f t="shared" si="0"/>
        <v>721</v>
      </c>
      <c r="G41">
        <f t="shared" si="1"/>
        <v>680</v>
      </c>
      <c r="H41">
        <f t="shared" si="2"/>
        <v>534</v>
      </c>
      <c r="I41">
        <f t="shared" si="3"/>
        <v>1935</v>
      </c>
      <c r="J41">
        <f>SUM(I$2:I41)</f>
        <v>66784</v>
      </c>
    </row>
    <row r="42" spans="1:10" x14ac:dyDescent="0.25">
      <c r="A42" s="1">
        <v>44753</v>
      </c>
      <c r="B42">
        <v>27</v>
      </c>
      <c r="C42">
        <f>ROUNDDOWN($C$2*(1+(1/13)*((temperatury5[[#This Row],[temperatura]]-24)/2)),0)</f>
        <v>100</v>
      </c>
      <c r="D42">
        <f>ROUNDDOWN($D$2*(1+(2/29)*((temperatury5[[#This Row],[temperatura]]-24)/2)),0)</f>
        <v>132</v>
      </c>
      <c r="E42">
        <f>ROUNDDOWN($E$2*(1+(1/17)*((temperatury5[[#This Row],[temperatura]]-24)/2)),0)</f>
        <v>87</v>
      </c>
      <c r="F42">
        <f t="shared" si="0"/>
        <v>700</v>
      </c>
      <c r="G42">
        <f t="shared" si="1"/>
        <v>660</v>
      </c>
      <c r="H42">
        <f t="shared" si="2"/>
        <v>522</v>
      </c>
      <c r="I42">
        <f t="shared" si="3"/>
        <v>1882</v>
      </c>
      <c r="J42">
        <f>SUM(I$2:I42)</f>
        <v>68666</v>
      </c>
    </row>
    <row r="43" spans="1:10" x14ac:dyDescent="0.25">
      <c r="A43" s="1">
        <v>44754</v>
      </c>
      <c r="B43">
        <v>24</v>
      </c>
      <c r="C43">
        <f>ROUNDDOWN($C$2*(1+(1/13)*((temperatury5[[#This Row],[temperatura]]-24)/2)),0)</f>
        <v>90</v>
      </c>
      <c r="D43">
        <f>ROUNDDOWN($D$2*(1+(2/29)*((temperatury5[[#This Row],[temperatura]]-24)/2)),0)</f>
        <v>120</v>
      </c>
      <c r="E43">
        <f>ROUNDDOWN($E$2*(1+(1/17)*((temperatury5[[#This Row],[temperatura]]-24)/2)),0)</f>
        <v>80</v>
      </c>
      <c r="F43">
        <f t="shared" si="0"/>
        <v>630</v>
      </c>
      <c r="G43">
        <f t="shared" si="1"/>
        <v>600</v>
      </c>
      <c r="H43">
        <f t="shared" si="2"/>
        <v>480</v>
      </c>
      <c r="I43">
        <f t="shared" si="3"/>
        <v>1710</v>
      </c>
      <c r="J43">
        <f>SUM(I$2:I43)</f>
        <v>70376</v>
      </c>
    </row>
    <row r="44" spans="1:10" x14ac:dyDescent="0.25">
      <c r="A44" s="1">
        <v>44755</v>
      </c>
      <c r="B44">
        <v>22</v>
      </c>
      <c r="C44">
        <f>ROUNDDOWN($C$2*(1+(1/13)*((temperatury5[[#This Row],[temperatura]]-24)/2)),0)</f>
        <v>83</v>
      </c>
      <c r="D44">
        <f>ROUNDDOWN($D$2*(1+(2/29)*((temperatury5[[#This Row],[temperatura]]-24)/2)),0)</f>
        <v>111</v>
      </c>
      <c r="E44">
        <f>ROUNDDOWN($E$2*(1+(1/17)*((temperatury5[[#This Row],[temperatura]]-24)/2)),0)</f>
        <v>75</v>
      </c>
      <c r="F44">
        <f t="shared" si="0"/>
        <v>581</v>
      </c>
      <c r="G44">
        <f t="shared" si="1"/>
        <v>555</v>
      </c>
      <c r="H44">
        <f t="shared" si="2"/>
        <v>450</v>
      </c>
      <c r="I44">
        <f t="shared" si="3"/>
        <v>1586</v>
      </c>
      <c r="J44">
        <f>SUM(I$2:I44)</f>
        <v>71962</v>
      </c>
    </row>
    <row r="45" spans="1:10" x14ac:dyDescent="0.25">
      <c r="A45" s="1">
        <v>44756</v>
      </c>
      <c r="B45">
        <v>17</v>
      </c>
      <c r="C45">
        <f>ROUNDDOWN($C$2*(1+(1/13)*((temperatury5[[#This Row],[temperatura]]-24)/2)),0)</f>
        <v>65</v>
      </c>
      <c r="D45">
        <f>ROUNDDOWN($D$2*(1+(2/29)*((temperatury5[[#This Row],[temperatura]]-24)/2)),0)</f>
        <v>91</v>
      </c>
      <c r="E45">
        <f>ROUNDDOWN($E$2*(1+(1/17)*((temperatury5[[#This Row],[temperatura]]-24)/2)),0)</f>
        <v>63</v>
      </c>
      <c r="F45">
        <f t="shared" si="0"/>
        <v>455</v>
      </c>
      <c r="G45">
        <f t="shared" si="1"/>
        <v>455</v>
      </c>
      <c r="H45">
        <f t="shared" si="2"/>
        <v>378</v>
      </c>
      <c r="I45">
        <f t="shared" si="3"/>
        <v>1288</v>
      </c>
      <c r="J45">
        <f>SUM(I$2:I45)</f>
        <v>73250</v>
      </c>
    </row>
    <row r="46" spans="1:10" x14ac:dyDescent="0.25">
      <c r="A46" s="1">
        <v>44757</v>
      </c>
      <c r="B46">
        <v>18</v>
      </c>
      <c r="C46">
        <f>ROUNDDOWN($C$2*(1+(1/13)*((temperatury5[[#This Row],[temperatura]]-24)/2)),0)</f>
        <v>69</v>
      </c>
      <c r="D46">
        <f>ROUNDDOWN($D$2*(1+(2/29)*((temperatury5[[#This Row],[temperatura]]-24)/2)),0)</f>
        <v>95</v>
      </c>
      <c r="E46">
        <f>ROUNDDOWN($E$2*(1+(1/17)*((temperatury5[[#This Row],[temperatura]]-24)/2)),0)</f>
        <v>65</v>
      </c>
      <c r="F46">
        <f t="shared" si="0"/>
        <v>483</v>
      </c>
      <c r="G46">
        <f t="shared" si="1"/>
        <v>475</v>
      </c>
      <c r="H46">
        <f t="shared" si="2"/>
        <v>390</v>
      </c>
      <c r="I46">
        <f t="shared" si="3"/>
        <v>1348</v>
      </c>
      <c r="J46">
        <f>SUM(I$2:I46)</f>
        <v>74598</v>
      </c>
    </row>
    <row r="47" spans="1:10" x14ac:dyDescent="0.25">
      <c r="A47" s="1">
        <v>44758</v>
      </c>
      <c r="B47">
        <v>23</v>
      </c>
      <c r="C47">
        <f>ROUNDDOWN($C$2*(1+(1/13)*((temperatury5[[#This Row],[temperatura]]-24)/2)),0)</f>
        <v>86</v>
      </c>
      <c r="D47">
        <f>ROUNDDOWN($D$2*(1+(2/29)*((temperatury5[[#This Row],[temperatura]]-24)/2)),0)</f>
        <v>115</v>
      </c>
      <c r="E47">
        <f>ROUNDDOWN($E$2*(1+(1/17)*((temperatury5[[#This Row],[temperatura]]-24)/2)),0)</f>
        <v>77</v>
      </c>
      <c r="F47">
        <f t="shared" si="0"/>
        <v>602</v>
      </c>
      <c r="G47">
        <f t="shared" si="1"/>
        <v>575</v>
      </c>
      <c r="H47">
        <f t="shared" si="2"/>
        <v>462</v>
      </c>
      <c r="I47">
        <f t="shared" si="3"/>
        <v>1639</v>
      </c>
      <c r="J47">
        <f>SUM(I$2:I47)</f>
        <v>76237</v>
      </c>
    </row>
    <row r="48" spans="1:10" x14ac:dyDescent="0.25">
      <c r="A48" s="1">
        <v>44759</v>
      </c>
      <c r="B48">
        <v>23</v>
      </c>
      <c r="C48">
        <f>ROUNDDOWN($C$2*(1+(1/13)*((temperatury5[[#This Row],[temperatura]]-24)/2)),0)</f>
        <v>86</v>
      </c>
      <c r="D48">
        <f>ROUNDDOWN($D$2*(1+(2/29)*((temperatury5[[#This Row],[temperatura]]-24)/2)),0)</f>
        <v>115</v>
      </c>
      <c r="E48">
        <f>ROUNDDOWN($E$2*(1+(1/17)*((temperatury5[[#This Row],[temperatura]]-24)/2)),0)</f>
        <v>77</v>
      </c>
      <c r="F48">
        <f t="shared" si="0"/>
        <v>602</v>
      </c>
      <c r="G48">
        <f t="shared" si="1"/>
        <v>575</v>
      </c>
      <c r="H48">
        <f t="shared" si="2"/>
        <v>462</v>
      </c>
      <c r="I48">
        <f t="shared" si="3"/>
        <v>1639</v>
      </c>
      <c r="J48">
        <f>SUM(I$2:I48)</f>
        <v>77876</v>
      </c>
    </row>
    <row r="49" spans="1:10" x14ac:dyDescent="0.25">
      <c r="A49" s="1">
        <v>44760</v>
      </c>
      <c r="B49">
        <v>19</v>
      </c>
      <c r="C49">
        <f>ROUNDDOWN($C$2*(1+(1/13)*((temperatury5[[#This Row],[temperatura]]-24)/2)),0)</f>
        <v>72</v>
      </c>
      <c r="D49">
        <f>ROUNDDOWN($D$2*(1+(2/29)*((temperatury5[[#This Row],[temperatura]]-24)/2)),0)</f>
        <v>99</v>
      </c>
      <c r="E49">
        <f>ROUNDDOWN($E$2*(1+(1/17)*((temperatury5[[#This Row],[temperatura]]-24)/2)),0)</f>
        <v>68</v>
      </c>
      <c r="F49">
        <f t="shared" si="0"/>
        <v>504</v>
      </c>
      <c r="G49">
        <f t="shared" si="1"/>
        <v>495</v>
      </c>
      <c r="H49">
        <f t="shared" si="2"/>
        <v>408</v>
      </c>
      <c r="I49">
        <f t="shared" si="3"/>
        <v>1407</v>
      </c>
      <c r="J49">
        <f>SUM(I$2:I49)</f>
        <v>79283</v>
      </c>
    </row>
    <row r="50" spans="1:10" x14ac:dyDescent="0.25">
      <c r="A50" s="1">
        <v>44761</v>
      </c>
      <c r="B50">
        <v>21</v>
      </c>
      <c r="C50">
        <f>ROUNDDOWN($C$2*(1+(1/13)*((temperatury5[[#This Row],[temperatura]]-24)/2)),0)</f>
        <v>79</v>
      </c>
      <c r="D50">
        <f>ROUNDDOWN($D$2*(1+(2/29)*((temperatury5[[#This Row],[temperatura]]-24)/2)),0)</f>
        <v>107</v>
      </c>
      <c r="E50">
        <f>ROUNDDOWN($E$2*(1+(1/17)*((temperatury5[[#This Row],[temperatura]]-24)/2)),0)</f>
        <v>72</v>
      </c>
      <c r="F50">
        <f t="shared" si="0"/>
        <v>553</v>
      </c>
      <c r="G50">
        <f t="shared" si="1"/>
        <v>535</v>
      </c>
      <c r="H50">
        <f t="shared" si="2"/>
        <v>432</v>
      </c>
      <c r="I50">
        <f t="shared" si="3"/>
        <v>1520</v>
      </c>
      <c r="J50">
        <f>SUM(I$2:I50)</f>
        <v>80803</v>
      </c>
    </row>
    <row r="51" spans="1:10" x14ac:dyDescent="0.25">
      <c r="A51" s="1">
        <v>44762</v>
      </c>
      <c r="B51">
        <v>25</v>
      </c>
      <c r="C51">
        <f>ROUNDDOWN($C$2*(1+(1/13)*((temperatury5[[#This Row],[temperatura]]-24)/2)),0)</f>
        <v>93</v>
      </c>
      <c r="D51">
        <f>ROUNDDOWN($D$2*(1+(2/29)*((temperatury5[[#This Row],[temperatura]]-24)/2)),0)</f>
        <v>124</v>
      </c>
      <c r="E51">
        <f>ROUNDDOWN($E$2*(1+(1/17)*((temperatury5[[#This Row],[temperatura]]-24)/2)),0)</f>
        <v>82</v>
      </c>
      <c r="F51">
        <f t="shared" si="0"/>
        <v>651</v>
      </c>
      <c r="G51">
        <f t="shared" si="1"/>
        <v>620</v>
      </c>
      <c r="H51">
        <f t="shared" si="2"/>
        <v>492</v>
      </c>
      <c r="I51">
        <f t="shared" si="3"/>
        <v>1763</v>
      </c>
      <c r="J51">
        <f>SUM(I$2:I51)</f>
        <v>82566</v>
      </c>
    </row>
    <row r="52" spans="1:10" x14ac:dyDescent="0.25">
      <c r="A52" s="1">
        <v>44763</v>
      </c>
      <c r="B52">
        <v>28</v>
      </c>
      <c r="C52">
        <f>ROUNDDOWN($C$2*(1+(1/13)*((temperatury5[[#This Row],[temperatura]]-24)/2)),0)</f>
        <v>103</v>
      </c>
      <c r="D52">
        <f>ROUNDDOWN($D$2*(1+(2/29)*((temperatury5[[#This Row],[temperatura]]-24)/2)),0)</f>
        <v>136</v>
      </c>
      <c r="E52">
        <f>ROUNDDOWN($E$2*(1+(1/17)*((temperatury5[[#This Row],[temperatura]]-24)/2)),0)</f>
        <v>89</v>
      </c>
      <c r="F52">
        <f t="shared" si="0"/>
        <v>721</v>
      </c>
      <c r="G52">
        <f t="shared" si="1"/>
        <v>680</v>
      </c>
      <c r="H52">
        <f t="shared" si="2"/>
        <v>534</v>
      </c>
      <c r="I52">
        <f t="shared" si="3"/>
        <v>1935</v>
      </c>
      <c r="J52">
        <f>SUM(I$2:I52)</f>
        <v>84501</v>
      </c>
    </row>
    <row r="53" spans="1:10" x14ac:dyDescent="0.25">
      <c r="A53" s="1">
        <v>44764</v>
      </c>
      <c r="B53">
        <v>27</v>
      </c>
      <c r="C53">
        <f>ROUNDDOWN($C$2*(1+(1/13)*((temperatury5[[#This Row],[temperatura]]-24)/2)),0)</f>
        <v>100</v>
      </c>
      <c r="D53">
        <f>ROUNDDOWN($D$2*(1+(2/29)*((temperatury5[[#This Row],[temperatura]]-24)/2)),0)</f>
        <v>132</v>
      </c>
      <c r="E53">
        <f>ROUNDDOWN($E$2*(1+(1/17)*((temperatury5[[#This Row],[temperatura]]-24)/2)),0)</f>
        <v>87</v>
      </c>
      <c r="F53">
        <f t="shared" si="0"/>
        <v>700</v>
      </c>
      <c r="G53">
        <f t="shared" si="1"/>
        <v>660</v>
      </c>
      <c r="H53">
        <f t="shared" si="2"/>
        <v>522</v>
      </c>
      <c r="I53">
        <f t="shared" si="3"/>
        <v>1882</v>
      </c>
      <c r="J53">
        <f>SUM(I$2:I53)</f>
        <v>86383</v>
      </c>
    </row>
    <row r="54" spans="1:10" x14ac:dyDescent="0.25">
      <c r="A54" s="1">
        <v>44765</v>
      </c>
      <c r="B54">
        <v>23</v>
      </c>
      <c r="C54">
        <f>ROUNDDOWN($C$2*(1+(1/13)*((temperatury5[[#This Row],[temperatura]]-24)/2)),0)</f>
        <v>86</v>
      </c>
      <c r="D54">
        <f>ROUNDDOWN($D$2*(1+(2/29)*((temperatury5[[#This Row],[temperatura]]-24)/2)),0)</f>
        <v>115</v>
      </c>
      <c r="E54">
        <f>ROUNDDOWN($E$2*(1+(1/17)*((temperatury5[[#This Row],[temperatura]]-24)/2)),0)</f>
        <v>77</v>
      </c>
      <c r="F54">
        <f t="shared" si="0"/>
        <v>602</v>
      </c>
      <c r="G54">
        <f t="shared" si="1"/>
        <v>575</v>
      </c>
      <c r="H54">
        <f t="shared" si="2"/>
        <v>462</v>
      </c>
      <c r="I54">
        <f t="shared" si="3"/>
        <v>1639</v>
      </c>
      <c r="J54">
        <f>SUM(I$2:I54)</f>
        <v>88022</v>
      </c>
    </row>
    <row r="55" spans="1:10" x14ac:dyDescent="0.25">
      <c r="A55" s="1">
        <v>44766</v>
      </c>
      <c r="B55">
        <v>26</v>
      </c>
      <c r="C55">
        <f>ROUNDDOWN($C$2*(1+(1/13)*((temperatury5[[#This Row],[temperatura]]-24)/2)),0)</f>
        <v>96</v>
      </c>
      <c r="D55">
        <f>ROUNDDOWN($D$2*(1+(2/29)*((temperatury5[[#This Row],[temperatura]]-24)/2)),0)</f>
        <v>128</v>
      </c>
      <c r="E55">
        <f>ROUNDDOWN($E$2*(1+(1/17)*((temperatury5[[#This Row],[temperatura]]-24)/2)),0)</f>
        <v>84</v>
      </c>
      <c r="F55">
        <f t="shared" si="0"/>
        <v>672</v>
      </c>
      <c r="G55">
        <f t="shared" si="1"/>
        <v>640</v>
      </c>
      <c r="H55">
        <f t="shared" si="2"/>
        <v>504</v>
      </c>
      <c r="I55">
        <f t="shared" si="3"/>
        <v>1816</v>
      </c>
      <c r="J55">
        <f>SUM(I$2:I55)</f>
        <v>89838</v>
      </c>
    </row>
    <row r="56" spans="1:10" x14ac:dyDescent="0.25">
      <c r="A56" s="1">
        <v>44767</v>
      </c>
      <c r="B56">
        <v>29</v>
      </c>
      <c r="C56">
        <f>ROUNDDOWN($C$2*(1+(1/13)*((temperatury5[[#This Row],[temperatura]]-24)/2)),0)</f>
        <v>107</v>
      </c>
      <c r="D56">
        <f>ROUNDDOWN($D$2*(1+(2/29)*((temperatury5[[#This Row],[temperatura]]-24)/2)),0)</f>
        <v>140</v>
      </c>
      <c r="E56">
        <f>ROUNDDOWN($E$2*(1+(1/17)*((temperatury5[[#This Row],[temperatura]]-24)/2)),0)</f>
        <v>91</v>
      </c>
      <c r="F56">
        <f t="shared" si="0"/>
        <v>749</v>
      </c>
      <c r="G56">
        <f t="shared" si="1"/>
        <v>700</v>
      </c>
      <c r="H56">
        <f t="shared" si="2"/>
        <v>546</v>
      </c>
      <c r="I56">
        <f t="shared" si="3"/>
        <v>1995</v>
      </c>
      <c r="J56">
        <f>SUM(I$2:I56)</f>
        <v>91833</v>
      </c>
    </row>
    <row r="57" spans="1:10" x14ac:dyDescent="0.25">
      <c r="A57" s="1">
        <v>44768</v>
      </c>
      <c r="B57">
        <v>26</v>
      </c>
      <c r="C57">
        <f>ROUNDDOWN($C$2*(1+(1/13)*((temperatury5[[#This Row],[temperatura]]-24)/2)),0)</f>
        <v>96</v>
      </c>
      <c r="D57">
        <f>ROUNDDOWN($D$2*(1+(2/29)*((temperatury5[[#This Row],[temperatura]]-24)/2)),0)</f>
        <v>128</v>
      </c>
      <c r="E57">
        <f>ROUNDDOWN($E$2*(1+(1/17)*((temperatury5[[#This Row],[temperatura]]-24)/2)),0)</f>
        <v>84</v>
      </c>
      <c r="F57">
        <f t="shared" si="0"/>
        <v>672</v>
      </c>
      <c r="G57">
        <f t="shared" si="1"/>
        <v>640</v>
      </c>
      <c r="H57">
        <f t="shared" si="2"/>
        <v>504</v>
      </c>
      <c r="I57">
        <f t="shared" si="3"/>
        <v>1816</v>
      </c>
      <c r="J57">
        <f>SUM(I$2:I57)</f>
        <v>93649</v>
      </c>
    </row>
    <row r="58" spans="1:10" x14ac:dyDescent="0.25">
      <c r="A58" s="1">
        <v>44769</v>
      </c>
      <c r="B58">
        <v>27</v>
      </c>
      <c r="C58">
        <f>ROUNDDOWN($C$2*(1+(1/13)*((temperatury5[[#This Row],[temperatura]]-24)/2)),0)</f>
        <v>100</v>
      </c>
      <c r="D58">
        <f>ROUNDDOWN($D$2*(1+(2/29)*((temperatury5[[#This Row],[temperatura]]-24)/2)),0)</f>
        <v>132</v>
      </c>
      <c r="E58">
        <f>ROUNDDOWN($E$2*(1+(1/17)*((temperatury5[[#This Row],[temperatura]]-24)/2)),0)</f>
        <v>87</v>
      </c>
      <c r="F58">
        <f t="shared" si="0"/>
        <v>700</v>
      </c>
      <c r="G58">
        <f t="shared" si="1"/>
        <v>660</v>
      </c>
      <c r="H58">
        <f t="shared" si="2"/>
        <v>522</v>
      </c>
      <c r="I58">
        <f t="shared" si="3"/>
        <v>1882</v>
      </c>
      <c r="J58">
        <f>SUM(I$2:I58)</f>
        <v>95531</v>
      </c>
    </row>
    <row r="59" spans="1:10" x14ac:dyDescent="0.25">
      <c r="A59" s="1">
        <v>44770</v>
      </c>
      <c r="B59">
        <v>24</v>
      </c>
      <c r="C59">
        <f>ROUNDDOWN($C$2*(1+(1/13)*((temperatury5[[#This Row],[temperatura]]-24)/2)),0)</f>
        <v>90</v>
      </c>
      <c r="D59">
        <f>ROUNDDOWN($D$2*(1+(2/29)*((temperatury5[[#This Row],[temperatura]]-24)/2)),0)</f>
        <v>120</v>
      </c>
      <c r="E59">
        <f>ROUNDDOWN($E$2*(1+(1/17)*((temperatury5[[#This Row],[temperatura]]-24)/2)),0)</f>
        <v>80</v>
      </c>
      <c r="F59">
        <f t="shared" si="0"/>
        <v>630</v>
      </c>
      <c r="G59">
        <f t="shared" si="1"/>
        <v>600</v>
      </c>
      <c r="H59">
        <f t="shared" si="2"/>
        <v>480</v>
      </c>
      <c r="I59">
        <f t="shared" si="3"/>
        <v>1710</v>
      </c>
      <c r="J59">
        <f>SUM(I$2:I59)</f>
        <v>97241</v>
      </c>
    </row>
    <row r="60" spans="1:10" x14ac:dyDescent="0.25">
      <c r="A60" s="1">
        <v>44771</v>
      </c>
      <c r="B60">
        <v>26</v>
      </c>
      <c r="C60">
        <f>ROUNDDOWN($C$2*(1+(1/13)*((temperatury5[[#This Row],[temperatura]]-24)/2)),0)</f>
        <v>96</v>
      </c>
      <c r="D60">
        <f>ROUNDDOWN($D$2*(1+(2/29)*((temperatury5[[#This Row],[temperatura]]-24)/2)),0)</f>
        <v>128</v>
      </c>
      <c r="E60">
        <f>ROUNDDOWN($E$2*(1+(1/17)*((temperatury5[[#This Row],[temperatura]]-24)/2)),0)</f>
        <v>84</v>
      </c>
      <c r="F60">
        <f t="shared" si="0"/>
        <v>672</v>
      </c>
      <c r="G60">
        <f t="shared" si="1"/>
        <v>640</v>
      </c>
      <c r="H60">
        <f t="shared" si="2"/>
        <v>504</v>
      </c>
      <c r="I60">
        <f t="shared" si="3"/>
        <v>1816</v>
      </c>
      <c r="J60">
        <f>SUM(I$2:I60)</f>
        <v>99057</v>
      </c>
    </row>
    <row r="61" spans="1:10" x14ac:dyDescent="0.25">
      <c r="A61" s="1">
        <v>44772</v>
      </c>
      <c r="B61">
        <v>25</v>
      </c>
      <c r="C61">
        <f>ROUNDDOWN($C$2*(1+(1/13)*((temperatury5[[#This Row],[temperatura]]-24)/2)),0)</f>
        <v>93</v>
      </c>
      <c r="D61">
        <f>ROUNDDOWN($D$2*(1+(2/29)*((temperatury5[[#This Row],[temperatura]]-24)/2)),0)</f>
        <v>124</v>
      </c>
      <c r="E61">
        <f>ROUNDDOWN($E$2*(1+(1/17)*((temperatury5[[#This Row],[temperatura]]-24)/2)),0)</f>
        <v>82</v>
      </c>
      <c r="F61">
        <f t="shared" si="0"/>
        <v>651</v>
      </c>
      <c r="G61">
        <f t="shared" si="1"/>
        <v>620</v>
      </c>
      <c r="H61">
        <f t="shared" si="2"/>
        <v>492</v>
      </c>
      <c r="I61">
        <f t="shared" si="3"/>
        <v>1763</v>
      </c>
      <c r="J61">
        <f>SUM(I$2:I61)</f>
        <v>100820</v>
      </c>
    </row>
    <row r="62" spans="1:10" x14ac:dyDescent="0.25">
      <c r="A62" s="1">
        <v>44773</v>
      </c>
      <c r="B62">
        <v>24</v>
      </c>
      <c r="C62">
        <f>ROUNDDOWN($C$2*(1+(1/13)*((temperatury5[[#This Row],[temperatura]]-24)/2)),0)</f>
        <v>90</v>
      </c>
      <c r="D62">
        <f>ROUNDDOWN($D$2*(1+(2/29)*((temperatury5[[#This Row],[temperatura]]-24)/2)),0)</f>
        <v>120</v>
      </c>
      <c r="E62">
        <f>ROUNDDOWN($E$2*(1+(1/17)*((temperatury5[[#This Row],[temperatura]]-24)/2)),0)</f>
        <v>80</v>
      </c>
      <c r="F62">
        <f t="shared" si="0"/>
        <v>630</v>
      </c>
      <c r="G62">
        <f t="shared" si="1"/>
        <v>600</v>
      </c>
      <c r="H62">
        <f t="shared" si="2"/>
        <v>480</v>
      </c>
      <c r="I62">
        <f t="shared" si="3"/>
        <v>1710</v>
      </c>
      <c r="J62">
        <f>SUM(I$2:I62)</f>
        <v>102530</v>
      </c>
    </row>
    <row r="63" spans="1:10" x14ac:dyDescent="0.25">
      <c r="A63" s="1">
        <v>44774</v>
      </c>
      <c r="B63">
        <v>22</v>
      </c>
      <c r="C63">
        <f>ROUNDDOWN($C$2*(1+(1/13)*((temperatury5[[#This Row],[temperatura]]-24)/2)),0)</f>
        <v>83</v>
      </c>
      <c r="D63">
        <f>ROUNDDOWN($D$2*(1+(2/29)*((temperatury5[[#This Row],[temperatura]]-24)/2)),0)</f>
        <v>111</v>
      </c>
      <c r="E63">
        <f>ROUNDDOWN($E$2*(1+(1/17)*((temperatury5[[#This Row],[temperatura]]-24)/2)),0)</f>
        <v>75</v>
      </c>
      <c r="F63">
        <f t="shared" si="0"/>
        <v>581</v>
      </c>
      <c r="G63">
        <f t="shared" si="1"/>
        <v>555</v>
      </c>
      <c r="H63">
        <f t="shared" si="2"/>
        <v>450</v>
      </c>
      <c r="I63">
        <f t="shared" si="3"/>
        <v>1586</v>
      </c>
      <c r="J63">
        <f>SUM(I$2:I63)</f>
        <v>104116</v>
      </c>
    </row>
    <row r="64" spans="1:10" x14ac:dyDescent="0.25">
      <c r="A64" s="1">
        <v>44775</v>
      </c>
      <c r="B64">
        <v>19</v>
      </c>
      <c r="C64">
        <f>ROUNDDOWN($C$2*(1+(1/13)*((temperatury5[[#This Row],[temperatura]]-24)/2)),0)</f>
        <v>72</v>
      </c>
      <c r="D64">
        <f>ROUNDDOWN($D$2*(1+(2/29)*((temperatury5[[#This Row],[temperatura]]-24)/2)),0)</f>
        <v>99</v>
      </c>
      <c r="E64">
        <f>ROUNDDOWN($E$2*(1+(1/17)*((temperatury5[[#This Row],[temperatura]]-24)/2)),0)</f>
        <v>68</v>
      </c>
      <c r="F64">
        <f t="shared" si="0"/>
        <v>504</v>
      </c>
      <c r="G64">
        <f t="shared" si="1"/>
        <v>495</v>
      </c>
      <c r="H64">
        <f t="shared" si="2"/>
        <v>408</v>
      </c>
      <c r="I64">
        <f t="shared" si="3"/>
        <v>1407</v>
      </c>
      <c r="J64">
        <f>SUM(I$2:I64)</f>
        <v>105523</v>
      </c>
    </row>
    <row r="65" spans="1:10" x14ac:dyDescent="0.25">
      <c r="A65" s="1">
        <v>44776</v>
      </c>
      <c r="B65">
        <v>21</v>
      </c>
      <c r="C65">
        <f>ROUNDDOWN($C$2*(1+(1/13)*((temperatury5[[#This Row],[temperatura]]-24)/2)),0)</f>
        <v>79</v>
      </c>
      <c r="D65">
        <f>ROUNDDOWN($D$2*(1+(2/29)*((temperatury5[[#This Row],[temperatura]]-24)/2)),0)</f>
        <v>107</v>
      </c>
      <c r="E65">
        <f>ROUNDDOWN($E$2*(1+(1/17)*((temperatury5[[#This Row],[temperatura]]-24)/2)),0)</f>
        <v>72</v>
      </c>
      <c r="F65">
        <f t="shared" si="0"/>
        <v>553</v>
      </c>
      <c r="G65">
        <f t="shared" si="1"/>
        <v>535</v>
      </c>
      <c r="H65">
        <f t="shared" si="2"/>
        <v>432</v>
      </c>
      <c r="I65">
        <f t="shared" si="3"/>
        <v>1520</v>
      </c>
      <c r="J65">
        <f>SUM(I$2:I65)</f>
        <v>107043</v>
      </c>
    </row>
    <row r="66" spans="1:10" x14ac:dyDescent="0.25">
      <c r="A66" s="1">
        <v>44777</v>
      </c>
      <c r="B66">
        <v>26</v>
      </c>
      <c r="C66">
        <f>ROUNDDOWN($C$2*(1+(1/13)*((temperatury5[[#This Row],[temperatura]]-24)/2)),0)</f>
        <v>96</v>
      </c>
      <c r="D66">
        <f>ROUNDDOWN($D$2*(1+(2/29)*((temperatury5[[#This Row],[temperatura]]-24)/2)),0)</f>
        <v>128</v>
      </c>
      <c r="E66">
        <f>ROUNDDOWN($E$2*(1+(1/17)*((temperatury5[[#This Row],[temperatura]]-24)/2)),0)</f>
        <v>84</v>
      </c>
      <c r="F66">
        <f t="shared" si="0"/>
        <v>672</v>
      </c>
      <c r="G66">
        <f t="shared" si="1"/>
        <v>640</v>
      </c>
      <c r="H66">
        <f t="shared" si="2"/>
        <v>504</v>
      </c>
      <c r="I66">
        <f t="shared" si="3"/>
        <v>1816</v>
      </c>
      <c r="J66">
        <f>SUM(I$2:I66)</f>
        <v>108859</v>
      </c>
    </row>
    <row r="67" spans="1:10" x14ac:dyDescent="0.25">
      <c r="A67" s="1">
        <v>44778</v>
      </c>
      <c r="B67">
        <v>19</v>
      </c>
      <c r="C67">
        <f>ROUNDDOWN($C$2*(1+(1/13)*((temperatury5[[#This Row],[temperatura]]-24)/2)),0)</f>
        <v>72</v>
      </c>
      <c r="D67">
        <f>ROUNDDOWN($D$2*(1+(2/29)*((temperatury5[[#This Row],[temperatura]]-24)/2)),0)</f>
        <v>99</v>
      </c>
      <c r="E67">
        <f>ROUNDDOWN($E$2*(1+(1/17)*((temperatury5[[#This Row],[temperatura]]-24)/2)),0)</f>
        <v>68</v>
      </c>
      <c r="F67">
        <f t="shared" ref="F67:F93" si="4">C67*7</f>
        <v>504</v>
      </c>
      <c r="G67">
        <f t="shared" ref="G67:G93" si="5">D67*5</f>
        <v>495</v>
      </c>
      <c r="H67">
        <f t="shared" ref="H67:H93" si="6">E67*6</f>
        <v>408</v>
      </c>
      <c r="I67">
        <f t="shared" ref="I67:I123" si="7">SUM(F67:H67)</f>
        <v>1407</v>
      </c>
      <c r="J67">
        <f>SUM(I$2:I67)</f>
        <v>110266</v>
      </c>
    </row>
    <row r="68" spans="1:10" x14ac:dyDescent="0.25">
      <c r="A68" s="1">
        <v>44779</v>
      </c>
      <c r="B68">
        <v>21</v>
      </c>
      <c r="C68">
        <f>ROUNDDOWN($C$2*(1+(1/13)*((temperatury5[[#This Row],[temperatura]]-24)/2)),0)</f>
        <v>79</v>
      </c>
      <c r="D68">
        <f>ROUNDDOWN($D$2*(1+(2/29)*((temperatury5[[#This Row],[temperatura]]-24)/2)),0)</f>
        <v>107</v>
      </c>
      <c r="E68">
        <f>ROUNDDOWN($E$2*(1+(1/17)*((temperatury5[[#This Row],[temperatura]]-24)/2)),0)</f>
        <v>72</v>
      </c>
      <c r="F68">
        <f t="shared" si="4"/>
        <v>553</v>
      </c>
      <c r="G68">
        <f t="shared" si="5"/>
        <v>535</v>
      </c>
      <c r="H68">
        <f t="shared" si="6"/>
        <v>432</v>
      </c>
      <c r="I68">
        <f t="shared" si="7"/>
        <v>1520</v>
      </c>
      <c r="J68">
        <f>SUM(I$2:I68)</f>
        <v>111786</v>
      </c>
    </row>
    <row r="69" spans="1:10" x14ac:dyDescent="0.25">
      <c r="A69" s="1">
        <v>44780</v>
      </c>
      <c r="B69">
        <v>23</v>
      </c>
      <c r="C69">
        <f>ROUNDDOWN($C$2*(1+(1/13)*((temperatury5[[#This Row],[temperatura]]-24)/2)),0)</f>
        <v>86</v>
      </c>
      <c r="D69">
        <f>ROUNDDOWN($D$2*(1+(2/29)*((temperatury5[[#This Row],[temperatura]]-24)/2)),0)</f>
        <v>115</v>
      </c>
      <c r="E69">
        <f>ROUNDDOWN($E$2*(1+(1/17)*((temperatury5[[#This Row],[temperatura]]-24)/2)),0)</f>
        <v>77</v>
      </c>
      <c r="F69">
        <f t="shared" si="4"/>
        <v>602</v>
      </c>
      <c r="G69">
        <f t="shared" si="5"/>
        <v>575</v>
      </c>
      <c r="H69">
        <f t="shared" si="6"/>
        <v>462</v>
      </c>
      <c r="I69">
        <f t="shared" si="7"/>
        <v>1639</v>
      </c>
      <c r="J69">
        <f>SUM(I$2:I69)</f>
        <v>113425</v>
      </c>
    </row>
    <row r="70" spans="1:10" x14ac:dyDescent="0.25">
      <c r="A70" s="1">
        <v>44781</v>
      </c>
      <c r="B70">
        <v>27</v>
      </c>
      <c r="C70">
        <f>ROUNDDOWN($C$2*(1+(1/13)*((temperatury5[[#This Row],[temperatura]]-24)/2)),0)</f>
        <v>100</v>
      </c>
      <c r="D70">
        <f>ROUNDDOWN($D$2*(1+(2/29)*((temperatury5[[#This Row],[temperatura]]-24)/2)),0)</f>
        <v>132</v>
      </c>
      <c r="E70">
        <f>ROUNDDOWN($E$2*(1+(1/17)*((temperatury5[[#This Row],[temperatura]]-24)/2)),0)</f>
        <v>87</v>
      </c>
      <c r="F70">
        <f t="shared" si="4"/>
        <v>700</v>
      </c>
      <c r="G70">
        <f t="shared" si="5"/>
        <v>660</v>
      </c>
      <c r="H70">
        <f t="shared" si="6"/>
        <v>522</v>
      </c>
      <c r="I70">
        <f t="shared" si="7"/>
        <v>1882</v>
      </c>
      <c r="J70">
        <f>SUM(I$2:I70)</f>
        <v>115307</v>
      </c>
    </row>
    <row r="71" spans="1:10" x14ac:dyDescent="0.25">
      <c r="A71" s="1">
        <v>44782</v>
      </c>
      <c r="B71">
        <v>20</v>
      </c>
      <c r="C71">
        <f>ROUNDDOWN($C$2*(1+(1/13)*((temperatury5[[#This Row],[temperatura]]-24)/2)),0)</f>
        <v>76</v>
      </c>
      <c r="D71">
        <f>ROUNDDOWN($D$2*(1+(2/29)*((temperatury5[[#This Row],[temperatura]]-24)/2)),0)</f>
        <v>103</v>
      </c>
      <c r="E71">
        <f>ROUNDDOWN($E$2*(1+(1/17)*((temperatury5[[#This Row],[temperatura]]-24)/2)),0)</f>
        <v>70</v>
      </c>
      <c r="F71">
        <f t="shared" si="4"/>
        <v>532</v>
      </c>
      <c r="G71">
        <f t="shared" si="5"/>
        <v>515</v>
      </c>
      <c r="H71">
        <f t="shared" si="6"/>
        <v>420</v>
      </c>
      <c r="I71">
        <f t="shared" si="7"/>
        <v>1467</v>
      </c>
      <c r="J71">
        <f>SUM(I$2:I71)</f>
        <v>116774</v>
      </c>
    </row>
    <row r="72" spans="1:10" x14ac:dyDescent="0.25">
      <c r="A72" s="1">
        <v>44783</v>
      </c>
      <c r="B72">
        <v>18</v>
      </c>
      <c r="C72">
        <f>ROUNDDOWN($C$2*(1+(1/13)*((temperatury5[[#This Row],[temperatura]]-24)/2)),0)</f>
        <v>69</v>
      </c>
      <c r="D72">
        <f>ROUNDDOWN($D$2*(1+(2/29)*((temperatury5[[#This Row],[temperatura]]-24)/2)),0)</f>
        <v>95</v>
      </c>
      <c r="E72">
        <f>ROUNDDOWN($E$2*(1+(1/17)*((temperatury5[[#This Row],[temperatura]]-24)/2)),0)</f>
        <v>65</v>
      </c>
      <c r="F72">
        <f t="shared" si="4"/>
        <v>483</v>
      </c>
      <c r="G72">
        <f t="shared" si="5"/>
        <v>475</v>
      </c>
      <c r="H72">
        <f t="shared" si="6"/>
        <v>390</v>
      </c>
      <c r="I72">
        <f t="shared" si="7"/>
        <v>1348</v>
      </c>
      <c r="J72">
        <f>SUM(I$2:I72)</f>
        <v>118122</v>
      </c>
    </row>
    <row r="73" spans="1:10" x14ac:dyDescent="0.25">
      <c r="A73" s="1">
        <v>44784</v>
      </c>
      <c r="B73">
        <v>17</v>
      </c>
      <c r="C73">
        <f>ROUNDDOWN($C$2*(1+(1/13)*((temperatury5[[#This Row],[temperatura]]-24)/2)),0)</f>
        <v>65</v>
      </c>
      <c r="D73">
        <f>ROUNDDOWN($D$2*(1+(2/29)*((temperatury5[[#This Row],[temperatura]]-24)/2)),0)</f>
        <v>91</v>
      </c>
      <c r="E73">
        <f>ROUNDDOWN($E$2*(1+(1/17)*((temperatury5[[#This Row],[temperatura]]-24)/2)),0)</f>
        <v>63</v>
      </c>
      <c r="F73">
        <f t="shared" si="4"/>
        <v>455</v>
      </c>
      <c r="G73">
        <f t="shared" si="5"/>
        <v>455</v>
      </c>
      <c r="H73">
        <f t="shared" si="6"/>
        <v>378</v>
      </c>
      <c r="I73">
        <f t="shared" si="7"/>
        <v>1288</v>
      </c>
      <c r="J73">
        <f>SUM(I$2:I73)</f>
        <v>119410</v>
      </c>
    </row>
    <row r="74" spans="1:10" x14ac:dyDescent="0.25">
      <c r="A74" s="1">
        <v>44785</v>
      </c>
      <c r="B74">
        <v>19</v>
      </c>
      <c r="C74">
        <f>ROUNDDOWN($C$2*(1+(1/13)*((temperatury5[[#This Row],[temperatura]]-24)/2)),0)</f>
        <v>72</v>
      </c>
      <c r="D74">
        <f>ROUNDDOWN($D$2*(1+(2/29)*((temperatury5[[#This Row],[temperatura]]-24)/2)),0)</f>
        <v>99</v>
      </c>
      <c r="E74">
        <f>ROUNDDOWN($E$2*(1+(1/17)*((temperatury5[[#This Row],[temperatura]]-24)/2)),0)</f>
        <v>68</v>
      </c>
      <c r="F74">
        <f t="shared" si="4"/>
        <v>504</v>
      </c>
      <c r="G74">
        <f t="shared" si="5"/>
        <v>495</v>
      </c>
      <c r="H74">
        <f t="shared" si="6"/>
        <v>408</v>
      </c>
      <c r="I74">
        <f t="shared" si="7"/>
        <v>1407</v>
      </c>
      <c r="J74">
        <f>SUM(I$2:I74)</f>
        <v>120817</v>
      </c>
    </row>
    <row r="75" spans="1:10" x14ac:dyDescent="0.25">
      <c r="A75" s="1">
        <v>44786</v>
      </c>
      <c r="B75">
        <v>26</v>
      </c>
      <c r="C75">
        <f>ROUNDDOWN($C$2*(1+(1/13)*((temperatury5[[#This Row],[temperatura]]-24)/2)),0)</f>
        <v>96</v>
      </c>
      <c r="D75">
        <f>ROUNDDOWN($D$2*(1+(2/29)*((temperatury5[[#This Row],[temperatura]]-24)/2)),0)</f>
        <v>128</v>
      </c>
      <c r="E75">
        <f>ROUNDDOWN($E$2*(1+(1/17)*((temperatury5[[#This Row],[temperatura]]-24)/2)),0)</f>
        <v>84</v>
      </c>
      <c r="F75">
        <f t="shared" si="4"/>
        <v>672</v>
      </c>
      <c r="G75">
        <f t="shared" si="5"/>
        <v>640</v>
      </c>
      <c r="H75">
        <f t="shared" si="6"/>
        <v>504</v>
      </c>
      <c r="I75">
        <f t="shared" si="7"/>
        <v>1816</v>
      </c>
      <c r="J75">
        <f>SUM(I$2:I75)</f>
        <v>122633</v>
      </c>
    </row>
    <row r="76" spans="1:10" x14ac:dyDescent="0.25">
      <c r="A76" s="1">
        <v>44787</v>
      </c>
      <c r="B76">
        <v>21</v>
      </c>
      <c r="C76">
        <f>ROUNDDOWN($C$2*(1+(1/13)*((temperatury5[[#This Row],[temperatura]]-24)/2)),0)</f>
        <v>79</v>
      </c>
      <c r="D76">
        <f>ROUNDDOWN($D$2*(1+(2/29)*((temperatury5[[#This Row],[temperatura]]-24)/2)),0)</f>
        <v>107</v>
      </c>
      <c r="E76">
        <f>ROUNDDOWN($E$2*(1+(1/17)*((temperatury5[[#This Row],[temperatura]]-24)/2)),0)</f>
        <v>72</v>
      </c>
      <c r="F76">
        <f t="shared" si="4"/>
        <v>553</v>
      </c>
      <c r="G76">
        <f t="shared" si="5"/>
        <v>535</v>
      </c>
      <c r="H76">
        <f t="shared" si="6"/>
        <v>432</v>
      </c>
      <c r="I76">
        <f t="shared" si="7"/>
        <v>1520</v>
      </c>
      <c r="J76">
        <f>SUM(I$2:I76)</f>
        <v>124153</v>
      </c>
    </row>
    <row r="77" spans="1:10" x14ac:dyDescent="0.25">
      <c r="A77" s="1">
        <v>44788</v>
      </c>
      <c r="B77">
        <v>19</v>
      </c>
      <c r="C77">
        <f>ROUNDDOWN($C$2*(1+(1/13)*((temperatury5[[#This Row],[temperatura]]-24)/2)),0)</f>
        <v>72</v>
      </c>
      <c r="D77">
        <f>ROUNDDOWN($D$2*(1+(2/29)*((temperatury5[[#This Row],[temperatura]]-24)/2)),0)</f>
        <v>99</v>
      </c>
      <c r="E77">
        <f>ROUNDDOWN($E$2*(1+(1/17)*((temperatury5[[#This Row],[temperatura]]-24)/2)),0)</f>
        <v>68</v>
      </c>
      <c r="F77">
        <f t="shared" si="4"/>
        <v>504</v>
      </c>
      <c r="G77">
        <f t="shared" si="5"/>
        <v>495</v>
      </c>
      <c r="H77">
        <f t="shared" si="6"/>
        <v>408</v>
      </c>
      <c r="I77">
        <f t="shared" si="7"/>
        <v>1407</v>
      </c>
      <c r="J77">
        <f>SUM(I$2:I77)</f>
        <v>125560</v>
      </c>
    </row>
    <row r="78" spans="1:10" x14ac:dyDescent="0.25">
      <c r="A78" s="1">
        <v>44789</v>
      </c>
      <c r="B78">
        <v>19</v>
      </c>
      <c r="C78">
        <f>ROUNDDOWN($C$2*(1+(1/13)*((temperatury5[[#This Row],[temperatura]]-24)/2)),0)</f>
        <v>72</v>
      </c>
      <c r="D78">
        <f>ROUNDDOWN($D$2*(1+(2/29)*((temperatury5[[#This Row],[temperatura]]-24)/2)),0)</f>
        <v>99</v>
      </c>
      <c r="E78">
        <f>ROUNDDOWN($E$2*(1+(1/17)*((temperatury5[[#This Row],[temperatura]]-24)/2)),0)</f>
        <v>68</v>
      </c>
      <c r="F78">
        <f t="shared" si="4"/>
        <v>504</v>
      </c>
      <c r="G78">
        <f t="shared" si="5"/>
        <v>495</v>
      </c>
      <c r="H78">
        <f t="shared" si="6"/>
        <v>408</v>
      </c>
      <c r="I78">
        <f t="shared" si="7"/>
        <v>1407</v>
      </c>
      <c r="J78">
        <f>SUM(I$2:I78)</f>
        <v>126967</v>
      </c>
    </row>
    <row r="79" spans="1:10" x14ac:dyDescent="0.25">
      <c r="A79" s="1">
        <v>44790</v>
      </c>
      <c r="B79">
        <v>21</v>
      </c>
      <c r="C79">
        <f>ROUNDDOWN($C$2*(1+(1/13)*((temperatury5[[#This Row],[temperatura]]-24)/2)),0)</f>
        <v>79</v>
      </c>
      <c r="D79">
        <f>ROUNDDOWN($D$2*(1+(2/29)*((temperatury5[[#This Row],[temperatura]]-24)/2)),0)</f>
        <v>107</v>
      </c>
      <c r="E79">
        <f>ROUNDDOWN($E$2*(1+(1/17)*((temperatury5[[#This Row],[temperatura]]-24)/2)),0)</f>
        <v>72</v>
      </c>
      <c r="F79">
        <f t="shared" si="4"/>
        <v>553</v>
      </c>
      <c r="G79">
        <f t="shared" si="5"/>
        <v>535</v>
      </c>
      <c r="H79">
        <f t="shared" si="6"/>
        <v>432</v>
      </c>
      <c r="I79">
        <f t="shared" si="7"/>
        <v>1520</v>
      </c>
      <c r="J79">
        <f>SUM(I$2:I79)</f>
        <v>128487</v>
      </c>
    </row>
    <row r="80" spans="1:10" x14ac:dyDescent="0.25">
      <c r="A80" s="1">
        <v>44791</v>
      </c>
      <c r="B80">
        <v>21</v>
      </c>
      <c r="C80">
        <f>ROUNDDOWN($C$2*(1+(1/13)*((temperatury5[[#This Row],[temperatura]]-24)/2)),0)</f>
        <v>79</v>
      </c>
      <c r="D80">
        <f>ROUNDDOWN($D$2*(1+(2/29)*((temperatury5[[#This Row],[temperatura]]-24)/2)),0)</f>
        <v>107</v>
      </c>
      <c r="E80">
        <f>ROUNDDOWN($E$2*(1+(1/17)*((temperatury5[[#This Row],[temperatura]]-24)/2)),0)</f>
        <v>72</v>
      </c>
      <c r="F80">
        <f t="shared" si="4"/>
        <v>553</v>
      </c>
      <c r="G80">
        <f t="shared" si="5"/>
        <v>535</v>
      </c>
      <c r="H80">
        <f t="shared" si="6"/>
        <v>432</v>
      </c>
      <c r="I80">
        <f t="shared" si="7"/>
        <v>1520</v>
      </c>
      <c r="J80">
        <f>SUM(I$2:I80)</f>
        <v>130007</v>
      </c>
    </row>
    <row r="81" spans="1:10" x14ac:dyDescent="0.25">
      <c r="A81" s="1">
        <v>44792</v>
      </c>
      <c r="B81">
        <v>24</v>
      </c>
      <c r="C81">
        <f>ROUNDDOWN($C$2*(1+(1/13)*((temperatury5[[#This Row],[temperatura]]-24)/2)),0)</f>
        <v>90</v>
      </c>
      <c r="D81">
        <f>ROUNDDOWN($D$2*(1+(2/29)*((temperatury5[[#This Row],[temperatura]]-24)/2)),0)</f>
        <v>120</v>
      </c>
      <c r="E81">
        <f>ROUNDDOWN($E$2*(1+(1/17)*((temperatury5[[#This Row],[temperatura]]-24)/2)),0)</f>
        <v>80</v>
      </c>
      <c r="F81">
        <f t="shared" si="4"/>
        <v>630</v>
      </c>
      <c r="G81">
        <f t="shared" si="5"/>
        <v>600</v>
      </c>
      <c r="H81">
        <f t="shared" si="6"/>
        <v>480</v>
      </c>
      <c r="I81">
        <f t="shared" si="7"/>
        <v>1710</v>
      </c>
      <c r="J81">
        <f>SUM(I$2:I81)</f>
        <v>131717</v>
      </c>
    </row>
    <row r="82" spans="1:10" x14ac:dyDescent="0.25">
      <c r="A82" s="1">
        <v>44793</v>
      </c>
      <c r="B82">
        <v>26</v>
      </c>
      <c r="C82">
        <f>ROUNDDOWN($C$2*(1+(1/13)*((temperatury5[[#This Row],[temperatura]]-24)/2)),0)</f>
        <v>96</v>
      </c>
      <c r="D82">
        <f>ROUNDDOWN($D$2*(1+(2/29)*((temperatury5[[#This Row],[temperatura]]-24)/2)),0)</f>
        <v>128</v>
      </c>
      <c r="E82">
        <f>ROUNDDOWN($E$2*(1+(1/17)*((temperatury5[[#This Row],[temperatura]]-24)/2)),0)</f>
        <v>84</v>
      </c>
      <c r="F82">
        <f t="shared" si="4"/>
        <v>672</v>
      </c>
      <c r="G82">
        <f t="shared" si="5"/>
        <v>640</v>
      </c>
      <c r="H82">
        <f t="shared" si="6"/>
        <v>504</v>
      </c>
      <c r="I82">
        <f t="shared" si="7"/>
        <v>1816</v>
      </c>
      <c r="J82">
        <f>SUM(I$2:I82)</f>
        <v>133533</v>
      </c>
    </row>
    <row r="83" spans="1:10" x14ac:dyDescent="0.25">
      <c r="A83" s="1">
        <v>44794</v>
      </c>
      <c r="B83">
        <v>23</v>
      </c>
      <c r="C83">
        <f>ROUNDDOWN($C$2*(1+(1/13)*((temperatury5[[#This Row],[temperatura]]-24)/2)),0)</f>
        <v>86</v>
      </c>
      <c r="D83">
        <f>ROUNDDOWN($D$2*(1+(2/29)*((temperatury5[[#This Row],[temperatura]]-24)/2)),0)</f>
        <v>115</v>
      </c>
      <c r="E83">
        <f>ROUNDDOWN($E$2*(1+(1/17)*((temperatury5[[#This Row],[temperatura]]-24)/2)),0)</f>
        <v>77</v>
      </c>
      <c r="F83">
        <f t="shared" si="4"/>
        <v>602</v>
      </c>
      <c r="G83">
        <f t="shared" si="5"/>
        <v>575</v>
      </c>
      <c r="H83">
        <f t="shared" si="6"/>
        <v>462</v>
      </c>
      <c r="I83">
        <f t="shared" si="7"/>
        <v>1639</v>
      </c>
      <c r="J83">
        <f>SUM(I$2:I83)</f>
        <v>135172</v>
      </c>
    </row>
    <row r="84" spans="1:10" x14ac:dyDescent="0.25">
      <c r="A84" s="1">
        <v>44795</v>
      </c>
      <c r="B84">
        <v>23</v>
      </c>
      <c r="C84">
        <f>ROUNDDOWN($C$2*(1+(1/13)*((temperatury5[[#This Row],[temperatura]]-24)/2)),0)</f>
        <v>86</v>
      </c>
      <c r="D84">
        <f>ROUNDDOWN($D$2*(1+(2/29)*((temperatury5[[#This Row],[temperatura]]-24)/2)),0)</f>
        <v>115</v>
      </c>
      <c r="E84">
        <f>ROUNDDOWN($E$2*(1+(1/17)*((temperatury5[[#This Row],[temperatura]]-24)/2)),0)</f>
        <v>77</v>
      </c>
      <c r="F84">
        <f t="shared" si="4"/>
        <v>602</v>
      </c>
      <c r="G84">
        <f t="shared" si="5"/>
        <v>575</v>
      </c>
      <c r="H84">
        <f t="shared" si="6"/>
        <v>462</v>
      </c>
      <c r="I84">
        <f t="shared" si="7"/>
        <v>1639</v>
      </c>
      <c r="J84">
        <f>SUM(I$2:I84)</f>
        <v>136811</v>
      </c>
    </row>
    <row r="85" spans="1:10" x14ac:dyDescent="0.25">
      <c r="A85" s="1">
        <v>44796</v>
      </c>
      <c r="B85">
        <v>24</v>
      </c>
      <c r="C85">
        <f>ROUNDDOWN($C$2*(1+(1/13)*((temperatury5[[#This Row],[temperatura]]-24)/2)),0)</f>
        <v>90</v>
      </c>
      <c r="D85">
        <f>ROUNDDOWN($D$2*(1+(2/29)*((temperatury5[[#This Row],[temperatura]]-24)/2)),0)</f>
        <v>120</v>
      </c>
      <c r="E85">
        <f>ROUNDDOWN($E$2*(1+(1/17)*((temperatury5[[#This Row],[temperatura]]-24)/2)),0)</f>
        <v>80</v>
      </c>
      <c r="F85">
        <f t="shared" si="4"/>
        <v>630</v>
      </c>
      <c r="G85">
        <f t="shared" si="5"/>
        <v>600</v>
      </c>
      <c r="H85">
        <f t="shared" si="6"/>
        <v>480</v>
      </c>
      <c r="I85">
        <f t="shared" si="7"/>
        <v>1710</v>
      </c>
      <c r="J85">
        <f>SUM(I$2:I85)</f>
        <v>138521</v>
      </c>
    </row>
    <row r="86" spans="1:10" x14ac:dyDescent="0.25">
      <c r="A86" s="1">
        <v>44797</v>
      </c>
      <c r="B86">
        <v>26</v>
      </c>
      <c r="C86">
        <f>ROUNDDOWN($C$2*(1+(1/13)*((temperatury5[[#This Row],[temperatura]]-24)/2)),0)</f>
        <v>96</v>
      </c>
      <c r="D86">
        <f>ROUNDDOWN($D$2*(1+(2/29)*((temperatury5[[#This Row],[temperatura]]-24)/2)),0)</f>
        <v>128</v>
      </c>
      <c r="E86">
        <f>ROUNDDOWN($E$2*(1+(1/17)*((temperatury5[[#This Row],[temperatura]]-24)/2)),0)</f>
        <v>84</v>
      </c>
      <c r="F86">
        <f t="shared" si="4"/>
        <v>672</v>
      </c>
      <c r="G86">
        <f t="shared" si="5"/>
        <v>640</v>
      </c>
      <c r="H86">
        <f t="shared" si="6"/>
        <v>504</v>
      </c>
      <c r="I86">
        <f t="shared" si="7"/>
        <v>1816</v>
      </c>
      <c r="J86">
        <f>SUM(I$2:I86)</f>
        <v>140337</v>
      </c>
    </row>
    <row r="87" spans="1:10" x14ac:dyDescent="0.25">
      <c r="A87" s="1">
        <v>44798</v>
      </c>
      <c r="B87">
        <v>28</v>
      </c>
      <c r="C87">
        <f>ROUNDDOWN($C$2*(1+(1/13)*((temperatury5[[#This Row],[temperatura]]-24)/2)),0)</f>
        <v>103</v>
      </c>
      <c r="D87">
        <f>ROUNDDOWN($D$2*(1+(2/29)*((temperatury5[[#This Row],[temperatura]]-24)/2)),0)</f>
        <v>136</v>
      </c>
      <c r="E87">
        <f>ROUNDDOWN($E$2*(1+(1/17)*((temperatury5[[#This Row],[temperatura]]-24)/2)),0)</f>
        <v>89</v>
      </c>
      <c r="F87">
        <f t="shared" si="4"/>
        <v>721</v>
      </c>
      <c r="G87">
        <f t="shared" si="5"/>
        <v>680</v>
      </c>
      <c r="H87">
        <f t="shared" si="6"/>
        <v>534</v>
      </c>
      <c r="I87">
        <f t="shared" si="7"/>
        <v>1935</v>
      </c>
      <c r="J87">
        <f>SUM(I$2:I87)</f>
        <v>142272</v>
      </c>
    </row>
    <row r="88" spans="1:10" x14ac:dyDescent="0.25">
      <c r="A88" s="1">
        <v>44799</v>
      </c>
      <c r="B88">
        <v>32</v>
      </c>
      <c r="C88">
        <f>ROUNDDOWN($C$2*(1+(1/13)*((temperatury5[[#This Row],[temperatura]]-24)/2)),0)</f>
        <v>117</v>
      </c>
      <c r="D88">
        <f>ROUNDDOWN($D$2*(1+(2/29)*((temperatury5[[#This Row],[temperatura]]-24)/2)),0)</f>
        <v>153</v>
      </c>
      <c r="E88">
        <f>ROUNDDOWN($E$2*(1+(1/17)*((temperatury5[[#This Row],[temperatura]]-24)/2)),0)</f>
        <v>98</v>
      </c>
      <c r="F88">
        <f t="shared" si="4"/>
        <v>819</v>
      </c>
      <c r="G88">
        <f t="shared" si="5"/>
        <v>765</v>
      </c>
      <c r="H88">
        <f t="shared" si="6"/>
        <v>588</v>
      </c>
      <c r="I88">
        <f t="shared" si="7"/>
        <v>2172</v>
      </c>
      <c r="J88">
        <f>SUM(I$2:I88)</f>
        <v>144444</v>
      </c>
    </row>
    <row r="89" spans="1:10" x14ac:dyDescent="0.25">
      <c r="A89" s="1">
        <v>44800</v>
      </c>
      <c r="B89">
        <v>26</v>
      </c>
      <c r="C89">
        <f>ROUNDDOWN($C$2*(1+(1/13)*((temperatury5[[#This Row],[temperatura]]-24)/2)),0)</f>
        <v>96</v>
      </c>
      <c r="D89">
        <f>ROUNDDOWN($D$2*(1+(2/29)*((temperatury5[[#This Row],[temperatura]]-24)/2)),0)</f>
        <v>128</v>
      </c>
      <c r="E89">
        <f>ROUNDDOWN($E$2*(1+(1/17)*((temperatury5[[#This Row],[temperatura]]-24)/2)),0)</f>
        <v>84</v>
      </c>
      <c r="F89">
        <f t="shared" si="4"/>
        <v>672</v>
      </c>
      <c r="G89">
        <f t="shared" si="5"/>
        <v>640</v>
      </c>
      <c r="H89">
        <f t="shared" si="6"/>
        <v>504</v>
      </c>
      <c r="I89">
        <f t="shared" si="7"/>
        <v>1816</v>
      </c>
      <c r="J89">
        <f>SUM(I$2:I89)</f>
        <v>146260</v>
      </c>
    </row>
    <row r="90" spans="1:10" x14ac:dyDescent="0.25">
      <c r="A90" s="1">
        <v>44801</v>
      </c>
      <c r="B90">
        <v>32</v>
      </c>
      <c r="C90">
        <f>ROUNDDOWN($C$2*(1+(1/13)*((temperatury5[[#This Row],[temperatura]]-24)/2)),0)</f>
        <v>117</v>
      </c>
      <c r="D90">
        <f>ROUNDDOWN($D$2*(1+(2/29)*((temperatury5[[#This Row],[temperatura]]-24)/2)),0)</f>
        <v>153</v>
      </c>
      <c r="E90">
        <f>ROUNDDOWN($E$2*(1+(1/17)*((temperatury5[[#This Row],[temperatura]]-24)/2)),0)</f>
        <v>98</v>
      </c>
      <c r="F90">
        <f t="shared" si="4"/>
        <v>819</v>
      </c>
      <c r="G90">
        <f t="shared" si="5"/>
        <v>765</v>
      </c>
      <c r="H90">
        <f t="shared" si="6"/>
        <v>588</v>
      </c>
      <c r="I90">
        <f t="shared" si="7"/>
        <v>2172</v>
      </c>
      <c r="J90">
        <f>SUM(I$2:I90)</f>
        <v>148432</v>
      </c>
    </row>
    <row r="91" spans="1:10" x14ac:dyDescent="0.25">
      <c r="A91" s="1">
        <v>44802</v>
      </c>
      <c r="B91">
        <v>23</v>
      </c>
      <c r="C91">
        <f>ROUNDDOWN($C$2*(1+(1/13)*((temperatury5[[#This Row],[temperatura]]-24)/2)),0)</f>
        <v>86</v>
      </c>
      <c r="D91">
        <f>ROUNDDOWN($D$2*(1+(2/29)*((temperatury5[[#This Row],[temperatura]]-24)/2)),0)</f>
        <v>115</v>
      </c>
      <c r="E91">
        <f>ROUNDDOWN($E$2*(1+(1/17)*((temperatury5[[#This Row],[temperatura]]-24)/2)),0)</f>
        <v>77</v>
      </c>
      <c r="F91">
        <f t="shared" si="4"/>
        <v>602</v>
      </c>
      <c r="G91">
        <f t="shared" si="5"/>
        <v>575</v>
      </c>
      <c r="H91">
        <f t="shared" si="6"/>
        <v>462</v>
      </c>
      <c r="I91">
        <f t="shared" si="7"/>
        <v>1639</v>
      </c>
      <c r="J91">
        <f>SUM(I$2:I91)</f>
        <v>150071</v>
      </c>
    </row>
    <row r="92" spans="1:10" x14ac:dyDescent="0.25">
      <c r="A92" s="1">
        <v>44803</v>
      </c>
      <c r="B92">
        <v>22</v>
      </c>
      <c r="C92">
        <f>ROUNDDOWN($C$2*(1+(1/13)*((temperatury5[[#This Row],[temperatura]]-24)/2)),0)</f>
        <v>83</v>
      </c>
      <c r="D92">
        <f>ROUNDDOWN($D$2*(1+(2/29)*((temperatury5[[#This Row],[temperatura]]-24)/2)),0)</f>
        <v>111</v>
      </c>
      <c r="E92">
        <f>ROUNDDOWN($E$2*(1+(1/17)*((temperatury5[[#This Row],[temperatura]]-24)/2)),0)</f>
        <v>75</v>
      </c>
      <c r="F92">
        <f t="shared" si="4"/>
        <v>581</v>
      </c>
      <c r="G92">
        <f t="shared" si="5"/>
        <v>555</v>
      </c>
      <c r="H92">
        <f t="shared" si="6"/>
        <v>450</v>
      </c>
      <c r="I92">
        <f t="shared" si="7"/>
        <v>1586</v>
      </c>
      <c r="J92">
        <f>SUM(I$2:I92)</f>
        <v>151657</v>
      </c>
    </row>
    <row r="93" spans="1:10" x14ac:dyDescent="0.25">
      <c r="A93" s="1">
        <v>44804</v>
      </c>
      <c r="B93">
        <v>25</v>
      </c>
      <c r="C93">
        <f>ROUNDDOWN($C$2*(1+(1/13)*((temperatury5[[#This Row],[temperatura]]-24)/2)),0)</f>
        <v>93</v>
      </c>
      <c r="D93">
        <f>ROUNDDOWN($D$2*(1+(2/29)*((temperatury5[[#This Row],[temperatura]]-24)/2)),0)</f>
        <v>124</v>
      </c>
      <c r="E93">
        <f>ROUNDDOWN($E$2*(1+(1/17)*((temperatury5[[#This Row],[temperatura]]-24)/2)),0)</f>
        <v>82</v>
      </c>
      <c r="F93">
        <f t="shared" si="4"/>
        <v>651</v>
      </c>
      <c r="G93">
        <f t="shared" si="5"/>
        <v>620</v>
      </c>
      <c r="H93">
        <f t="shared" si="6"/>
        <v>492</v>
      </c>
      <c r="I93">
        <f t="shared" si="7"/>
        <v>1763</v>
      </c>
      <c r="J93">
        <f>SUM(I$2:I93)</f>
        <v>153420</v>
      </c>
    </row>
    <row r="94" spans="1:10" x14ac:dyDescent="0.25">
      <c r="A94" s="1">
        <v>44805</v>
      </c>
      <c r="B94">
        <v>23</v>
      </c>
      <c r="C94">
        <f>ROUNDDOWN($C$2*(1+(1/13)*((temperatury5[[#This Row],[temperatura]]-24)/2)),0)</f>
        <v>86</v>
      </c>
      <c r="D94">
        <f>ROUNDDOWN($D$2*(1+(2/29)*((temperatury5[[#This Row],[temperatura]]-24)/2)),0)</f>
        <v>115</v>
      </c>
      <c r="E94">
        <f>ROUNDDOWN($E$2*(1+(1/17)*((temperatury5[[#This Row],[temperatura]]-24)/2)),0)</f>
        <v>77</v>
      </c>
      <c r="F94">
        <f t="shared" ref="F94:F122" si="8">C94*(7+$M$119)</f>
        <v>717.24</v>
      </c>
      <c r="G94">
        <f t="shared" ref="G94:G122" si="9">D94*(5+$M$119)</f>
        <v>729.1</v>
      </c>
      <c r="H94">
        <f t="shared" ref="H94:H122" si="10">E94*(6+$M$119)</f>
        <v>565.17999999999995</v>
      </c>
      <c r="I94">
        <f t="shared" si="7"/>
        <v>2011.52</v>
      </c>
      <c r="J94">
        <f>SUM(I$2:I94)</f>
        <v>155431.51999999999</v>
      </c>
    </row>
    <row r="95" spans="1:10" x14ac:dyDescent="0.25">
      <c r="A95" s="1">
        <v>44806</v>
      </c>
      <c r="B95">
        <v>23</v>
      </c>
      <c r="C95">
        <f>ROUNDDOWN($C$2*(1+(1/13)*((temperatury5[[#This Row],[temperatura]]-24)/2)),0)</f>
        <v>86</v>
      </c>
      <c r="D95">
        <f>ROUNDDOWN($D$2*(1+(2/29)*((temperatury5[[#This Row],[temperatura]]-24)/2)),0)</f>
        <v>115</v>
      </c>
      <c r="E95">
        <f>ROUNDDOWN($E$2*(1+(1/17)*((temperatury5[[#This Row],[temperatura]]-24)/2)),0)</f>
        <v>77</v>
      </c>
      <c r="F95">
        <f t="shared" si="8"/>
        <v>717.24</v>
      </c>
      <c r="G95">
        <f t="shared" si="9"/>
        <v>729.1</v>
      </c>
      <c r="H95">
        <f t="shared" si="10"/>
        <v>565.17999999999995</v>
      </c>
      <c r="I95">
        <f t="shared" si="7"/>
        <v>2011.52</v>
      </c>
      <c r="J95">
        <f>SUM(I$2:I95)</f>
        <v>157443.03999999998</v>
      </c>
    </row>
    <row r="96" spans="1:10" x14ac:dyDescent="0.25">
      <c r="A96" s="1">
        <v>44807</v>
      </c>
      <c r="B96">
        <v>22</v>
      </c>
      <c r="C96">
        <f>ROUNDDOWN($C$2*(1+(1/13)*((temperatury5[[#This Row],[temperatura]]-24)/2)),0)</f>
        <v>83</v>
      </c>
      <c r="D96">
        <f>ROUNDDOWN($D$2*(1+(2/29)*((temperatury5[[#This Row],[temperatura]]-24)/2)),0)</f>
        <v>111</v>
      </c>
      <c r="E96">
        <f>ROUNDDOWN($E$2*(1+(1/17)*((temperatury5[[#This Row],[temperatura]]-24)/2)),0)</f>
        <v>75</v>
      </c>
      <c r="F96">
        <f t="shared" si="8"/>
        <v>692.22</v>
      </c>
      <c r="G96">
        <f t="shared" si="9"/>
        <v>703.74</v>
      </c>
      <c r="H96">
        <f t="shared" si="10"/>
        <v>550.5</v>
      </c>
      <c r="I96">
        <f t="shared" si="7"/>
        <v>1946.46</v>
      </c>
      <c r="J96">
        <f>SUM(I$2:I96)</f>
        <v>159389.49999999997</v>
      </c>
    </row>
    <row r="97" spans="1:10" x14ac:dyDescent="0.25">
      <c r="A97" s="1">
        <v>44808</v>
      </c>
      <c r="B97">
        <v>22</v>
      </c>
      <c r="C97">
        <f>ROUNDDOWN($C$2*(1+(1/13)*((temperatury5[[#This Row],[temperatura]]-24)/2)),0)</f>
        <v>83</v>
      </c>
      <c r="D97">
        <f>ROUNDDOWN($D$2*(1+(2/29)*((temperatury5[[#This Row],[temperatura]]-24)/2)),0)</f>
        <v>111</v>
      </c>
      <c r="E97">
        <f>ROUNDDOWN($E$2*(1+(1/17)*((temperatury5[[#This Row],[temperatura]]-24)/2)),0)</f>
        <v>75</v>
      </c>
      <c r="F97">
        <f t="shared" si="8"/>
        <v>692.22</v>
      </c>
      <c r="G97">
        <f t="shared" si="9"/>
        <v>703.74</v>
      </c>
      <c r="H97">
        <f t="shared" si="10"/>
        <v>550.5</v>
      </c>
      <c r="I97">
        <f t="shared" si="7"/>
        <v>1946.46</v>
      </c>
      <c r="J97">
        <f>SUM(I$2:I97)</f>
        <v>161335.95999999996</v>
      </c>
    </row>
    <row r="98" spans="1:10" x14ac:dyDescent="0.25">
      <c r="A98" s="1">
        <v>44809</v>
      </c>
      <c r="B98">
        <v>21</v>
      </c>
      <c r="C98">
        <f>ROUNDDOWN($C$2*(1+(1/13)*((temperatury5[[#This Row],[temperatura]]-24)/2)),0)</f>
        <v>79</v>
      </c>
      <c r="D98">
        <f>ROUNDDOWN($D$2*(1+(2/29)*((temperatury5[[#This Row],[temperatura]]-24)/2)),0)</f>
        <v>107</v>
      </c>
      <c r="E98">
        <f>ROUNDDOWN($E$2*(1+(1/17)*((temperatury5[[#This Row],[temperatura]]-24)/2)),0)</f>
        <v>72</v>
      </c>
      <c r="F98">
        <f t="shared" si="8"/>
        <v>658.86</v>
      </c>
      <c r="G98">
        <f t="shared" si="9"/>
        <v>678.38</v>
      </c>
      <c r="H98">
        <f t="shared" si="10"/>
        <v>528.48</v>
      </c>
      <c r="I98">
        <f t="shared" si="7"/>
        <v>1865.72</v>
      </c>
      <c r="J98">
        <f>SUM(I$2:I98)</f>
        <v>163201.67999999996</v>
      </c>
    </row>
    <row r="99" spans="1:10" x14ac:dyDescent="0.25">
      <c r="A99" s="1">
        <v>44810</v>
      </c>
      <c r="B99">
        <v>21</v>
      </c>
      <c r="C99">
        <f>ROUNDDOWN($C$2*(1+(1/13)*((temperatury5[[#This Row],[temperatura]]-24)/2)),0)</f>
        <v>79</v>
      </c>
      <c r="D99">
        <f>ROUNDDOWN($D$2*(1+(2/29)*((temperatury5[[#This Row],[temperatura]]-24)/2)),0)</f>
        <v>107</v>
      </c>
      <c r="E99">
        <f>ROUNDDOWN($E$2*(1+(1/17)*((temperatury5[[#This Row],[temperatura]]-24)/2)),0)</f>
        <v>72</v>
      </c>
      <c r="F99">
        <f t="shared" si="8"/>
        <v>658.86</v>
      </c>
      <c r="G99">
        <f t="shared" si="9"/>
        <v>678.38</v>
      </c>
      <c r="H99">
        <f t="shared" si="10"/>
        <v>528.48</v>
      </c>
      <c r="I99">
        <f t="shared" si="7"/>
        <v>1865.72</v>
      </c>
      <c r="J99">
        <f>SUM(I$2:I99)</f>
        <v>165067.39999999997</v>
      </c>
    </row>
    <row r="100" spans="1:10" x14ac:dyDescent="0.25">
      <c r="A100" s="1">
        <v>44811</v>
      </c>
      <c r="B100">
        <v>20</v>
      </c>
      <c r="C100">
        <f>ROUNDDOWN($C$2*(1+(1/13)*((temperatury5[[#This Row],[temperatura]]-24)/2)),0)</f>
        <v>76</v>
      </c>
      <c r="D100">
        <f>ROUNDDOWN($D$2*(1+(2/29)*((temperatury5[[#This Row],[temperatura]]-24)/2)),0)</f>
        <v>103</v>
      </c>
      <c r="E100">
        <f>ROUNDDOWN($E$2*(1+(1/17)*((temperatury5[[#This Row],[temperatura]]-24)/2)),0)</f>
        <v>70</v>
      </c>
      <c r="F100">
        <f t="shared" si="8"/>
        <v>633.84</v>
      </c>
      <c r="G100">
        <f t="shared" si="9"/>
        <v>653.02</v>
      </c>
      <c r="H100">
        <f t="shared" si="10"/>
        <v>513.79999999999995</v>
      </c>
      <c r="I100">
        <f t="shared" si="7"/>
        <v>1800.66</v>
      </c>
      <c r="J100">
        <f>SUM(I$2:I100)</f>
        <v>166868.05999999997</v>
      </c>
    </row>
    <row r="101" spans="1:10" x14ac:dyDescent="0.25">
      <c r="A101" s="1">
        <v>44812</v>
      </c>
      <c r="B101">
        <v>20</v>
      </c>
      <c r="C101">
        <f>ROUNDDOWN($C$2*(1+(1/13)*((temperatury5[[#This Row],[temperatura]]-24)/2)),0)</f>
        <v>76</v>
      </c>
      <c r="D101">
        <f>ROUNDDOWN($D$2*(1+(2/29)*((temperatury5[[#This Row],[temperatura]]-24)/2)),0)</f>
        <v>103</v>
      </c>
      <c r="E101">
        <f>ROUNDDOWN($E$2*(1+(1/17)*((temperatury5[[#This Row],[temperatura]]-24)/2)),0)</f>
        <v>70</v>
      </c>
      <c r="F101">
        <f t="shared" si="8"/>
        <v>633.84</v>
      </c>
      <c r="G101">
        <f t="shared" si="9"/>
        <v>653.02</v>
      </c>
      <c r="H101">
        <f t="shared" si="10"/>
        <v>513.79999999999995</v>
      </c>
      <c r="I101">
        <f t="shared" si="7"/>
        <v>1800.66</v>
      </c>
      <c r="J101">
        <f>SUM(I$2:I101)</f>
        <v>168668.71999999997</v>
      </c>
    </row>
    <row r="102" spans="1:10" x14ac:dyDescent="0.25">
      <c r="A102" s="1">
        <v>44813</v>
      </c>
      <c r="B102">
        <v>19</v>
      </c>
      <c r="C102">
        <f>ROUNDDOWN($C$2*(1+(1/13)*((temperatury5[[#This Row],[temperatura]]-24)/2)),0)</f>
        <v>72</v>
      </c>
      <c r="D102">
        <f>ROUNDDOWN($D$2*(1+(2/29)*((temperatury5[[#This Row],[temperatura]]-24)/2)),0)</f>
        <v>99</v>
      </c>
      <c r="E102">
        <f>ROUNDDOWN($E$2*(1+(1/17)*((temperatury5[[#This Row],[temperatura]]-24)/2)),0)</f>
        <v>68</v>
      </c>
      <c r="F102">
        <f t="shared" si="8"/>
        <v>600.48</v>
      </c>
      <c r="G102">
        <f t="shared" si="9"/>
        <v>627.66</v>
      </c>
      <c r="H102">
        <f t="shared" si="10"/>
        <v>499.12</v>
      </c>
      <c r="I102">
        <f t="shared" si="7"/>
        <v>1727.2599999999998</v>
      </c>
      <c r="J102">
        <f>SUM(I$2:I102)</f>
        <v>170395.97999999998</v>
      </c>
    </row>
    <row r="103" spans="1:10" x14ac:dyDescent="0.25">
      <c r="A103" s="1">
        <v>44814</v>
      </c>
      <c r="B103">
        <v>19</v>
      </c>
      <c r="C103">
        <f>ROUNDDOWN($C$2*(1+(1/13)*((temperatury5[[#This Row],[temperatura]]-24)/2)),0)</f>
        <v>72</v>
      </c>
      <c r="D103">
        <f>ROUNDDOWN($D$2*(1+(2/29)*((temperatury5[[#This Row],[temperatura]]-24)/2)),0)</f>
        <v>99</v>
      </c>
      <c r="E103">
        <f>ROUNDDOWN($E$2*(1+(1/17)*((temperatury5[[#This Row],[temperatura]]-24)/2)),0)</f>
        <v>68</v>
      </c>
      <c r="F103">
        <f t="shared" si="8"/>
        <v>600.48</v>
      </c>
      <c r="G103">
        <f t="shared" si="9"/>
        <v>627.66</v>
      </c>
      <c r="H103">
        <f t="shared" si="10"/>
        <v>499.12</v>
      </c>
      <c r="I103">
        <f t="shared" si="7"/>
        <v>1727.2599999999998</v>
      </c>
      <c r="J103">
        <f>SUM(I$2:I103)</f>
        <v>172123.24</v>
      </c>
    </row>
    <row r="104" spans="1:10" x14ac:dyDescent="0.25">
      <c r="A104" s="1">
        <v>44815</v>
      </c>
      <c r="B104">
        <v>18</v>
      </c>
      <c r="C104">
        <f>ROUNDDOWN($C$2*(1+(1/13)*((temperatury5[[#This Row],[temperatura]]-24)/2)),0)</f>
        <v>69</v>
      </c>
      <c r="D104">
        <f>ROUNDDOWN($D$2*(1+(2/29)*((temperatury5[[#This Row],[temperatura]]-24)/2)),0)</f>
        <v>95</v>
      </c>
      <c r="E104">
        <f>ROUNDDOWN($E$2*(1+(1/17)*((temperatury5[[#This Row],[temperatura]]-24)/2)),0)</f>
        <v>65</v>
      </c>
      <c r="F104">
        <f t="shared" si="8"/>
        <v>575.46</v>
      </c>
      <c r="G104">
        <f t="shared" si="9"/>
        <v>602.29999999999995</v>
      </c>
      <c r="H104">
        <f t="shared" si="10"/>
        <v>477.09999999999997</v>
      </c>
      <c r="I104">
        <f t="shared" si="7"/>
        <v>1654.86</v>
      </c>
      <c r="J104">
        <f>SUM(I$2:I104)</f>
        <v>173778.09999999998</v>
      </c>
    </row>
    <row r="105" spans="1:10" x14ac:dyDescent="0.25">
      <c r="A105" s="1">
        <v>44816</v>
      </c>
      <c r="B105">
        <v>18</v>
      </c>
      <c r="C105">
        <f>ROUNDDOWN($C$2*(1+(1/13)*((temperatury5[[#This Row],[temperatura]]-24)/2)),0)</f>
        <v>69</v>
      </c>
      <c r="D105">
        <f>ROUNDDOWN($D$2*(1+(2/29)*((temperatury5[[#This Row],[temperatura]]-24)/2)),0)</f>
        <v>95</v>
      </c>
      <c r="E105">
        <f>ROUNDDOWN($E$2*(1+(1/17)*((temperatury5[[#This Row],[temperatura]]-24)/2)),0)</f>
        <v>65</v>
      </c>
      <c r="F105">
        <f t="shared" si="8"/>
        <v>575.46</v>
      </c>
      <c r="G105">
        <f t="shared" si="9"/>
        <v>602.29999999999995</v>
      </c>
      <c r="H105">
        <f t="shared" si="10"/>
        <v>477.09999999999997</v>
      </c>
      <c r="I105">
        <f t="shared" si="7"/>
        <v>1654.86</v>
      </c>
      <c r="J105">
        <f>SUM(I$2:I105)</f>
        <v>175432.95999999996</v>
      </c>
    </row>
    <row r="106" spans="1:10" x14ac:dyDescent="0.25">
      <c r="A106" s="1">
        <v>44817</v>
      </c>
      <c r="B106">
        <v>17</v>
      </c>
      <c r="C106">
        <f>ROUNDDOWN($C$2*(1+(1/13)*((temperatury5[[#This Row],[temperatura]]-24)/2)),0)</f>
        <v>65</v>
      </c>
      <c r="D106">
        <f>ROUNDDOWN($D$2*(1+(2/29)*((temperatury5[[#This Row],[temperatura]]-24)/2)),0)</f>
        <v>91</v>
      </c>
      <c r="E106">
        <f>ROUNDDOWN($E$2*(1+(1/17)*((temperatury5[[#This Row],[temperatura]]-24)/2)),0)</f>
        <v>63</v>
      </c>
      <c r="F106">
        <f t="shared" si="8"/>
        <v>542.1</v>
      </c>
      <c r="G106">
        <f t="shared" si="9"/>
        <v>576.93999999999994</v>
      </c>
      <c r="H106">
        <f t="shared" si="10"/>
        <v>462.42</v>
      </c>
      <c r="I106">
        <f t="shared" si="7"/>
        <v>1581.46</v>
      </c>
      <c r="J106">
        <f>SUM(I$2:I106)</f>
        <v>177014.41999999995</v>
      </c>
    </row>
    <row r="107" spans="1:10" x14ac:dyDescent="0.25">
      <c r="A107" s="1">
        <v>44818</v>
      </c>
      <c r="B107">
        <v>17</v>
      </c>
      <c r="C107">
        <f>ROUNDDOWN($C$2*(1+(1/13)*((temperatury5[[#This Row],[temperatura]]-24)/2)),0)</f>
        <v>65</v>
      </c>
      <c r="D107">
        <f>ROUNDDOWN($D$2*(1+(2/29)*((temperatury5[[#This Row],[temperatura]]-24)/2)),0)</f>
        <v>91</v>
      </c>
      <c r="E107">
        <f>ROUNDDOWN($E$2*(1+(1/17)*((temperatury5[[#This Row],[temperatura]]-24)/2)),0)</f>
        <v>63</v>
      </c>
      <c r="F107">
        <f t="shared" si="8"/>
        <v>542.1</v>
      </c>
      <c r="G107">
        <f t="shared" si="9"/>
        <v>576.93999999999994</v>
      </c>
      <c r="H107">
        <f t="shared" si="10"/>
        <v>462.42</v>
      </c>
      <c r="I107">
        <f t="shared" si="7"/>
        <v>1581.46</v>
      </c>
      <c r="J107">
        <f>SUM(I$2:I107)</f>
        <v>178595.87999999995</v>
      </c>
    </row>
    <row r="108" spans="1:10" x14ac:dyDescent="0.25">
      <c r="A108" s="1">
        <v>44819</v>
      </c>
      <c r="B108">
        <v>16</v>
      </c>
      <c r="C108">
        <f>ROUNDDOWN($C$2*(1+(1/13)*((temperatury5[[#This Row],[temperatura]]-24)/2)),0)</f>
        <v>62</v>
      </c>
      <c r="D108">
        <f>ROUNDDOWN($D$2*(1+(2/29)*((temperatury5[[#This Row],[temperatura]]-24)/2)),0)</f>
        <v>86</v>
      </c>
      <c r="E108">
        <f>ROUNDDOWN($E$2*(1+(1/17)*((temperatury5[[#This Row],[temperatura]]-24)/2)),0)</f>
        <v>61</v>
      </c>
      <c r="F108">
        <f t="shared" si="8"/>
        <v>517.08000000000004</v>
      </c>
      <c r="G108">
        <f t="shared" si="9"/>
        <v>545.24</v>
      </c>
      <c r="H108">
        <f t="shared" si="10"/>
        <v>447.74</v>
      </c>
      <c r="I108">
        <f t="shared" si="7"/>
        <v>1510.0600000000002</v>
      </c>
      <c r="J108">
        <f>SUM(I$2:I108)</f>
        <v>180105.93999999994</v>
      </c>
    </row>
    <row r="109" spans="1:10" x14ac:dyDescent="0.25">
      <c r="A109" s="1">
        <v>44820</v>
      </c>
      <c r="B109">
        <v>16</v>
      </c>
      <c r="C109">
        <f>ROUNDDOWN($C$2*(1+(1/13)*((temperatury5[[#This Row],[temperatura]]-24)/2)),0)</f>
        <v>62</v>
      </c>
      <c r="D109">
        <f>ROUNDDOWN($D$2*(1+(2/29)*((temperatury5[[#This Row],[temperatura]]-24)/2)),0)</f>
        <v>86</v>
      </c>
      <c r="E109">
        <f>ROUNDDOWN($E$2*(1+(1/17)*((temperatury5[[#This Row],[temperatura]]-24)/2)),0)</f>
        <v>61</v>
      </c>
      <c r="F109">
        <f t="shared" si="8"/>
        <v>517.08000000000004</v>
      </c>
      <c r="G109">
        <f t="shared" si="9"/>
        <v>545.24</v>
      </c>
      <c r="H109">
        <f t="shared" si="10"/>
        <v>447.74</v>
      </c>
      <c r="I109">
        <f t="shared" si="7"/>
        <v>1510.0600000000002</v>
      </c>
      <c r="J109">
        <f>SUM(I$2:I109)</f>
        <v>181615.99999999994</v>
      </c>
    </row>
    <row r="110" spans="1:10" x14ac:dyDescent="0.25">
      <c r="A110" s="1">
        <v>44821</v>
      </c>
      <c r="B110">
        <v>15</v>
      </c>
      <c r="C110">
        <f>ROUNDDOWN($C$2*(1+(1/13)*((temperatury5[[#This Row],[temperatura]]-24)/2)),0)</f>
        <v>58</v>
      </c>
      <c r="D110">
        <f>ROUNDDOWN($D$2*(1+(2/29)*((temperatury5[[#This Row],[temperatura]]-24)/2)),0)</f>
        <v>82</v>
      </c>
      <c r="E110">
        <f>ROUNDDOWN($E$2*(1+(1/17)*((temperatury5[[#This Row],[temperatura]]-24)/2)),0)</f>
        <v>58</v>
      </c>
      <c r="F110">
        <f t="shared" si="8"/>
        <v>483.71999999999997</v>
      </c>
      <c r="G110">
        <f t="shared" si="9"/>
        <v>519.88</v>
      </c>
      <c r="H110">
        <f t="shared" si="10"/>
        <v>425.71999999999997</v>
      </c>
      <c r="I110">
        <f t="shared" si="7"/>
        <v>1429.32</v>
      </c>
      <c r="J110">
        <f>SUM(I$2:I110)</f>
        <v>183045.31999999995</v>
      </c>
    </row>
    <row r="111" spans="1:10" x14ac:dyDescent="0.25">
      <c r="A111" s="1">
        <v>44822</v>
      </c>
      <c r="B111">
        <v>15</v>
      </c>
      <c r="C111">
        <f>ROUNDDOWN($C$2*(1+(1/13)*((temperatury5[[#This Row],[temperatura]]-24)/2)),0)</f>
        <v>58</v>
      </c>
      <c r="D111">
        <f>ROUNDDOWN($D$2*(1+(2/29)*((temperatury5[[#This Row],[temperatura]]-24)/2)),0)</f>
        <v>82</v>
      </c>
      <c r="E111">
        <f>ROUNDDOWN($E$2*(1+(1/17)*((temperatury5[[#This Row],[temperatura]]-24)/2)),0)</f>
        <v>58</v>
      </c>
      <c r="F111">
        <f t="shared" si="8"/>
        <v>483.71999999999997</v>
      </c>
      <c r="G111">
        <f t="shared" si="9"/>
        <v>519.88</v>
      </c>
      <c r="H111">
        <f t="shared" si="10"/>
        <v>425.71999999999997</v>
      </c>
      <c r="I111">
        <f t="shared" si="7"/>
        <v>1429.32</v>
      </c>
      <c r="J111">
        <f>SUM(I$2:I111)</f>
        <v>184474.63999999996</v>
      </c>
    </row>
    <row r="112" spans="1:10" x14ac:dyDescent="0.25">
      <c r="A112" s="1">
        <v>44823</v>
      </c>
      <c r="B112">
        <v>14</v>
      </c>
      <c r="C112">
        <f>ROUNDDOWN($C$2*(1+(1/13)*((temperatury5[[#This Row],[temperatura]]-24)/2)),0)</f>
        <v>55</v>
      </c>
      <c r="D112">
        <f>ROUNDDOWN($D$2*(1+(2/29)*((temperatury5[[#This Row],[temperatura]]-24)/2)),0)</f>
        <v>78</v>
      </c>
      <c r="E112">
        <f>ROUNDDOWN($E$2*(1+(1/17)*((temperatury5[[#This Row],[temperatura]]-24)/2)),0)</f>
        <v>56</v>
      </c>
      <c r="F112">
        <f t="shared" si="8"/>
        <v>458.7</v>
      </c>
      <c r="G112">
        <f t="shared" si="9"/>
        <v>494.52</v>
      </c>
      <c r="H112">
        <f t="shared" si="10"/>
        <v>411.03999999999996</v>
      </c>
      <c r="I112">
        <f t="shared" si="7"/>
        <v>1364.26</v>
      </c>
      <c r="J112">
        <f>SUM(I$2:I112)</f>
        <v>185838.89999999997</v>
      </c>
    </row>
    <row r="113" spans="1:14" x14ac:dyDescent="0.25">
      <c r="A113" s="1">
        <v>44824</v>
      </c>
      <c r="B113">
        <v>14</v>
      </c>
      <c r="C113">
        <f>ROUNDDOWN($C$2*(1+(1/13)*((temperatury5[[#This Row],[temperatura]]-24)/2)),0)</f>
        <v>55</v>
      </c>
      <c r="D113">
        <f>ROUNDDOWN($D$2*(1+(2/29)*((temperatury5[[#This Row],[temperatura]]-24)/2)),0)</f>
        <v>78</v>
      </c>
      <c r="E113">
        <f>ROUNDDOWN($E$2*(1+(1/17)*((temperatury5[[#This Row],[temperatura]]-24)/2)),0)</f>
        <v>56</v>
      </c>
      <c r="F113">
        <f t="shared" si="8"/>
        <v>458.7</v>
      </c>
      <c r="G113">
        <f t="shared" si="9"/>
        <v>494.52</v>
      </c>
      <c r="H113">
        <f t="shared" si="10"/>
        <v>411.03999999999996</v>
      </c>
      <c r="I113">
        <f t="shared" si="7"/>
        <v>1364.26</v>
      </c>
      <c r="J113">
        <f>SUM(I$2:I113)</f>
        <v>187203.15999999997</v>
      </c>
    </row>
    <row r="114" spans="1:14" x14ac:dyDescent="0.25">
      <c r="A114" s="1">
        <v>44825</v>
      </c>
      <c r="B114">
        <v>13</v>
      </c>
      <c r="C114">
        <f>ROUNDDOWN($C$2*(1+(1/13)*((temperatury5[[#This Row],[temperatura]]-24)/2)),0)</f>
        <v>51</v>
      </c>
      <c r="D114">
        <f>ROUNDDOWN($D$2*(1+(2/29)*((temperatury5[[#This Row],[temperatura]]-24)/2)),0)</f>
        <v>74</v>
      </c>
      <c r="E114">
        <f>ROUNDDOWN($E$2*(1+(1/17)*((temperatury5[[#This Row],[temperatura]]-24)/2)),0)</f>
        <v>54</v>
      </c>
      <c r="F114">
        <f t="shared" si="8"/>
        <v>425.34</v>
      </c>
      <c r="G114">
        <f t="shared" si="9"/>
        <v>469.15999999999997</v>
      </c>
      <c r="H114">
        <f t="shared" si="10"/>
        <v>396.36</v>
      </c>
      <c r="I114">
        <f t="shared" si="7"/>
        <v>1290.8600000000001</v>
      </c>
      <c r="J114">
        <f>SUM(I$2:I114)</f>
        <v>188494.01999999996</v>
      </c>
    </row>
    <row r="115" spans="1:14" x14ac:dyDescent="0.25">
      <c r="A115" s="1">
        <v>44826</v>
      </c>
      <c r="B115">
        <v>13</v>
      </c>
      <c r="C115">
        <f>ROUNDDOWN($C$2*(1+(1/13)*((temperatury5[[#This Row],[temperatura]]-24)/2)),0)</f>
        <v>51</v>
      </c>
      <c r="D115">
        <f>ROUNDDOWN($D$2*(1+(2/29)*((temperatury5[[#This Row],[temperatura]]-24)/2)),0)</f>
        <v>74</v>
      </c>
      <c r="E115">
        <f>ROUNDDOWN($E$2*(1+(1/17)*((temperatury5[[#This Row],[temperatura]]-24)/2)),0)</f>
        <v>54</v>
      </c>
      <c r="F115">
        <f t="shared" si="8"/>
        <v>425.34</v>
      </c>
      <c r="G115">
        <f t="shared" si="9"/>
        <v>469.15999999999997</v>
      </c>
      <c r="H115">
        <f t="shared" si="10"/>
        <v>396.36</v>
      </c>
      <c r="I115">
        <f t="shared" si="7"/>
        <v>1290.8600000000001</v>
      </c>
      <c r="J115">
        <f>SUM(I$2:I115)</f>
        <v>189784.87999999995</v>
      </c>
    </row>
    <row r="116" spans="1:14" x14ac:dyDescent="0.25">
      <c r="A116" s="20">
        <v>44827</v>
      </c>
      <c r="B116" s="21">
        <v>12</v>
      </c>
      <c r="C116" s="21">
        <f>ROUNDDOWN($C$2*(1+(1/13)*((temperatury5[[#This Row],[temperatura]]-24)/2)),0)</f>
        <v>48</v>
      </c>
      <c r="D116" s="21">
        <f>ROUNDDOWN($D$2*(1+(2/29)*((temperatury5[[#This Row],[temperatura]]-24)/2)),0)</f>
        <v>70</v>
      </c>
      <c r="E116" s="21">
        <f>ROUNDDOWN($E$2*(1+(1/17)*((temperatury5[[#This Row],[temperatura]]-24)/2)),0)</f>
        <v>51</v>
      </c>
      <c r="F116">
        <f t="shared" si="8"/>
        <v>400.32</v>
      </c>
      <c r="G116">
        <f t="shared" si="9"/>
        <v>443.8</v>
      </c>
      <c r="H116">
        <f t="shared" si="10"/>
        <v>374.34</v>
      </c>
      <c r="I116" s="21">
        <f t="shared" si="7"/>
        <v>1218.46</v>
      </c>
      <c r="J116">
        <f>SUM(I$2:I116)</f>
        <v>191003.33999999994</v>
      </c>
    </row>
    <row r="117" spans="1:14" x14ac:dyDescent="0.25">
      <c r="A117" s="1">
        <v>44828</v>
      </c>
      <c r="B117">
        <v>12</v>
      </c>
      <c r="C117">
        <f>ROUNDDOWN($C$2*(1+(1/13)*((temperatury5[[#This Row],[temperatura]]-24)/2)),0)</f>
        <v>48</v>
      </c>
      <c r="D117">
        <f>ROUNDDOWN($D$2*(1+(2/29)*((temperatury5[[#This Row],[temperatura]]-24)/2)),0)</f>
        <v>70</v>
      </c>
      <c r="E117">
        <f>ROUNDDOWN($E$2*(1+(1/17)*((temperatury5[[#This Row],[temperatura]]-24)/2)),0)</f>
        <v>51</v>
      </c>
      <c r="F117">
        <f t="shared" si="8"/>
        <v>400.32</v>
      </c>
      <c r="G117">
        <f t="shared" si="9"/>
        <v>443.8</v>
      </c>
      <c r="H117">
        <f t="shared" si="10"/>
        <v>374.34</v>
      </c>
      <c r="I117">
        <f t="shared" si="7"/>
        <v>1218.46</v>
      </c>
      <c r="J117">
        <f>SUM(I$2:I117)</f>
        <v>192221.79999999993</v>
      </c>
    </row>
    <row r="118" spans="1:14" x14ac:dyDescent="0.25">
      <c r="A118" s="1">
        <v>44829</v>
      </c>
      <c r="B118">
        <v>11</v>
      </c>
      <c r="C118">
        <f>ROUNDDOWN($C$2*(1+(1/13)*((temperatury5[[#This Row],[temperatura]]-24)/2)),0)</f>
        <v>45</v>
      </c>
      <c r="D118">
        <f>ROUNDDOWN($D$2*(1+(2/29)*((temperatury5[[#This Row],[temperatura]]-24)/2)),0)</f>
        <v>66</v>
      </c>
      <c r="E118">
        <f>ROUNDDOWN($E$2*(1+(1/17)*((temperatury5[[#This Row],[temperatura]]-24)/2)),0)</f>
        <v>49</v>
      </c>
      <c r="F118">
        <f t="shared" si="8"/>
        <v>375.3</v>
      </c>
      <c r="G118">
        <f t="shared" si="9"/>
        <v>418.44</v>
      </c>
      <c r="H118">
        <f t="shared" si="10"/>
        <v>359.65999999999997</v>
      </c>
      <c r="I118">
        <f t="shared" si="7"/>
        <v>1153.4000000000001</v>
      </c>
      <c r="J118">
        <f>SUM(I$2:I118)</f>
        <v>193375.19999999992</v>
      </c>
    </row>
    <row r="119" spans="1:14" x14ac:dyDescent="0.25">
      <c r="A119" s="1">
        <v>44830</v>
      </c>
      <c r="B119">
        <v>11</v>
      </c>
      <c r="C119">
        <f>ROUNDDOWN($C$2*(1+(1/13)*((temperatury5[[#This Row],[temperatura]]-24)/2)),0)</f>
        <v>45</v>
      </c>
      <c r="D119">
        <f>ROUNDDOWN($D$2*(1+(2/29)*((temperatury5[[#This Row],[temperatura]]-24)/2)),0)</f>
        <v>66</v>
      </c>
      <c r="E119">
        <f>ROUNDDOWN($E$2*(1+(1/17)*((temperatury5[[#This Row],[temperatura]]-24)/2)),0)</f>
        <v>49</v>
      </c>
      <c r="F119">
        <f t="shared" si="8"/>
        <v>375.3</v>
      </c>
      <c r="G119">
        <f t="shared" si="9"/>
        <v>418.44</v>
      </c>
      <c r="H119">
        <f t="shared" si="10"/>
        <v>359.65999999999997</v>
      </c>
      <c r="I119">
        <f t="shared" si="7"/>
        <v>1153.4000000000001</v>
      </c>
      <c r="J119">
        <f>SUM(I$2:I119)</f>
        <v>194528.59999999992</v>
      </c>
      <c r="M119" s="21">
        <f>1.34</f>
        <v>1.34</v>
      </c>
      <c r="N119">
        <f>MIN(I94:I123)</f>
        <v>1001.26</v>
      </c>
    </row>
    <row r="120" spans="1:14" x14ac:dyDescent="0.25">
      <c r="A120" s="1">
        <v>44831</v>
      </c>
      <c r="B120">
        <v>10</v>
      </c>
      <c r="C120">
        <f>ROUNDDOWN($C$2*(1+(1/13)*((temperatury5[[#This Row],[temperatura]]-24)/2)),0)</f>
        <v>41</v>
      </c>
      <c r="D120">
        <f>ROUNDDOWN($D$2*(1+(2/29)*((temperatury5[[#This Row],[temperatura]]-24)/2)),0)</f>
        <v>62</v>
      </c>
      <c r="E120">
        <f>ROUNDDOWN($E$2*(1+(1/17)*((temperatury5[[#This Row],[temperatura]]-24)/2)),0)</f>
        <v>47</v>
      </c>
      <c r="F120">
        <f t="shared" si="8"/>
        <v>341.94</v>
      </c>
      <c r="G120">
        <f t="shared" si="9"/>
        <v>393.08</v>
      </c>
      <c r="H120">
        <f t="shared" si="10"/>
        <v>344.98</v>
      </c>
      <c r="I120">
        <f t="shared" si="7"/>
        <v>1080</v>
      </c>
      <c r="J120">
        <f>SUM(I$2:I120)</f>
        <v>195608.59999999992</v>
      </c>
    </row>
    <row r="121" spans="1:14" x14ac:dyDescent="0.25">
      <c r="A121" s="1">
        <v>44832</v>
      </c>
      <c r="B121">
        <v>10</v>
      </c>
      <c r="C121">
        <f>ROUNDDOWN($C$2*(1+(1/13)*((temperatury5[[#This Row],[temperatura]]-24)/2)),0)</f>
        <v>41</v>
      </c>
      <c r="D121">
        <f>ROUNDDOWN($D$2*(1+(2/29)*((temperatury5[[#This Row],[temperatura]]-24)/2)),0)</f>
        <v>62</v>
      </c>
      <c r="E121">
        <f>ROUNDDOWN($E$2*(1+(1/17)*((temperatury5[[#This Row],[temperatura]]-24)/2)),0)</f>
        <v>47</v>
      </c>
      <c r="F121">
        <f t="shared" si="8"/>
        <v>341.94</v>
      </c>
      <c r="G121">
        <f t="shared" si="9"/>
        <v>393.08</v>
      </c>
      <c r="H121">
        <f t="shared" si="10"/>
        <v>344.98</v>
      </c>
      <c r="I121">
        <f t="shared" si="7"/>
        <v>1080</v>
      </c>
      <c r="J121">
        <f>SUM(I$2:I121)</f>
        <v>196688.59999999992</v>
      </c>
    </row>
    <row r="122" spans="1:14" x14ac:dyDescent="0.25">
      <c r="A122" s="1">
        <v>44833</v>
      </c>
      <c r="B122">
        <v>9</v>
      </c>
      <c r="C122">
        <f>ROUNDDOWN($C$2*(1+(1/13)*((temperatury5[[#This Row],[temperatura]]-24)/2)),0)</f>
        <v>38</v>
      </c>
      <c r="D122">
        <f>ROUNDDOWN($D$2*(1+(2/29)*((temperatury5[[#This Row],[temperatura]]-24)/2)),0)</f>
        <v>57</v>
      </c>
      <c r="E122">
        <f>ROUNDDOWN($E$2*(1+(1/17)*((temperatury5[[#This Row],[temperatura]]-24)/2)),0)</f>
        <v>44</v>
      </c>
      <c r="F122">
        <f t="shared" si="8"/>
        <v>316.92</v>
      </c>
      <c r="G122">
        <f t="shared" si="9"/>
        <v>361.38</v>
      </c>
      <c r="H122">
        <f t="shared" si="10"/>
        <v>322.95999999999998</v>
      </c>
      <c r="I122">
        <f t="shared" si="7"/>
        <v>1001.26</v>
      </c>
      <c r="J122">
        <f>SUM(I$2:I122)</f>
        <v>197689.85999999993</v>
      </c>
    </row>
    <row r="123" spans="1:14" x14ac:dyDescent="0.25">
      <c r="A123" s="1">
        <v>44834</v>
      </c>
      <c r="B123">
        <v>9</v>
      </c>
      <c r="C123">
        <f>ROUNDDOWN($C$2*(1+(1/13)*((temperatury5[[#This Row],[temperatura]]-24)/2)),0)</f>
        <v>38</v>
      </c>
      <c r="D123">
        <f>ROUNDDOWN($D$2*(1+(2/29)*((temperatury5[[#This Row],[temperatura]]-24)/2)),0)</f>
        <v>57</v>
      </c>
      <c r="E123">
        <f>ROUNDDOWN($E$2*(1+(1/17)*((temperatury5[[#This Row],[temperatura]]-24)/2)),0)</f>
        <v>44</v>
      </c>
      <c r="F123">
        <f>C123*(7+$M$119)</f>
        <v>316.92</v>
      </c>
      <c r="G123">
        <f>D123*(5+$M$119)</f>
        <v>361.38</v>
      </c>
      <c r="H123">
        <f>E123*(6+$M$119)</f>
        <v>322.95999999999998</v>
      </c>
      <c r="I123">
        <f t="shared" si="7"/>
        <v>1001.26</v>
      </c>
      <c r="J123">
        <f>SUM(I$2:I123)</f>
        <v>198691.11999999994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c I h 4 V 2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c I h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C I e F f S K 9 M s I Q E A A O Y C A A A T A B w A R m 9 y b X V s Y X M v U 2 V j d G l v b j E u b S C i G A A o o B Q A A A A A A A A A A A A A A A A A A A A A A A A A A A D t U L F O w z A Q 3 S P l H y x 3 S S Q r a q z C Q J U p B a k D S K h l g T C Y 5 A D T 5 B z Z F y B U X f g l J m b U / 8 J V B H R g Z O Q W n 5 / 9 7 t 5 7 D k r S B t l i O N N p G I S B u 1 c W K k b Q t G A V d b Z n G a u B w o D 5 2 r 7 b j 7 d q + 2 o 8 m L v H Z G b K r g G k 6 E T X k O Q G y V 9 c x P O j 4 s K B d c W D Q e W K G b g V m b a Y 4 6 2 x j a J + p d j p b r g q 0 k n 5 A v a p V H I s p S 3 2 9 i b 0 T D w W V z O o d a M J b M a n X L D c 1 F 2 D L p O C H W N p K o 1 3 W S o P x o K d d 4 Z g Q X 0 N 2 U + b n B m E 6 1 g M + k f 8 s t G A 3 q 1 h 1 L f c 2 1 i q G / 9 r a R W 6 n b h h / L J v w U X f b s V 6 z Y e H 1 C v w R G C V I t g I 9 o V L j 8 + R D i f J j r r Z x G G g 8 f e d + z G P + H 7 Q k Y z 5 f 9 p / n P Y n U E s B A i 0 A F A A C A A g A c I h 4 V 2 v S q B G k A A A A 9 w A A A B I A A A A A A A A A A A A A A A A A A A A A A E N v b m Z p Z y 9 Q Y W N r Y W d l L n h t b F B L A Q I t A B Q A A g A I A H C I e F c P y u m r p A A A A O k A A A A T A A A A A A A A A A A A A A A A A P A A A A B b Q 2 9 u d G V u d F 9 U e X B l c 1 0 u e G 1 s U E s B A i 0 A F A A C A A g A c I h 4 V 9 I r 0 y w h A Q A A 5 g I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8 A A A A A A A D A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x N T o 0 M z o y N C 4 2 N T A w N j g 4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E 1 O j Q z O j I 0 L j Y 1 M D A 2 O D h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M g q 2 W m 6 0 C a d A C C C P r U M Q A A A A A C A A A A A A A Q Z g A A A A E A A C A A A A D U 4 3 4 u 5 o A 3 8 U g p T w U D 3 m o d G r C p U Q 6 l u 1 N F + X Y r a 6 U P y g A A A A A O g A A A A A I A A C A A A A D V M w P e M g L x d M x p Y 9 n j Y H U o x J G y y L l 3 B z + I / v 3 O + Z A W + 1 A A A A B c f d q i 4 K U 8 K m 5 M W Y P 1 0 u 5 U A f q N k q 9 G I h k Y w 5 g Y T / o n 9 o s 7 G y / 5 F b f y P u F Y n S A b / S O r Z L q x C l t 4 m O u K U C j 6 P e Z j R K K 9 x 4 7 W R X N z P 6 N E O A U J a E A A A A A P X Q v d R 9 / s a P v F G n r n F S j Y O W V S E 6 v U x J 1 9 1 4 6 0 o p F n R X v u u v S p I u S L / i i d 3 V X q P w f y z R s Q i U T 5 C e 0 Q 7 S 9 e F a O O < / D a t a M a s h u p > 
</file>

<file path=customXml/itemProps1.xml><?xml version="1.0" encoding="utf-8"?>
<ds:datastoreItem xmlns:ds="http://schemas.openxmlformats.org/officeDocument/2006/customXml" ds:itemID="{8EE813E6-84EB-4EE4-96B7-3E4E45CE35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temperatury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2023-11-24T21:32:53Z</dcterms:modified>
</cp:coreProperties>
</file>