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6czerwca2017r\"/>
    </mc:Choice>
  </mc:AlternateContent>
  <xr:revisionPtr revIDLastSave="0" documentId="13_ncr:1_{38988D1E-49C2-4522-B445-25F3D5E07F9C}" xr6:coauthVersionLast="47" xr6:coauthVersionMax="47" xr10:uidLastSave="{00000000-0000-0000-0000-000000000000}"/>
  <bookViews>
    <workbookView xWindow="28680" yWindow="-45" windowWidth="29040" windowHeight="15840" activeTab="3" xr2:uid="{00000000-000D-0000-FFFF-FFFF00000000}"/>
  </bookViews>
  <sheets>
    <sheet name="zadanie1" sheetId="3" r:id="rId1"/>
    <sheet name="zadanie2" sheetId="5" r:id="rId2"/>
    <sheet name="zadanie3" sheetId="7" r:id="rId3"/>
    <sheet name="zadanie4" sheetId="8" r:id="rId4"/>
    <sheet name="transport" sheetId="2" r:id="rId5"/>
    <sheet name="Arkusz2" sheetId="4" r:id="rId6"/>
  </sheets>
  <definedNames>
    <definedName name="ExternalData_1" localSheetId="4" hidden="1">transport!$A$1:$F$135</definedName>
    <definedName name="ExternalData_1" localSheetId="0" hidden="1">zadanie1!$A$1:$F$135</definedName>
    <definedName name="ExternalData_1" localSheetId="3" hidden="1">zadanie4!$A$1:$C$135</definedName>
  </definedNames>
  <calcPr calcId="191029"/>
  <pivotCaches>
    <pivotCache cacheId="8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D4" i="8"/>
  <c r="D8" i="8"/>
  <c r="D114" i="8"/>
  <c r="D115" i="8"/>
  <c r="D40" i="8"/>
  <c r="D54" i="8"/>
  <c r="D83" i="8"/>
  <c r="D18" i="8"/>
  <c r="D41" i="8"/>
  <c r="D25" i="8"/>
  <c r="D42" i="8"/>
  <c r="D36" i="8"/>
  <c r="D87" i="8"/>
  <c r="D37" i="8"/>
  <c r="D55" i="8"/>
  <c r="D77" i="8"/>
  <c r="D2" i="8"/>
  <c r="D79" i="8"/>
  <c r="D80" i="8"/>
  <c r="D84" i="8"/>
  <c r="D38" i="8"/>
  <c r="D19" i="8"/>
  <c r="D27" i="8"/>
  <c r="D16" i="8"/>
  <c r="D88" i="8"/>
  <c r="D89" i="8"/>
  <c r="D75" i="8"/>
  <c r="D118" i="8"/>
  <c r="D69" i="8"/>
  <c r="D57" i="8"/>
  <c r="D106" i="8"/>
  <c r="D59" i="8"/>
  <c r="D65" i="8"/>
  <c r="D63" i="8"/>
  <c r="D67" i="8"/>
  <c r="D12" i="8"/>
  <c r="D90" i="8"/>
  <c r="D43" i="8"/>
  <c r="D7" i="8"/>
  <c r="D26" i="8"/>
  <c r="D28" i="8"/>
  <c r="D85" i="8"/>
  <c r="D29" i="8"/>
  <c r="D86" i="8"/>
  <c r="D52" i="8"/>
  <c r="D17" i="8"/>
  <c r="D14" i="8"/>
  <c r="D5" i="8"/>
  <c r="D45" i="8"/>
  <c r="D46" i="8"/>
  <c r="D47" i="8"/>
  <c r="D93" i="8"/>
  <c r="D66" i="8"/>
  <c r="D61" i="8"/>
  <c r="D68" i="8"/>
  <c r="D48" i="8"/>
  <c r="D49" i="8"/>
  <c r="D44" i="8"/>
  <c r="D30" i="8"/>
  <c r="D110" i="8"/>
  <c r="D111" i="8"/>
  <c r="D112" i="8"/>
  <c r="D113" i="8"/>
  <c r="D50" i="8"/>
  <c r="D51" i="8"/>
  <c r="D60" i="8"/>
  <c r="D100" i="8"/>
  <c r="D101" i="8"/>
  <c r="D102" i="8"/>
  <c r="D103" i="8"/>
  <c r="D104" i="8"/>
  <c r="D105" i="8"/>
  <c r="D13" i="8"/>
  <c r="D23" i="8"/>
  <c r="D56" i="8"/>
  <c r="D78" i="8"/>
  <c r="D39" i="8"/>
  <c r="D20" i="8"/>
  <c r="D76" i="8"/>
  <c r="D108" i="8"/>
  <c r="D10" i="8"/>
  <c r="D11" i="8"/>
  <c r="D70" i="8"/>
  <c r="D95" i="8"/>
  <c r="D96" i="8"/>
  <c r="D97" i="8"/>
  <c r="D98" i="8"/>
  <c r="D99" i="8"/>
  <c r="D91" i="8"/>
  <c r="D107" i="8"/>
  <c r="D92" i="8"/>
  <c r="D116" i="8"/>
  <c r="D94" i="8"/>
  <c r="D31" i="8"/>
  <c r="D32" i="8"/>
  <c r="D33" i="8"/>
  <c r="D34" i="8"/>
  <c r="D35" i="8"/>
  <c r="D64" i="8"/>
  <c r="D24" i="8"/>
  <c r="D81" i="8"/>
  <c r="D82" i="8"/>
  <c r="D53" i="8"/>
  <c r="D15" i="8"/>
  <c r="D119" i="8"/>
  <c r="D123" i="8"/>
  <c r="D124" i="8"/>
  <c r="D125" i="8"/>
  <c r="D126" i="8"/>
  <c r="D127" i="8"/>
  <c r="D128" i="8"/>
  <c r="D129" i="8"/>
  <c r="D130" i="8"/>
  <c r="D71" i="8"/>
  <c r="D117" i="8"/>
  <c r="D73" i="8"/>
  <c r="D74" i="8"/>
  <c r="D109" i="8"/>
  <c r="D58" i="8"/>
  <c r="D21" i="8"/>
  <c r="D120" i="8"/>
  <c r="D121" i="8"/>
  <c r="D122" i="8"/>
  <c r="D72" i="8"/>
  <c r="D22" i="8"/>
  <c r="D62" i="8"/>
  <c r="D131" i="8"/>
  <c r="D132" i="8"/>
  <c r="D133" i="8"/>
  <c r="D134" i="8"/>
  <c r="D135" i="8"/>
  <c r="D9" i="8"/>
  <c r="D5" i="5"/>
  <c r="D6" i="5"/>
  <c r="D7" i="5"/>
  <c r="D8" i="5"/>
  <c r="D9" i="5"/>
  <c r="D10" i="5"/>
  <c r="D4" i="5"/>
  <c r="D31" i="4"/>
  <c r="D67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2" i="4"/>
  <c r="D2" i="4" s="1"/>
  <c r="L6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2" i="3"/>
  <c r="G3" i="3"/>
  <c r="G4" i="3"/>
  <c r="G5" i="3"/>
  <c r="G6" i="3"/>
  <c r="G7" i="3"/>
  <c r="G8" i="3"/>
  <c r="G9" i="3"/>
  <c r="G10" i="3"/>
  <c r="G11" i="3"/>
  <c r="H2" i="3"/>
  <c r="H3" i="3"/>
  <c r="H4" i="3"/>
  <c r="H5" i="3"/>
  <c r="H6" i="3"/>
  <c r="H7" i="3"/>
  <c r="H8" i="3"/>
  <c r="H9" i="3"/>
  <c r="H10" i="3"/>
  <c r="H11" i="3"/>
  <c r="I2" i="3"/>
  <c r="I7" i="3"/>
  <c r="I8" i="3"/>
  <c r="H12" i="3"/>
  <c r="G12" i="3"/>
  <c r="I12" i="3" s="1"/>
  <c r="I11" i="3" l="1"/>
  <c r="I5" i="3"/>
  <c r="I10" i="3"/>
  <c r="I4" i="3"/>
  <c r="I9" i="3"/>
  <c r="I3" i="3"/>
  <c r="I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156866-C382-44B9-973D-61EC2F0F7F14}" keepAlive="1" name="Zapytanie — transport" description="Połączenie z zapytaniem „transport” w skoroszycie." type="5" refreshedVersion="8" background="1" saveData="1">
    <dbPr connection="Provider=Microsoft.Mashup.OleDb.1;Data Source=$Workbook$;Location=transport;Extended Properties=&quot;&quot;" command="SELECT * FROM [transport]"/>
  </connection>
  <connection id="2" xr16:uid="{6F392CB7-2930-41F7-8DF6-2762B538B98B}" keepAlive="1" name="Zapytanie — transport (2)" description="Połączenie z zapytaniem „transport (2)” w skoroszycie." type="5" refreshedVersion="8" background="1" saveData="1">
    <dbPr connection="Provider=Microsoft.Mashup.OleDb.1;Data Source=$Workbook$;Location=&quot;transport (2)&quot;;Extended Properties=&quot;&quot;" command="SELECT * FROM [transport (2)]"/>
  </connection>
  <connection id="3" xr16:uid="{C7FD6214-3CC6-4ADE-A79B-E724678EFC1D}" keepAlive="1" name="Zapytanie — transport (3)" description="Połączenie z zapytaniem „transport (3)” w skoroszycie." type="5" refreshedVersion="8" background="1" saveData="1">
    <dbPr connection="Provider=Microsoft.Mashup.OleDb.1;Data Source=$Workbook$;Location=&quot;transport (3)&quot;;Extended Properties=&quot;&quot;" command="SELECT * FROM [transport (3)]"/>
  </connection>
</connections>
</file>

<file path=xl/sharedStrings.xml><?xml version="1.0" encoding="utf-8"?>
<sst xmlns="http://schemas.openxmlformats.org/spreadsheetml/2006/main" count="1000" uniqueCount="195">
  <si>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</si>
  <si>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</si>
  <si>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</si>
  <si>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</si>
  <si>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</si>
  <si>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</si>
  <si>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</si>
  <si>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</si>
  <si>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</si>
  <si>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</si>
  <si>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</si>
  <si>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</si>
  <si>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</si>
  <si>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</si>
  <si>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</si>
  <si>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</si>
  <si>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</si>
  <si>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</si>
  <si>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</si>
  <si>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</si>
  <si>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</si>
  <si>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</si>
  <si>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</si>
  <si>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</si>
  <si>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</si>
  <si>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</si>
  <si>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</si>
  <si>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</si>
  <si>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</si>
  <si>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</si>
  <si>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</si>
  <si>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</si>
  <si>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</si>
  <si>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</si>
  <si>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</si>
  <si>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</si>
  <si>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</si>
  <si>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</si>
  <si>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</si>
  <si>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</si>
  <si>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</si>
  <si>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</si>
  <si>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</si>
  <si>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</si>
  <si>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</si>
  <si>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</si>
  <si>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</si>
  <si>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</si>
  <si>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</si>
  <si>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</si>
  <si>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</si>
  <si>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</si>
  <si>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</si>
  <si>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</si>
  <si>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</si>
  <si>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</si>
  <si>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</si>
  <si>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</si>
  <si>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</si>
  <si>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</si>
  <si>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</si>
  <si>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</si>
  <si>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</si>
  <si>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</si>
  <si>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</si>
  <si>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</si>
  <si>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</si>
  <si>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</si>
  <si>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</si>
  <si>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</si>
  <si>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</si>
  <si>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</si>
  <si>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</si>
  <si>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</si>
  <si>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</si>
  <si>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</si>
  <si>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</si>
  <si>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</si>
  <si>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</si>
  <si>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</si>
  <si>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</si>
  <si>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</si>
  <si>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</si>
  <si>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</si>
  <si>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</si>
  <si>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</si>
  <si>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</si>
  <si>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</si>
  <si>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</si>
  <si>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</si>
  <si>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</si>
  <si>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</si>
  <si>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</si>
  <si>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</si>
  <si>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</si>
  <si>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</si>
  <si>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</si>
  <si>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</si>
  <si>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</si>
  <si>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</si>
  <si>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</si>
  <si>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</si>
  <si>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</si>
  <si>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</si>
  <si>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</si>
  <si>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</si>
  <si>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</si>
  <si>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</si>
  <si>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</si>
  <si>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</si>
  <si>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</si>
  <si>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</si>
  <si>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</si>
  <si>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</si>
  <si>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</si>
  <si>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</si>
  <si>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</si>
  <si>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</si>
  <si>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</si>
  <si>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</si>
  <si>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</si>
  <si>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</si>
  <si>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</si>
  <si>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</si>
  <si>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</si>
  <si>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</si>
  <si>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</si>
  <si>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</si>
  <si>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</si>
  <si>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</si>
  <si>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</si>
  <si>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</si>
  <si>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</si>
  <si>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</si>
  <si>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</si>
  <si>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</si>
  <si>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</si>
  <si>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</si>
  <si>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</si>
  <si>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</si>
  <si>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</si>
  <si>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</si>
  <si>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</si>
  <si>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</si>
  <si>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</si>
  <si>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</si>
  <si>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</si>
  <si>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</si>
  <si>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</si>
  <si>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</si>
  <si>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</si>
  <si>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</si>
  <si>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</si>
  <si>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</si>
  <si>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</si>
  <si>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</si>
  <si>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</si>
  <si>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</si>
  <si>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</si>
  <si>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</si>
  <si>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</si>
  <si>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</si>
  <si>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</si>
  <si>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</si>
  <si>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</si>
  <si>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</si>
  <si>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</si>
  <si>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</si>
  <si>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</si>
  <si>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</si>
  <si>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</si>
  <si>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</si>
  <si>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</si>
  <si>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</si>
  <si>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</si>
  <si>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</si>
  <si>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</si>
  <si>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</si>
  <si>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Kolumna1</t>
  </si>
  <si>
    <t>Kolumna2</t>
  </si>
  <si>
    <t>Kolumna3</t>
  </si>
  <si>
    <t>marka</t>
  </si>
  <si>
    <t>lp</t>
  </si>
  <si>
    <t>Etykiety wierszy</t>
  </si>
  <si>
    <t xml:space="preserve">DAF </t>
  </si>
  <si>
    <t xml:space="preserve">Iveco </t>
  </si>
  <si>
    <t xml:space="preserve">MAN </t>
  </si>
  <si>
    <t xml:space="preserve">Mercedes </t>
  </si>
  <si>
    <t xml:space="preserve">Renault </t>
  </si>
  <si>
    <t xml:space="preserve">Scania </t>
  </si>
  <si>
    <t xml:space="preserve">Volvo </t>
  </si>
  <si>
    <t>Suma końcowa</t>
  </si>
  <si>
    <t>Suma z lp</t>
  </si>
  <si>
    <t>Suma z Przebieg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</si>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</sst>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ny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zadanie2!$A$14:$A$20</c:f>
              <c:strCache>
                <c:ptCount val="7"/>
                <c:pt idx="0">
                  <c:v>DAF </c:v>
                </c:pt>
                <c:pt idx="1">
                  <c:v>Iveco </c:v>
                </c:pt>
                <c:pt idx="2">
                  <c:v>MAN </c:v>
                </c:pt>
                <c:pt idx="3">
                  <c:v>Mercedes </c:v>
                </c:pt>
                <c:pt idx="4">
                  <c:v>Renault </c:v>
                </c:pt>
                <c:pt idx="5">
                  <c:v>Scania </c:v>
                </c:pt>
                <c:pt idx="6">
                  <c:v>Volvo </c:v>
                </c:pt>
              </c:strCache>
            </c:strRef>
          </c:cat>
          <c:val>
            <c:numRef>
              <c:f>zadanie2!$B$14:$B$20</c:f>
              <c:numCache>
                <c:formatCode>General</c:formatCode>
                <c:ptCount val="7"/>
                <c:pt idx="0">
                  <c:v>273239</c:v>
                </c:pt>
                <c:pt idx="1">
                  <c:v>657434</c:v>
                </c:pt>
                <c:pt idx="2">
                  <c:v>289637</c:v>
                </c:pt>
                <c:pt idx="3">
                  <c:v>486545</c:v>
                </c:pt>
                <c:pt idx="4">
                  <c:v>519936</c:v>
                </c:pt>
                <c:pt idx="5">
                  <c:v>557117</c:v>
                </c:pt>
                <c:pt idx="6">
                  <c:v>307130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8-4C6D-A124-5100F81C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60688"/>
        <c:axId val="735461648"/>
      </c:barChart>
      <c:catAx>
        <c:axId val="7354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461648"/>
        <c:crosses val="autoZero"/>
        <c:auto val="1"/>
        <c:lblAlgn val="ctr"/>
        <c:lblOffset val="100"/>
        <c:noMultiLvlLbl val="0"/>
      </c:catAx>
      <c:valAx>
        <c:axId val="7354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4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11</xdr:row>
      <xdr:rowOff>23812</xdr:rowOff>
    </xdr:from>
    <xdr:to>
      <xdr:col>13</xdr:col>
      <xdr:colOff>419100</xdr:colOff>
      <xdr:row>25</xdr:row>
      <xdr:rowOff>100012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971AE04-609D-1E85-54C2-66C9F5FB9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361.982099768516" createdVersion="8" refreshedVersion="8" minRefreshableVersion="3" recordCount="134" xr:uid="{55617E75-0A45-41ED-A92C-6E97342B1938}">
  <cacheSource type="worksheet">
    <worksheetSource name="Tabela3"/>
  </cacheSource>
  <cacheFields count="5">
    <cacheField name="Marka_i_model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Kolumna1" numFmtId="0">
      <sharedItems containsSemiMixedTypes="0" containsString="0" containsNumber="1" containsInteger="1" minValue="4" maxValue="9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  <cacheField name="lp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361.986468402778" createdVersion="8" refreshedVersion="8" minRefreshableVersion="3" recordCount="134" xr:uid="{BC8807CA-51AC-4CEE-92D5-9BA8ACE450BB}">
  <cacheSource type="worksheet">
    <worksheetSource name="Tabela3"/>
  </cacheSource>
  <cacheFields count="6">
    <cacheField name="Marka_i_model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Kolumna1" numFmtId="0">
      <sharedItems containsSemiMixedTypes="0" containsString="0" containsNumber="1" containsInteger="1" minValue="4" maxValue="9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  <cacheField name="lp" numFmtId="0">
      <sharedItems containsSemiMixedTypes="0" containsString="0" containsNumber="1" containsInteger="1" minValue="1" maxValue="1"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n v="1200655"/>
    <n v="6"/>
    <x v="0"/>
    <n v="1"/>
  </r>
  <r>
    <s v="Iveco Strails"/>
    <n v="1068570"/>
    <n v="6"/>
    <x v="0"/>
    <n v="1"/>
  </r>
  <r>
    <s v="Iveco Strails"/>
    <n v="998704"/>
    <n v="6"/>
    <x v="0"/>
    <n v="1"/>
  </r>
  <r>
    <s v="Iveco Strails"/>
    <n v="936780"/>
    <n v="6"/>
    <x v="0"/>
    <n v="1"/>
  </r>
  <r>
    <s v="Iveco Strails"/>
    <n v="870233"/>
    <n v="6"/>
    <x v="0"/>
    <n v="1"/>
  </r>
  <r>
    <s v="Mercedes Axor"/>
    <n v="1260000"/>
    <n v="9"/>
    <x v="1"/>
    <n v="1"/>
  </r>
  <r>
    <s v="MAN TGA"/>
    <n v="890200"/>
    <n v="4"/>
    <x v="2"/>
    <n v="1"/>
  </r>
  <r>
    <s v="Volvo FE"/>
    <n v="186000"/>
    <n v="6"/>
    <x v="3"/>
    <n v="1"/>
  </r>
  <r>
    <s v="Volvo FM"/>
    <n v="306000"/>
    <n v="6"/>
    <x v="3"/>
    <n v="1"/>
  </r>
  <r>
    <s v="Volvo FMX"/>
    <n v="266000"/>
    <n v="6"/>
    <x v="3"/>
    <n v="1"/>
  </r>
  <r>
    <s v="Volvo FH"/>
    <n v="305000"/>
    <n v="6"/>
    <x v="3"/>
    <n v="1"/>
  </r>
  <r>
    <s v="Volvo FE"/>
    <n v="190000"/>
    <n v="6"/>
    <x v="3"/>
    <n v="1"/>
  </r>
  <r>
    <s v="Iveco 100E"/>
    <n v="992600"/>
    <n v="6"/>
    <x v="0"/>
    <n v="1"/>
  </r>
  <r>
    <s v="Volvo FE"/>
    <n v="186000"/>
    <n v="6"/>
    <x v="3"/>
    <n v="1"/>
  </r>
  <r>
    <s v="Scania L94"/>
    <n v="850000"/>
    <n v="7"/>
    <x v="4"/>
    <n v="1"/>
  </r>
  <r>
    <s v="Volvo FE"/>
    <n v="740000"/>
    <n v="6"/>
    <x v="3"/>
    <n v="1"/>
  </r>
  <r>
    <s v="Scania L94"/>
    <n v="846000"/>
    <n v="7"/>
    <x v="4"/>
    <n v="1"/>
  </r>
  <r>
    <s v="Volvo FM"/>
    <n v="302000"/>
    <n v="6"/>
    <x v="3"/>
    <n v="1"/>
  </r>
  <r>
    <s v="Renault Premium"/>
    <n v="846000"/>
    <n v="8"/>
    <x v="5"/>
    <n v="1"/>
  </r>
  <r>
    <s v="Mercedes Atego"/>
    <n v="946000"/>
    <n v="9"/>
    <x v="1"/>
    <n v="1"/>
  </r>
  <r>
    <s v="Scania M93"/>
    <n v="390000"/>
    <n v="7"/>
    <x v="4"/>
    <n v="1"/>
  </r>
  <r>
    <s v="Scania M93"/>
    <n v="390000"/>
    <n v="7"/>
    <x v="4"/>
    <n v="1"/>
  </r>
  <r>
    <s v="Volvo FMX"/>
    <n v="270000"/>
    <n v="6"/>
    <x v="3"/>
    <n v="1"/>
  </r>
  <r>
    <s v="Iveco EuroCargo"/>
    <n v="380000"/>
    <n v="6"/>
    <x v="0"/>
    <n v="1"/>
  </r>
  <r>
    <s v="Volvo FH"/>
    <n v="301000"/>
    <n v="6"/>
    <x v="3"/>
    <n v="1"/>
  </r>
  <r>
    <s v="Mercedes Atego"/>
    <n v="360000"/>
    <n v="9"/>
    <x v="1"/>
    <n v="1"/>
  </r>
  <r>
    <s v="MAN TGL"/>
    <n v="226000"/>
    <n v="4"/>
    <x v="2"/>
    <n v="1"/>
  </r>
  <r>
    <s v="Volvo FL"/>
    <n v="482000"/>
    <n v="6"/>
    <x v="3"/>
    <n v="1"/>
  </r>
  <r>
    <s v="Volvo FL"/>
    <n v="478000"/>
    <n v="6"/>
    <x v="3"/>
    <n v="1"/>
  </r>
  <r>
    <s v="DAF LF45"/>
    <n v="306000"/>
    <n v="4"/>
    <x v="6"/>
    <n v="1"/>
  </r>
  <r>
    <s v="MAN TGL"/>
    <n v="403000"/>
    <n v="4"/>
    <x v="2"/>
    <n v="1"/>
  </r>
  <r>
    <s v="Renault Premium"/>
    <n v="370000"/>
    <n v="8"/>
    <x v="5"/>
    <n v="1"/>
  </r>
  <r>
    <s v="MAN TGA41"/>
    <n v="186300"/>
    <n v="4"/>
    <x v="2"/>
    <n v="1"/>
  </r>
  <r>
    <s v="MAN TGA33"/>
    <n v="290000"/>
    <n v="4"/>
    <x v="2"/>
    <n v="1"/>
  </r>
  <r>
    <s v="DAF CF85"/>
    <n v="190000"/>
    <n v="4"/>
    <x v="6"/>
    <n v="1"/>
  </r>
  <r>
    <s v="Mercedes Sided"/>
    <n v="305000"/>
    <n v="9"/>
    <x v="1"/>
    <n v="1"/>
  </r>
  <r>
    <s v="Mercedes Actros"/>
    <n v="166000"/>
    <n v="9"/>
    <x v="1"/>
    <n v="1"/>
  </r>
  <r>
    <s v="DAF LF45"/>
    <n v="978000"/>
    <n v="4"/>
    <x v="6"/>
    <n v="1"/>
  </r>
  <r>
    <s v="DAF LF45"/>
    <n v="326000"/>
    <n v="4"/>
    <x v="6"/>
    <n v="1"/>
  </r>
  <r>
    <s v="Volvo FE"/>
    <n v="736000"/>
    <n v="6"/>
    <x v="3"/>
    <n v="1"/>
  </r>
  <r>
    <s v="Renault Midlum"/>
    <n v="99250"/>
    <n v="8"/>
    <x v="5"/>
    <n v="1"/>
  </r>
  <r>
    <s v="Mercedes Atego"/>
    <n v="950000"/>
    <n v="9"/>
    <x v="1"/>
    <n v="1"/>
  </r>
  <r>
    <s v="Iveco 100E"/>
    <n v="103260"/>
    <n v="6"/>
    <x v="0"/>
    <n v="1"/>
  </r>
  <r>
    <s v="Renault D10"/>
    <n v="302000"/>
    <n v="8"/>
    <x v="5"/>
    <n v="1"/>
  </r>
  <r>
    <s v="Volvo FMX"/>
    <n v="266000"/>
    <n v="6"/>
    <x v="3"/>
    <n v="1"/>
  </r>
  <r>
    <s v="Mercedes Atego"/>
    <n v="356000"/>
    <n v="9"/>
    <x v="1"/>
    <n v="1"/>
  </r>
  <r>
    <s v="MAN TGL"/>
    <n v="266000"/>
    <n v="4"/>
    <x v="2"/>
    <n v="1"/>
  </r>
  <r>
    <s v="DAF CF75"/>
    <n v="91000"/>
    <n v="4"/>
    <x v="6"/>
    <n v="1"/>
  </r>
  <r>
    <s v="MAN TGL"/>
    <n v="230000"/>
    <n v="4"/>
    <x v="2"/>
    <n v="1"/>
  </r>
  <r>
    <s v="DAF CF65"/>
    <n v="251000"/>
    <n v="4"/>
    <x v="6"/>
    <n v="1"/>
  </r>
  <r>
    <s v="Iveco TrakkerEuro5"/>
    <n v="263000"/>
    <n v="6"/>
    <x v="0"/>
    <n v="1"/>
  </r>
  <r>
    <s v="Renault Magnum"/>
    <n v="930000"/>
    <n v="8"/>
    <x v="5"/>
    <n v="1"/>
  </r>
  <r>
    <s v="Renault Magnum"/>
    <n v="912000"/>
    <n v="8"/>
    <x v="5"/>
    <n v="1"/>
  </r>
  <r>
    <s v="Renault Magnum"/>
    <n v="856000"/>
    <n v="8"/>
    <x v="5"/>
    <n v="1"/>
  </r>
  <r>
    <s v="Renault Premium"/>
    <n v="455000"/>
    <n v="8"/>
    <x v="5"/>
    <n v="1"/>
  </r>
  <r>
    <s v="Mercedes Sided"/>
    <n v="301000"/>
    <n v="9"/>
    <x v="1"/>
    <n v="1"/>
  </r>
  <r>
    <s v="Mercedes Actros"/>
    <n v="164700"/>
    <n v="9"/>
    <x v="1"/>
    <n v="1"/>
  </r>
  <r>
    <s v="DAF LF45"/>
    <n v="574000"/>
    <n v="4"/>
    <x v="6"/>
    <n v="1"/>
  </r>
  <r>
    <s v="Renault R385"/>
    <n v="290000"/>
    <n v="8"/>
    <x v="5"/>
    <n v="1"/>
  </r>
  <r>
    <s v="Renault R385"/>
    <n v="286000"/>
    <n v="8"/>
    <x v="5"/>
    <n v="1"/>
  </r>
  <r>
    <s v="Renault Midlum"/>
    <n v="103250"/>
    <n v="8"/>
    <x v="5"/>
    <n v="1"/>
  </r>
  <r>
    <s v="Renault D10"/>
    <n v="306000"/>
    <n v="8"/>
    <x v="5"/>
    <n v="1"/>
  </r>
  <r>
    <s v="Mercedes Actros"/>
    <n v="780000"/>
    <n v="9"/>
    <x v="1"/>
    <n v="1"/>
  </r>
  <r>
    <s v="Mercedes Actros"/>
    <n v="760300"/>
    <n v="9"/>
    <x v="1"/>
    <n v="1"/>
  </r>
  <r>
    <s v="Mercedes Actros"/>
    <n v="680000"/>
    <n v="9"/>
    <x v="1"/>
    <n v="1"/>
  </r>
  <r>
    <s v="Mercedes Actros"/>
    <n v="655000"/>
    <n v="9"/>
    <x v="1"/>
    <n v="1"/>
  </r>
  <r>
    <s v="Renault Pelen"/>
    <n v="731000"/>
    <n v="8"/>
    <x v="5"/>
    <n v="1"/>
  </r>
  <r>
    <s v="Renault Pelen"/>
    <n v="685413"/>
    <n v="8"/>
    <x v="5"/>
    <n v="1"/>
  </r>
  <r>
    <s v="DAF CF85"/>
    <n v="186000"/>
    <n v="4"/>
    <x v="6"/>
    <n v="1"/>
  </r>
  <r>
    <s v="Scania R500"/>
    <n v="720000"/>
    <n v="7"/>
    <x v="4"/>
    <n v="1"/>
  </r>
  <r>
    <s v="Scania R500"/>
    <n v="680000"/>
    <n v="7"/>
    <x v="4"/>
    <n v="1"/>
  </r>
  <r>
    <s v="Scania R500"/>
    <n v="660000"/>
    <n v="7"/>
    <x v="4"/>
    <n v="1"/>
  </r>
  <r>
    <s v="Scania R500"/>
    <n v="630000"/>
    <n v="7"/>
    <x v="4"/>
    <n v="1"/>
  </r>
  <r>
    <s v="Scania R500"/>
    <n v="655000"/>
    <n v="7"/>
    <x v="4"/>
    <n v="1"/>
  </r>
  <r>
    <s v="Scania R500"/>
    <n v="590000"/>
    <n v="7"/>
    <x v="4"/>
    <n v="1"/>
  </r>
  <r>
    <s v="DAF LF45"/>
    <n v="330000"/>
    <n v="4"/>
    <x v="6"/>
    <n v="1"/>
  </r>
  <r>
    <s v="DAF LF45"/>
    <n v="268650"/>
    <n v="4"/>
    <x v="6"/>
    <n v="1"/>
  </r>
  <r>
    <s v="Volvo FM"/>
    <n v="302000"/>
    <n v="6"/>
    <x v="3"/>
    <n v="1"/>
  </r>
  <r>
    <s v="Renault Premium"/>
    <n v="850000"/>
    <n v="8"/>
    <x v="5"/>
    <n v="1"/>
  </r>
  <r>
    <s v="Iveco EuroCargo"/>
    <n v="376000"/>
    <n v="6"/>
    <x v="0"/>
    <n v="1"/>
  </r>
  <r>
    <s v="Volvo FH"/>
    <n v="201000"/>
    <n v="6"/>
    <x v="3"/>
    <n v="1"/>
  </r>
  <r>
    <s v="DAF LF45"/>
    <n v="310000"/>
    <n v="4"/>
    <x v="6"/>
    <n v="1"/>
  </r>
  <r>
    <s v="MAN TGL"/>
    <n v="247000"/>
    <n v="4"/>
    <x v="2"/>
    <n v="1"/>
  </r>
  <r>
    <s v="Iveco STRALIS"/>
    <n v="386732"/>
    <n v="6"/>
    <x v="0"/>
    <n v="1"/>
  </r>
  <r>
    <s v="Iveco STRALIS"/>
    <n v="312680"/>
    <n v="6"/>
    <x v="0"/>
    <n v="1"/>
  </r>
  <r>
    <s v="Renault Premium"/>
    <n v="366000"/>
    <n v="8"/>
    <x v="5"/>
    <n v="1"/>
  </r>
  <r>
    <s v="Scania R420"/>
    <n v="520000"/>
    <n v="7"/>
    <x v="4"/>
    <n v="1"/>
  </r>
  <r>
    <s v="Scania R420"/>
    <n v="530000"/>
    <n v="7"/>
    <x v="4"/>
    <n v="1"/>
  </r>
  <r>
    <s v="Scania R420"/>
    <n v="490000"/>
    <n v="7"/>
    <x v="4"/>
    <n v="1"/>
  </r>
  <r>
    <s v="Scania R420"/>
    <n v="481000"/>
    <n v="7"/>
    <x v="4"/>
    <n v="1"/>
  </r>
  <r>
    <s v="Scania R420"/>
    <n v="454000"/>
    <n v="7"/>
    <x v="4"/>
    <n v="1"/>
  </r>
  <r>
    <s v="Volvo FH13-500"/>
    <n v="517000"/>
    <n v="6"/>
    <x v="3"/>
    <n v="1"/>
  </r>
  <r>
    <s v="MAN TGA33"/>
    <n v="286000"/>
    <n v="4"/>
    <x v="2"/>
    <n v="1"/>
  </r>
  <r>
    <s v="Volvo FH13-500"/>
    <n v="435000"/>
    <n v="6"/>
    <x v="3"/>
    <n v="1"/>
  </r>
  <r>
    <s v="MAN TGX"/>
    <n v="417671"/>
    <n v="4"/>
    <x v="2"/>
    <n v="1"/>
  </r>
  <r>
    <s v="Renault Premium"/>
    <n v="451000"/>
    <n v="8"/>
    <x v="5"/>
    <n v="1"/>
  </r>
  <r>
    <s v="DAF XF460"/>
    <n v="301344"/>
    <n v="4"/>
    <x v="6"/>
    <n v="1"/>
  </r>
  <r>
    <s v="DAF XF460"/>
    <n v="315988"/>
    <n v="4"/>
    <x v="6"/>
    <n v="1"/>
  </r>
  <r>
    <s v="DAF XF460"/>
    <n v="234760"/>
    <n v="4"/>
    <x v="6"/>
    <n v="1"/>
  </r>
  <r>
    <s v="DAF XF460"/>
    <n v="210780"/>
    <n v="4"/>
    <x v="6"/>
    <n v="1"/>
  </r>
  <r>
    <s v="DAF XF460"/>
    <n v="198240"/>
    <n v="4"/>
    <x v="6"/>
    <n v="1"/>
  </r>
  <r>
    <s v="Mercedes Actros"/>
    <n v="170000"/>
    <n v="9"/>
    <x v="1"/>
    <n v="1"/>
  </r>
  <r>
    <s v="DAF LF45"/>
    <n v="272650"/>
    <n v="4"/>
    <x v="6"/>
    <n v="1"/>
  </r>
  <r>
    <s v="Scania M93"/>
    <n v="350000"/>
    <n v="7"/>
    <x v="4"/>
    <n v="1"/>
  </r>
  <r>
    <s v="Scania M93"/>
    <n v="235000"/>
    <n v="7"/>
    <x v="4"/>
    <n v="1"/>
  </r>
  <r>
    <s v="DAF CF75"/>
    <n v="195000"/>
    <n v="4"/>
    <x v="6"/>
    <n v="1"/>
  </r>
  <r>
    <s v="DAF CF65"/>
    <n v="247000"/>
    <n v="4"/>
    <x v="6"/>
    <n v="1"/>
  </r>
  <r>
    <s v="MAN TGL"/>
    <n v="407000"/>
    <n v="4"/>
    <x v="2"/>
    <n v="1"/>
  </r>
  <r>
    <s v="DAF XF460"/>
    <n v="301232"/>
    <n v="4"/>
    <x v="6"/>
    <n v="1"/>
  </r>
  <r>
    <s v="DAF XF460"/>
    <n v="289567"/>
    <n v="4"/>
    <x v="6"/>
    <n v="1"/>
  </r>
  <r>
    <s v="DAF XF460"/>
    <n v="245211"/>
    <n v="4"/>
    <x v="6"/>
    <n v="1"/>
  </r>
  <r>
    <s v="DAF XF460"/>
    <n v="200123"/>
    <n v="4"/>
    <x v="6"/>
    <n v="1"/>
  </r>
  <r>
    <s v="DAF XF460"/>
    <n v="235811"/>
    <n v="4"/>
    <x v="6"/>
    <n v="1"/>
  </r>
  <r>
    <s v="DAF XF460"/>
    <n v="250021"/>
    <n v="4"/>
    <x v="6"/>
    <n v="1"/>
  </r>
  <r>
    <s v="DAF XF460"/>
    <n v="198340"/>
    <n v="4"/>
    <x v="6"/>
    <n v="1"/>
  </r>
  <r>
    <s v="DAF XF460"/>
    <n v="189761"/>
    <n v="4"/>
    <x v="6"/>
    <n v="1"/>
  </r>
  <r>
    <s v="MAN TGS"/>
    <n v="153000"/>
    <n v="4"/>
    <x v="2"/>
    <n v="1"/>
  </r>
  <r>
    <s v="MAN TGS"/>
    <n v="123000"/>
    <n v="4"/>
    <x v="2"/>
    <n v="1"/>
  </r>
  <r>
    <s v="MAN TGA18"/>
    <n v="251000"/>
    <n v="4"/>
    <x v="2"/>
    <n v="1"/>
  </r>
  <r>
    <s v="MAN TGA18"/>
    <n v="247000"/>
    <n v="4"/>
    <x v="2"/>
    <n v="1"/>
  </r>
  <r>
    <s v="MAN TGL"/>
    <n v="243000"/>
    <n v="4"/>
    <x v="2"/>
    <n v="1"/>
  </r>
  <r>
    <s v="MAN TGA41"/>
    <n v="190300"/>
    <n v="4"/>
    <x v="2"/>
    <n v="1"/>
  </r>
  <r>
    <s v="Mercedes Atego"/>
    <n v="126290"/>
    <n v="9"/>
    <x v="1"/>
    <n v="1"/>
  </r>
  <r>
    <s v="DAF XF460"/>
    <n v="183788"/>
    <n v="4"/>
    <x v="6"/>
    <n v="1"/>
  </r>
  <r>
    <s v="DAF XF460"/>
    <n v="160198"/>
    <n v="4"/>
    <x v="6"/>
    <n v="1"/>
  </r>
  <r>
    <s v="DAF XF460"/>
    <n v="156724"/>
    <n v="4"/>
    <x v="6"/>
    <n v="1"/>
  </r>
  <r>
    <s v="MAN TGS"/>
    <n v="157000"/>
    <n v="4"/>
    <x v="2"/>
    <n v="1"/>
  </r>
  <r>
    <s v="Mercedes Atego"/>
    <n v="130290"/>
    <n v="9"/>
    <x v="1"/>
    <n v="1"/>
  </r>
  <r>
    <s v="Mercedes Actros"/>
    <n v="160700"/>
    <n v="9"/>
    <x v="1"/>
    <n v="1"/>
  </r>
  <r>
    <s v="Volvo 2015Euro6M"/>
    <n v="100000"/>
    <n v="6"/>
    <x v="3"/>
    <n v="1"/>
  </r>
  <r>
    <s v="Volvo 2015Euro6M"/>
    <n v="115000"/>
    <n v="6"/>
    <x v="3"/>
    <n v="1"/>
  </r>
  <r>
    <s v="Volvo 2015Euro6M"/>
    <n v="132000"/>
    <n v="6"/>
    <x v="3"/>
    <n v="1"/>
  </r>
  <r>
    <s v="Volvo 2015Euro6M"/>
    <n v="108000"/>
    <n v="6"/>
    <x v="3"/>
    <n v="1"/>
  </r>
  <r>
    <s v="Volvo 2015Euro6M"/>
    <n v="140000"/>
    <n v="6"/>
    <x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n v="1200655"/>
    <n v="6"/>
    <x v="0"/>
    <n v="1"/>
    <x v="0"/>
  </r>
  <r>
    <s v="Iveco Strails"/>
    <n v="1068570"/>
    <n v="6"/>
    <x v="0"/>
    <n v="1"/>
    <x v="0"/>
  </r>
  <r>
    <s v="Iveco Strails"/>
    <n v="998704"/>
    <n v="6"/>
    <x v="0"/>
    <n v="1"/>
    <x v="0"/>
  </r>
  <r>
    <s v="Iveco Strails"/>
    <n v="936780"/>
    <n v="6"/>
    <x v="0"/>
    <n v="1"/>
    <x v="0"/>
  </r>
  <r>
    <s v="Iveco Strails"/>
    <n v="870233"/>
    <n v="6"/>
    <x v="0"/>
    <n v="1"/>
    <x v="0"/>
  </r>
  <r>
    <s v="Mercedes Axor"/>
    <n v="1260000"/>
    <n v="9"/>
    <x v="1"/>
    <n v="1"/>
    <x v="1"/>
  </r>
  <r>
    <s v="MAN TGA"/>
    <n v="890200"/>
    <n v="4"/>
    <x v="2"/>
    <n v="1"/>
    <x v="1"/>
  </r>
  <r>
    <s v="Volvo FE"/>
    <n v="186000"/>
    <n v="6"/>
    <x v="3"/>
    <n v="1"/>
    <x v="2"/>
  </r>
  <r>
    <s v="Volvo FM"/>
    <n v="306000"/>
    <n v="6"/>
    <x v="3"/>
    <n v="1"/>
    <x v="2"/>
  </r>
  <r>
    <s v="Volvo FMX"/>
    <n v="266000"/>
    <n v="6"/>
    <x v="3"/>
    <n v="1"/>
    <x v="2"/>
  </r>
  <r>
    <s v="Volvo FH"/>
    <n v="305000"/>
    <n v="6"/>
    <x v="3"/>
    <n v="1"/>
    <x v="2"/>
  </r>
  <r>
    <s v="Volvo FE"/>
    <n v="190000"/>
    <n v="6"/>
    <x v="3"/>
    <n v="1"/>
    <x v="3"/>
  </r>
  <r>
    <s v="Iveco 100E"/>
    <n v="992600"/>
    <n v="6"/>
    <x v="0"/>
    <n v="1"/>
    <x v="3"/>
  </r>
  <r>
    <s v="Volvo FE"/>
    <n v="186000"/>
    <n v="6"/>
    <x v="3"/>
    <n v="1"/>
    <x v="3"/>
  </r>
  <r>
    <s v="Scania L94"/>
    <n v="850000"/>
    <n v="7"/>
    <x v="4"/>
    <n v="1"/>
    <x v="3"/>
  </r>
  <r>
    <s v="Volvo FE"/>
    <n v="740000"/>
    <n v="6"/>
    <x v="3"/>
    <n v="1"/>
    <x v="3"/>
  </r>
  <r>
    <s v="Scania L94"/>
    <n v="846000"/>
    <n v="7"/>
    <x v="4"/>
    <n v="1"/>
    <x v="3"/>
  </r>
  <r>
    <s v="Volvo FM"/>
    <n v="302000"/>
    <n v="6"/>
    <x v="3"/>
    <n v="1"/>
    <x v="3"/>
  </r>
  <r>
    <s v="Renault Premium"/>
    <n v="846000"/>
    <n v="8"/>
    <x v="5"/>
    <n v="1"/>
    <x v="3"/>
  </r>
  <r>
    <s v="Mercedes Atego"/>
    <n v="946000"/>
    <n v="9"/>
    <x v="1"/>
    <n v="1"/>
    <x v="3"/>
  </r>
  <r>
    <s v="Scania M93"/>
    <n v="390000"/>
    <n v="7"/>
    <x v="4"/>
    <n v="1"/>
    <x v="3"/>
  </r>
  <r>
    <s v="Scania M93"/>
    <n v="390000"/>
    <n v="7"/>
    <x v="4"/>
    <n v="1"/>
    <x v="3"/>
  </r>
  <r>
    <s v="Volvo FMX"/>
    <n v="270000"/>
    <n v="6"/>
    <x v="3"/>
    <n v="1"/>
    <x v="3"/>
  </r>
  <r>
    <s v="Iveco EuroCargo"/>
    <n v="380000"/>
    <n v="6"/>
    <x v="0"/>
    <n v="1"/>
    <x v="3"/>
  </r>
  <r>
    <s v="Volvo FH"/>
    <n v="301000"/>
    <n v="6"/>
    <x v="3"/>
    <n v="1"/>
    <x v="3"/>
  </r>
  <r>
    <s v="Mercedes Atego"/>
    <n v="360000"/>
    <n v="9"/>
    <x v="1"/>
    <n v="1"/>
    <x v="3"/>
  </r>
  <r>
    <s v="MAN TGL"/>
    <n v="226000"/>
    <n v="4"/>
    <x v="2"/>
    <n v="1"/>
    <x v="3"/>
  </r>
  <r>
    <s v="Volvo FL"/>
    <n v="482000"/>
    <n v="6"/>
    <x v="3"/>
    <n v="1"/>
    <x v="3"/>
  </r>
  <r>
    <s v="Volvo FL"/>
    <n v="478000"/>
    <n v="6"/>
    <x v="3"/>
    <n v="1"/>
    <x v="3"/>
  </r>
  <r>
    <s v="DAF LF45"/>
    <n v="306000"/>
    <n v="4"/>
    <x v="6"/>
    <n v="1"/>
    <x v="3"/>
  </r>
  <r>
    <s v="MAN TGL"/>
    <n v="403000"/>
    <n v="4"/>
    <x v="2"/>
    <n v="1"/>
    <x v="3"/>
  </r>
  <r>
    <s v="Renault Premium"/>
    <n v="370000"/>
    <n v="8"/>
    <x v="5"/>
    <n v="1"/>
    <x v="3"/>
  </r>
  <r>
    <s v="MAN TGA41"/>
    <n v="186300"/>
    <n v="4"/>
    <x v="2"/>
    <n v="1"/>
    <x v="3"/>
  </r>
  <r>
    <s v="MAN TGA33"/>
    <n v="290000"/>
    <n v="4"/>
    <x v="2"/>
    <n v="1"/>
    <x v="3"/>
  </r>
  <r>
    <s v="DAF CF85"/>
    <n v="190000"/>
    <n v="4"/>
    <x v="6"/>
    <n v="1"/>
    <x v="3"/>
  </r>
  <r>
    <s v="Mercedes Sided"/>
    <n v="305000"/>
    <n v="9"/>
    <x v="1"/>
    <n v="1"/>
    <x v="3"/>
  </r>
  <r>
    <s v="Mercedes Actros"/>
    <n v="166000"/>
    <n v="9"/>
    <x v="1"/>
    <n v="1"/>
    <x v="3"/>
  </r>
  <r>
    <s v="DAF LF45"/>
    <n v="978000"/>
    <n v="4"/>
    <x v="6"/>
    <n v="1"/>
    <x v="4"/>
  </r>
  <r>
    <s v="DAF LF45"/>
    <n v="326000"/>
    <n v="4"/>
    <x v="6"/>
    <n v="1"/>
    <x v="4"/>
  </r>
  <r>
    <s v="Volvo FE"/>
    <n v="736000"/>
    <n v="6"/>
    <x v="3"/>
    <n v="1"/>
    <x v="4"/>
  </r>
  <r>
    <s v="Renault Midlum"/>
    <n v="99250"/>
    <n v="8"/>
    <x v="5"/>
    <n v="1"/>
    <x v="4"/>
  </r>
  <r>
    <s v="Mercedes Atego"/>
    <n v="950000"/>
    <n v="9"/>
    <x v="1"/>
    <n v="1"/>
    <x v="4"/>
  </r>
  <r>
    <s v="Iveco 100E"/>
    <n v="103260"/>
    <n v="6"/>
    <x v="0"/>
    <n v="1"/>
    <x v="4"/>
  </r>
  <r>
    <s v="Renault D10"/>
    <n v="302000"/>
    <n v="8"/>
    <x v="5"/>
    <n v="1"/>
    <x v="4"/>
  </r>
  <r>
    <s v="Volvo FMX"/>
    <n v="266000"/>
    <n v="6"/>
    <x v="3"/>
    <n v="1"/>
    <x v="4"/>
  </r>
  <r>
    <s v="Mercedes Atego"/>
    <n v="356000"/>
    <n v="9"/>
    <x v="1"/>
    <n v="1"/>
    <x v="4"/>
  </r>
  <r>
    <s v="MAN TGL"/>
    <n v="266000"/>
    <n v="4"/>
    <x v="2"/>
    <n v="1"/>
    <x v="4"/>
  </r>
  <r>
    <s v="DAF CF75"/>
    <n v="91000"/>
    <n v="4"/>
    <x v="6"/>
    <n v="1"/>
    <x v="4"/>
  </r>
  <r>
    <s v="MAN TGL"/>
    <n v="230000"/>
    <n v="4"/>
    <x v="2"/>
    <n v="1"/>
    <x v="4"/>
  </r>
  <r>
    <s v="DAF CF65"/>
    <n v="251000"/>
    <n v="4"/>
    <x v="6"/>
    <n v="1"/>
    <x v="4"/>
  </r>
  <r>
    <s v="Iveco TrakkerEuro5"/>
    <n v="263000"/>
    <n v="6"/>
    <x v="0"/>
    <n v="1"/>
    <x v="4"/>
  </r>
  <r>
    <s v="Renault Magnum"/>
    <n v="930000"/>
    <n v="8"/>
    <x v="5"/>
    <n v="1"/>
    <x v="4"/>
  </r>
  <r>
    <s v="Renault Magnum"/>
    <n v="912000"/>
    <n v="8"/>
    <x v="5"/>
    <n v="1"/>
    <x v="4"/>
  </r>
  <r>
    <s v="Renault Magnum"/>
    <n v="856000"/>
    <n v="8"/>
    <x v="5"/>
    <n v="1"/>
    <x v="4"/>
  </r>
  <r>
    <s v="Renault Premium"/>
    <n v="455000"/>
    <n v="8"/>
    <x v="5"/>
    <n v="1"/>
    <x v="4"/>
  </r>
  <r>
    <s v="Mercedes Sided"/>
    <n v="301000"/>
    <n v="9"/>
    <x v="1"/>
    <n v="1"/>
    <x v="4"/>
  </r>
  <r>
    <s v="Mercedes Actros"/>
    <n v="164700"/>
    <n v="9"/>
    <x v="1"/>
    <n v="1"/>
    <x v="4"/>
  </r>
  <r>
    <s v="DAF LF45"/>
    <n v="574000"/>
    <n v="4"/>
    <x v="6"/>
    <n v="1"/>
    <x v="5"/>
  </r>
  <r>
    <s v="Renault R385"/>
    <n v="290000"/>
    <n v="8"/>
    <x v="5"/>
    <n v="1"/>
    <x v="5"/>
  </r>
  <r>
    <s v="Renault R385"/>
    <n v="286000"/>
    <n v="8"/>
    <x v="5"/>
    <n v="1"/>
    <x v="5"/>
  </r>
  <r>
    <s v="Renault Midlum"/>
    <n v="103250"/>
    <n v="8"/>
    <x v="5"/>
    <n v="1"/>
    <x v="5"/>
  </r>
  <r>
    <s v="Renault D10"/>
    <n v="306000"/>
    <n v="8"/>
    <x v="5"/>
    <n v="1"/>
    <x v="5"/>
  </r>
  <r>
    <s v="Mercedes Actros"/>
    <n v="780000"/>
    <n v="9"/>
    <x v="1"/>
    <n v="1"/>
    <x v="5"/>
  </r>
  <r>
    <s v="Mercedes Actros"/>
    <n v="760300"/>
    <n v="9"/>
    <x v="1"/>
    <n v="1"/>
    <x v="5"/>
  </r>
  <r>
    <s v="Mercedes Actros"/>
    <n v="680000"/>
    <n v="9"/>
    <x v="1"/>
    <n v="1"/>
    <x v="5"/>
  </r>
  <r>
    <s v="Mercedes Actros"/>
    <n v="655000"/>
    <n v="9"/>
    <x v="1"/>
    <n v="1"/>
    <x v="5"/>
  </r>
  <r>
    <s v="Renault Pelen"/>
    <n v="731000"/>
    <n v="8"/>
    <x v="5"/>
    <n v="1"/>
    <x v="5"/>
  </r>
  <r>
    <s v="Renault Pelen"/>
    <n v="685413"/>
    <n v="8"/>
    <x v="5"/>
    <n v="1"/>
    <x v="5"/>
  </r>
  <r>
    <s v="DAF CF85"/>
    <n v="186000"/>
    <n v="4"/>
    <x v="6"/>
    <n v="1"/>
    <x v="5"/>
  </r>
  <r>
    <s v="Scania R500"/>
    <n v="720000"/>
    <n v="7"/>
    <x v="4"/>
    <n v="1"/>
    <x v="5"/>
  </r>
  <r>
    <s v="Scania R500"/>
    <n v="680000"/>
    <n v="7"/>
    <x v="4"/>
    <n v="1"/>
    <x v="5"/>
  </r>
  <r>
    <s v="Scania R500"/>
    <n v="660000"/>
    <n v="7"/>
    <x v="4"/>
    <n v="1"/>
    <x v="5"/>
  </r>
  <r>
    <s v="Scania R500"/>
    <n v="630000"/>
    <n v="7"/>
    <x v="4"/>
    <n v="1"/>
    <x v="5"/>
  </r>
  <r>
    <s v="Scania R500"/>
    <n v="655000"/>
    <n v="7"/>
    <x v="4"/>
    <n v="1"/>
    <x v="5"/>
  </r>
  <r>
    <s v="Scania R500"/>
    <n v="590000"/>
    <n v="7"/>
    <x v="4"/>
    <n v="1"/>
    <x v="5"/>
  </r>
  <r>
    <s v="DAF LF45"/>
    <n v="330000"/>
    <n v="4"/>
    <x v="6"/>
    <n v="1"/>
    <x v="6"/>
  </r>
  <r>
    <s v="DAF LF45"/>
    <n v="268650"/>
    <n v="4"/>
    <x v="6"/>
    <n v="1"/>
    <x v="6"/>
  </r>
  <r>
    <s v="Volvo FM"/>
    <n v="302000"/>
    <n v="6"/>
    <x v="3"/>
    <n v="1"/>
    <x v="6"/>
  </r>
  <r>
    <s v="Renault Premium"/>
    <n v="850000"/>
    <n v="8"/>
    <x v="5"/>
    <n v="1"/>
    <x v="6"/>
  </r>
  <r>
    <s v="Iveco EuroCargo"/>
    <n v="376000"/>
    <n v="6"/>
    <x v="0"/>
    <n v="1"/>
    <x v="6"/>
  </r>
  <r>
    <s v="Volvo FH"/>
    <n v="201000"/>
    <n v="6"/>
    <x v="3"/>
    <n v="1"/>
    <x v="6"/>
  </r>
  <r>
    <s v="DAF LF45"/>
    <n v="310000"/>
    <n v="4"/>
    <x v="6"/>
    <n v="1"/>
    <x v="6"/>
  </r>
  <r>
    <s v="MAN TGL"/>
    <n v="247000"/>
    <n v="4"/>
    <x v="2"/>
    <n v="1"/>
    <x v="6"/>
  </r>
  <r>
    <s v="Iveco STRALIS"/>
    <n v="386732"/>
    <n v="6"/>
    <x v="0"/>
    <n v="1"/>
    <x v="6"/>
  </r>
  <r>
    <s v="Iveco STRALIS"/>
    <n v="312680"/>
    <n v="6"/>
    <x v="0"/>
    <n v="1"/>
    <x v="6"/>
  </r>
  <r>
    <s v="Renault Premium"/>
    <n v="366000"/>
    <n v="8"/>
    <x v="5"/>
    <n v="1"/>
    <x v="6"/>
  </r>
  <r>
    <s v="Scania R420"/>
    <n v="520000"/>
    <n v="7"/>
    <x v="4"/>
    <n v="1"/>
    <x v="6"/>
  </r>
  <r>
    <s v="Scania R420"/>
    <n v="530000"/>
    <n v="7"/>
    <x v="4"/>
    <n v="1"/>
    <x v="6"/>
  </r>
  <r>
    <s v="Scania R420"/>
    <n v="490000"/>
    <n v="7"/>
    <x v="4"/>
    <n v="1"/>
    <x v="6"/>
  </r>
  <r>
    <s v="Scania R420"/>
    <n v="481000"/>
    <n v="7"/>
    <x v="4"/>
    <n v="1"/>
    <x v="6"/>
  </r>
  <r>
    <s v="Scania R420"/>
    <n v="454000"/>
    <n v="7"/>
    <x v="4"/>
    <n v="1"/>
    <x v="6"/>
  </r>
  <r>
    <s v="Volvo FH13-500"/>
    <n v="517000"/>
    <n v="6"/>
    <x v="3"/>
    <n v="1"/>
    <x v="6"/>
  </r>
  <r>
    <s v="MAN TGA33"/>
    <n v="286000"/>
    <n v="4"/>
    <x v="2"/>
    <n v="1"/>
    <x v="6"/>
  </r>
  <r>
    <s v="Volvo FH13-500"/>
    <n v="435000"/>
    <n v="6"/>
    <x v="3"/>
    <n v="1"/>
    <x v="6"/>
  </r>
  <r>
    <s v="MAN TGX"/>
    <n v="417671"/>
    <n v="4"/>
    <x v="2"/>
    <n v="1"/>
    <x v="6"/>
  </r>
  <r>
    <s v="Renault Premium"/>
    <n v="451000"/>
    <n v="8"/>
    <x v="5"/>
    <n v="1"/>
    <x v="6"/>
  </r>
  <r>
    <s v="DAF XF460"/>
    <n v="301344"/>
    <n v="4"/>
    <x v="6"/>
    <n v="1"/>
    <x v="6"/>
  </r>
  <r>
    <s v="DAF XF460"/>
    <n v="315988"/>
    <n v="4"/>
    <x v="6"/>
    <n v="1"/>
    <x v="6"/>
  </r>
  <r>
    <s v="DAF XF460"/>
    <n v="234760"/>
    <n v="4"/>
    <x v="6"/>
    <n v="1"/>
    <x v="6"/>
  </r>
  <r>
    <s v="DAF XF460"/>
    <n v="210780"/>
    <n v="4"/>
    <x v="6"/>
    <n v="1"/>
    <x v="6"/>
  </r>
  <r>
    <s v="DAF XF460"/>
    <n v="198240"/>
    <n v="4"/>
    <x v="6"/>
    <n v="1"/>
    <x v="6"/>
  </r>
  <r>
    <s v="Mercedes Actros"/>
    <n v="170000"/>
    <n v="9"/>
    <x v="1"/>
    <n v="1"/>
    <x v="6"/>
  </r>
  <r>
    <s v="DAF LF45"/>
    <n v="272650"/>
    <n v="4"/>
    <x v="6"/>
    <n v="1"/>
    <x v="7"/>
  </r>
  <r>
    <s v="Scania M93"/>
    <n v="350000"/>
    <n v="7"/>
    <x v="4"/>
    <n v="1"/>
    <x v="7"/>
  </r>
  <r>
    <s v="Scania M93"/>
    <n v="235000"/>
    <n v="7"/>
    <x v="4"/>
    <n v="1"/>
    <x v="7"/>
  </r>
  <r>
    <s v="DAF CF75"/>
    <n v="195000"/>
    <n v="4"/>
    <x v="6"/>
    <n v="1"/>
    <x v="7"/>
  </r>
  <r>
    <s v="DAF CF65"/>
    <n v="247000"/>
    <n v="4"/>
    <x v="6"/>
    <n v="1"/>
    <x v="7"/>
  </r>
  <r>
    <s v="MAN TGL"/>
    <n v="407000"/>
    <n v="4"/>
    <x v="2"/>
    <n v="1"/>
    <x v="7"/>
  </r>
  <r>
    <s v="DAF XF460"/>
    <n v="301232"/>
    <n v="4"/>
    <x v="6"/>
    <n v="1"/>
    <x v="7"/>
  </r>
  <r>
    <s v="DAF XF460"/>
    <n v="289567"/>
    <n v="4"/>
    <x v="6"/>
    <n v="1"/>
    <x v="7"/>
  </r>
  <r>
    <s v="DAF XF460"/>
    <n v="245211"/>
    <n v="4"/>
    <x v="6"/>
    <n v="1"/>
    <x v="7"/>
  </r>
  <r>
    <s v="DAF XF460"/>
    <n v="200123"/>
    <n v="4"/>
    <x v="6"/>
    <n v="1"/>
    <x v="7"/>
  </r>
  <r>
    <s v="DAF XF460"/>
    <n v="235811"/>
    <n v="4"/>
    <x v="6"/>
    <n v="1"/>
    <x v="7"/>
  </r>
  <r>
    <s v="DAF XF460"/>
    <n v="250021"/>
    <n v="4"/>
    <x v="6"/>
    <n v="1"/>
    <x v="7"/>
  </r>
  <r>
    <s v="DAF XF460"/>
    <n v="198340"/>
    <n v="4"/>
    <x v="6"/>
    <n v="1"/>
    <x v="7"/>
  </r>
  <r>
    <s v="DAF XF460"/>
    <n v="189761"/>
    <n v="4"/>
    <x v="6"/>
    <n v="1"/>
    <x v="7"/>
  </r>
  <r>
    <s v="MAN TGS"/>
    <n v="153000"/>
    <n v="4"/>
    <x v="2"/>
    <n v="1"/>
    <x v="7"/>
  </r>
  <r>
    <s v="MAN TGS"/>
    <n v="123000"/>
    <n v="4"/>
    <x v="2"/>
    <n v="1"/>
    <x v="7"/>
  </r>
  <r>
    <s v="MAN TGA18"/>
    <n v="251000"/>
    <n v="4"/>
    <x v="2"/>
    <n v="1"/>
    <x v="8"/>
  </r>
  <r>
    <s v="MAN TGA18"/>
    <n v="247000"/>
    <n v="4"/>
    <x v="2"/>
    <n v="1"/>
    <x v="8"/>
  </r>
  <r>
    <s v="MAN TGL"/>
    <n v="243000"/>
    <n v="4"/>
    <x v="2"/>
    <n v="1"/>
    <x v="8"/>
  </r>
  <r>
    <s v="MAN TGA41"/>
    <n v="190300"/>
    <n v="4"/>
    <x v="2"/>
    <n v="1"/>
    <x v="8"/>
  </r>
  <r>
    <s v="Mercedes Atego"/>
    <n v="126290"/>
    <n v="9"/>
    <x v="1"/>
    <n v="1"/>
    <x v="8"/>
  </r>
  <r>
    <s v="DAF XF460"/>
    <n v="183788"/>
    <n v="4"/>
    <x v="6"/>
    <n v="1"/>
    <x v="8"/>
  </r>
  <r>
    <s v="DAF XF460"/>
    <n v="160198"/>
    <n v="4"/>
    <x v="6"/>
    <n v="1"/>
    <x v="8"/>
  </r>
  <r>
    <s v="DAF XF460"/>
    <n v="156724"/>
    <n v="4"/>
    <x v="6"/>
    <n v="1"/>
    <x v="8"/>
  </r>
  <r>
    <s v="MAN TGS"/>
    <n v="157000"/>
    <n v="4"/>
    <x v="2"/>
    <n v="1"/>
    <x v="8"/>
  </r>
  <r>
    <s v="Mercedes Atego"/>
    <n v="130290"/>
    <n v="9"/>
    <x v="1"/>
    <n v="1"/>
    <x v="9"/>
  </r>
  <r>
    <s v="Mercedes Actros"/>
    <n v="160700"/>
    <n v="9"/>
    <x v="1"/>
    <n v="1"/>
    <x v="9"/>
  </r>
  <r>
    <s v="Volvo 2015Euro6M"/>
    <n v="100000"/>
    <n v="6"/>
    <x v="3"/>
    <n v="1"/>
    <x v="9"/>
  </r>
  <r>
    <s v="Volvo 2015Euro6M"/>
    <n v="115000"/>
    <n v="6"/>
    <x v="3"/>
    <n v="1"/>
    <x v="9"/>
  </r>
  <r>
    <s v="Volvo 2015Euro6M"/>
    <n v="132000"/>
    <n v="6"/>
    <x v="3"/>
    <n v="1"/>
    <x v="9"/>
  </r>
  <r>
    <s v="Volvo 2015Euro6M"/>
    <n v="108000"/>
    <n v="6"/>
    <x v="3"/>
    <n v="1"/>
    <x v="9"/>
  </r>
  <r>
    <s v="Volvo 2015Euro6M"/>
    <n v="140000"/>
    <n v="6"/>
    <x v="3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BE02D-7C81-48F8-AA3C-2B5B212DFB34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C11" firstHeaderRow="0" firstDataRow="1" firstDataCol="1"/>
  <pivotFields count="5">
    <pivotField showAll="0"/>
    <pivotField dataField="1"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lp" fld="4" baseField="0" baseItem="0"/>
    <dataField name="Suma z Przebie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5D62A-82C0-4D24-93A4-7179462699A7}" name="Tabela przestawna6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L12" firstHeaderRow="1" firstDataRow="2" firstDataCol="1"/>
  <pivotFields count="6">
    <pivotField showAll="0"/>
    <pivotField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dataField="1"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z l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AE037A-72B8-45B3-AFAE-36D98F76A015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C0DA282-7FF5-45EB-94A2-FF8CA5C3B83A}" autoFormatId="16" applyNumberFormats="0" applyBorderFormats="0" applyFontFormats="0" applyPatternFormats="0" applyAlignmentFormats="0" applyWidthHeightFormats="0">
  <queryTableRefresh nextId="10" unboundColumnsRight="1">
    <queryTableFields count="4">
      <queryTableField id="1" name="Marka_i_model" tableColumnId="1"/>
      <queryTableField id="4" name="Nr_rejestracyjny" tableColumnId="4"/>
      <queryTableField id="6" name="Data_ostatniego_remontu" tableColumnId="6"/>
      <queryTableField id="9" dataBound="0" tableColumnId="9"/>
    </queryTableFields>
    <queryTableDeletedFields count="3">
      <deletedField name="Cena_zakupu"/>
      <deletedField name="Rok_produkcji"/>
      <deletedField name="Przebieg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3B3757-8B0D-44D7-AC50-77B92C6FAA2E}" autoFormatId="16" applyNumberFormats="0" applyBorderFormats="0" applyFontFormats="0" applyPatternFormats="0" applyAlignmentFormats="0" applyWidthHeightFormats="0">
  <queryTableRefresh nextId="7">
    <queryTableFields count="6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DE938-BEE9-45AC-BBEF-2A164B46B30E}" name="transport3" displayName="transport3" ref="A1:I135" tableType="queryTable" totalsRowShown="0">
  <autoFilter ref="A1:I135" xr:uid="{954DE938-BEE9-45AC-BBEF-2A164B46B30E}"/>
  <tableColumns count="9">
    <tableColumn id="1" xr3:uid="{B848B562-8E04-4A16-BE61-13ED7489D4AB}" uniqueName="1" name="Marka_i_model" queryTableFieldId="1" dataDxfId="6"/>
    <tableColumn id="2" xr3:uid="{5112CE83-CEE3-47EB-98E9-B622BA25D55C}" uniqueName="2" name="Rok_produkcji" queryTableFieldId="2"/>
    <tableColumn id="3" xr3:uid="{45548776-6AE3-4AE5-8B51-F047DE8D2141}" uniqueName="3" name="Cena_zakupu" queryTableFieldId="3"/>
    <tableColumn id="4" xr3:uid="{4B0397AD-A781-4B4D-8F22-63B9C4193631}" uniqueName="4" name="Nr_rejestracyjny" queryTableFieldId="4" dataDxfId="5"/>
    <tableColumn id="5" xr3:uid="{E0C15FBE-DB99-464E-B626-FA852316965F}" uniqueName="5" name="Przebieg" queryTableFieldId="5"/>
    <tableColumn id="6" xr3:uid="{4D90D14D-BE4B-4F13-8728-713F49DECD39}" uniqueName="6" name="Data_ostatniego_remontu" queryTableFieldId="6" dataDxfId="4"/>
    <tableColumn id="7" xr3:uid="{BC4386D3-7EDC-4184-BC3E-7329F657FB2E}" uniqueName="7" name="Kolumna1" queryTableFieldId="7">
      <calculatedColumnFormula>transport3[[#This Row],[Cena_zakupu]]*0.02*ROUNDDOWN(transport3[[#This Row],[Przebieg]]/100000,0)</calculatedColumnFormula>
    </tableColumn>
    <tableColumn id="8" xr3:uid="{AF794DC1-CDDA-41D0-A702-44902316A282}" uniqueName="8" name="Kolumna2" queryTableFieldId="8"/>
    <tableColumn id="9" xr3:uid="{8B099835-E6E6-427D-8448-1B56B1B223B4}" uniqueName="9" name="Kolumna3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F7BB15-3232-471E-8153-A2E7AFB6E527}" name="transport6" displayName="transport6" ref="A1:D135" tableType="queryTable" totalsRowShown="0">
  <autoFilter ref="A1:D135" xr:uid="{07F7BB15-3232-471E-8153-A2E7AFB6E527}"/>
  <sortState xmlns:xlrd2="http://schemas.microsoft.com/office/spreadsheetml/2017/richdata2" ref="A2:D135">
    <sortCondition descending="1" ref="D1:D135"/>
  </sortState>
  <tableColumns count="4">
    <tableColumn id="1" xr3:uid="{7A619A98-7EAF-4295-A303-1E24C73E40F2}" uniqueName="1" name="Marka_i_model" queryTableFieldId="1" dataDxfId="2"/>
    <tableColumn id="4" xr3:uid="{897F6B17-3385-4231-94D3-7C4AAAA4BA75}" uniqueName="4" name="Nr_rejestracyjny" queryTableFieldId="4" dataDxfId="1"/>
    <tableColumn id="6" xr3:uid="{30A9D9D6-9733-4930-B851-02BC8F2A264B}" uniqueName="6" name="Data_ostatniego_remontu" queryTableFieldId="6" dataDxfId="0"/>
    <tableColumn id="9" xr3:uid="{B6420E93-1417-40E7-B426-2B885B0F726E}" uniqueName="9" name="Kolumna1" queryTableFieldId="9">
      <calculatedColumnFormula>_xlfn.DAYS($I$10,transport6[[#This Row],[Data_ostatniego_remontu]])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DD581-9C25-4334-A654-5F196D67394A}" name="transport" displayName="transport" ref="A1:F135" tableType="queryTable" totalsRowShown="0">
  <autoFilter ref="A1:F135" xr:uid="{CFADD581-9C25-4334-A654-5F196D67394A}"/>
  <tableColumns count="6">
    <tableColumn id="1" xr3:uid="{7BB7A316-C318-4193-97FE-61D813109FB4}" uniqueName="1" name="Marka_i_model" queryTableFieldId="1" dataDxfId="9"/>
    <tableColumn id="2" xr3:uid="{5B7EB6FB-E747-4C1E-9833-098DCC016CB0}" uniqueName="2" name="Rok_produkcji" queryTableFieldId="2"/>
    <tableColumn id="3" xr3:uid="{C2836DF4-59E8-4736-97F1-1B1D32A8B345}" uniqueName="3" name="Cena_zakupu" queryTableFieldId="3"/>
    <tableColumn id="4" xr3:uid="{F064DB3C-1109-48FB-9E68-87A424632380}" uniqueName="4" name="Nr_rejestracyjny" queryTableFieldId="4" dataDxfId="8"/>
    <tableColumn id="5" xr3:uid="{A0D35098-6455-4E51-9B63-0CE2428E7E59}" uniqueName="5" name="Przebieg" queryTableFieldId="5"/>
    <tableColumn id="6" xr3:uid="{058CB089-FCCC-451C-8EEF-D028F2CBC3EA}" uniqueName="6" name="Data_ostatniego_remontu" queryTableFieldId="6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09E80-FBFC-421E-9A59-FED9F2FF180D}" name="Tabela3" displayName="Tabela3" ref="A1:F135" totalsRowShown="0">
  <autoFilter ref="A1:F135" xr:uid="{0D309E80-FBFC-421E-9A59-FED9F2FF180D}"/>
  <tableColumns count="6">
    <tableColumn id="1" xr3:uid="{1BFF8579-DDF2-4A0F-9C7F-43E0C65F6EC0}" name="Marka_i_model" dataDxfId="3"/>
    <tableColumn id="2" xr3:uid="{26FB63D9-09B9-485F-979D-E5B5B1D24DD9}" name="Przebieg"/>
    <tableColumn id="3" xr3:uid="{1E6C8B8F-F5D5-4044-B4D1-0E1ED118E150}" name="Kolumna1">
      <calculatedColumnFormula>FIND(" ",Tabela3[[#This Row],[Marka_i_model]])</calculatedColumnFormula>
    </tableColumn>
    <tableColumn id="4" xr3:uid="{543FCAB2-CD0A-4675-B1AC-2C793EDED09C}" name="marka">
      <calculatedColumnFormula>MID(Tabela3[[#This Row],[Marka_i_model]],1,Tabela3[[#This Row],[Kolumna1]])</calculatedColumnFormula>
    </tableColumn>
    <tableColumn id="5" xr3:uid="{6D4ADA4D-E007-4579-8520-613C0048A4C2}" name="lp"/>
    <tableColumn id="6" xr3:uid="{A3B40E5A-3EB3-406C-9657-74CFEEAA9A17}" name="Rok_produkcj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D576-34D4-4F16-A580-F011C68F45DB}">
  <dimension ref="A1:L135"/>
  <sheetViews>
    <sheetView workbookViewId="0">
      <selection activeCell="P44" sqref="P44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</row>
    <row r="2" spans="1:12" x14ac:dyDescent="0.2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>
        <f>transport3[[#This Row],[Cena_zakupu]]*0.02*ROUNDDOWN(transport3[[#This Row],[Przebieg]]/100000,0)</f>
        <v>20616</v>
      </c>
      <c r="H2">
        <f>transport3[[#This Row],[Cena_zakupu]]*0.05*(2017-transport3[[#This Row],[Rok_produkcji]])</f>
        <v>47245</v>
      </c>
      <c r="I2">
        <f>transport3[[#This Row],[Cena_zakupu]]-transport3[[#This Row],[Kolumna1]]-transport3[[#This Row],[Kolumna2]]</f>
        <v>18039</v>
      </c>
    </row>
    <row r="3" spans="1:12" x14ac:dyDescent="0.2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>
        <f>transport3[[#This Row],[Cena_zakupu]]*0.02*ROUNDDOWN(transport3[[#This Row],[Przebieg]]/100000,0)</f>
        <v>17180</v>
      </c>
      <c r="H3">
        <f>transport3[[#This Row],[Cena_zakupu]]*0.05*(2017-transport3[[#This Row],[Rok_produkcji]])</f>
        <v>47245</v>
      </c>
      <c r="I3">
        <f>transport3[[#This Row],[Cena_zakupu]]-transport3[[#This Row],[Kolumna1]]-transport3[[#This Row],[Kolumna2]]</f>
        <v>21475</v>
      </c>
    </row>
    <row r="4" spans="1:12" x14ac:dyDescent="0.2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>
        <f>transport3[[#This Row],[Cena_zakupu]]*0.02*ROUNDDOWN(transport3[[#This Row],[Przebieg]]/100000,0)</f>
        <v>15462</v>
      </c>
      <c r="H4">
        <f>transport3[[#This Row],[Cena_zakupu]]*0.05*(2017-transport3[[#This Row],[Rok_produkcji]])</f>
        <v>47245</v>
      </c>
      <c r="I4">
        <f>transport3[[#This Row],[Cena_zakupu]]-transport3[[#This Row],[Kolumna1]]-transport3[[#This Row],[Kolumna2]]</f>
        <v>23193</v>
      </c>
    </row>
    <row r="5" spans="1:12" x14ac:dyDescent="0.2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>
        <f>transport3[[#This Row],[Cena_zakupu]]*0.02*ROUNDDOWN(transport3[[#This Row],[Przebieg]]/100000,0)</f>
        <v>15462</v>
      </c>
      <c r="H5">
        <f>transport3[[#This Row],[Cena_zakupu]]*0.05*(2017-transport3[[#This Row],[Rok_produkcji]])</f>
        <v>47245</v>
      </c>
      <c r="I5">
        <f>transport3[[#This Row],[Cena_zakupu]]-transport3[[#This Row],[Kolumna1]]-transport3[[#This Row],[Kolumna2]]</f>
        <v>23193</v>
      </c>
    </row>
    <row r="6" spans="1:12" x14ac:dyDescent="0.2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>
        <f>transport3[[#This Row],[Cena_zakupu]]*0.02*ROUNDDOWN(transport3[[#This Row],[Przebieg]]/100000,0)</f>
        <v>13744</v>
      </c>
      <c r="H6">
        <f>transport3[[#This Row],[Cena_zakupu]]*0.05*(2017-transport3[[#This Row],[Rok_produkcji]])</f>
        <v>47245</v>
      </c>
      <c r="I6">
        <f>transport3[[#This Row],[Cena_zakupu]]-transport3[[#This Row],[Kolumna1]]-transport3[[#This Row],[Kolumna2]]</f>
        <v>24911</v>
      </c>
      <c r="L6">
        <f>MIN(transport3[Kolumna3])</f>
        <v>17390</v>
      </c>
    </row>
    <row r="7" spans="1:12" x14ac:dyDescent="0.2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>
        <f>transport3[[#This Row],[Cena_zakupu]]*0.02*ROUNDDOWN(transport3[[#This Row],[Przebieg]]/100000,0)</f>
        <v>49200</v>
      </c>
      <c r="H7">
        <f>transport3[[#This Row],[Cena_zakupu]]*0.05*(2017-transport3[[#This Row],[Rok_produkcji]])</f>
        <v>102500</v>
      </c>
      <c r="I7">
        <f>transport3[[#This Row],[Cena_zakupu]]-transport3[[#This Row],[Kolumna1]]-transport3[[#This Row],[Kolumna2]]</f>
        <v>53300</v>
      </c>
    </row>
    <row r="8" spans="1:12" x14ac:dyDescent="0.2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>
        <f>transport3[[#This Row],[Cena_zakupu]]*0.02*ROUNDDOWN(transport3[[#This Row],[Przebieg]]/100000,0)</f>
        <v>31680</v>
      </c>
      <c r="H8">
        <f>transport3[[#This Row],[Cena_zakupu]]*0.05*(2017-transport3[[#This Row],[Rok_produkcji]])</f>
        <v>99000</v>
      </c>
      <c r="I8">
        <f>transport3[[#This Row],[Cena_zakupu]]-transport3[[#This Row],[Kolumna1]]-transport3[[#This Row],[Kolumna2]]</f>
        <v>67320</v>
      </c>
    </row>
    <row r="9" spans="1:12" x14ac:dyDescent="0.2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>
        <f>transport3[[#This Row],[Cena_zakupu]]*0.02*ROUNDDOWN(transport3[[#This Row],[Przebieg]]/100000,0)</f>
        <v>988.22</v>
      </c>
      <c r="H9">
        <f>transport3[[#This Row],[Cena_zakupu]]*0.05*(2017-transport3[[#This Row],[Rok_produkcji]])</f>
        <v>22234.95</v>
      </c>
      <c r="I9">
        <f>transport3[[#This Row],[Cena_zakupu]]-transport3[[#This Row],[Kolumna1]]-transport3[[#This Row],[Kolumna2]]</f>
        <v>26187.829999999998</v>
      </c>
    </row>
    <row r="10" spans="1:12" x14ac:dyDescent="0.2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>
        <f>transport3[[#This Row],[Cena_zakupu]]*0.02*ROUNDDOWN(transport3[[#This Row],[Przebieg]]/100000,0)</f>
        <v>3480</v>
      </c>
      <c r="H10">
        <f>transport3[[#This Row],[Cena_zakupu]]*0.05*(2017-transport3[[#This Row],[Rok_produkcji]])</f>
        <v>26100</v>
      </c>
      <c r="I10">
        <f>transport3[[#This Row],[Cena_zakupu]]-transport3[[#This Row],[Kolumna1]]-transport3[[#This Row],[Kolumna2]]</f>
        <v>28420</v>
      </c>
    </row>
    <row r="11" spans="1:12" x14ac:dyDescent="0.2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>
        <f>transport3[[#This Row],[Cena_zakupu]]*0.02*ROUNDDOWN(transport3[[#This Row],[Przebieg]]/100000,0)</f>
        <v>3360</v>
      </c>
      <c r="H11">
        <f>transport3[[#This Row],[Cena_zakupu]]*0.05*(2017-transport3[[#This Row],[Rok_produkcji]])</f>
        <v>37800</v>
      </c>
      <c r="I11">
        <f>transport3[[#This Row],[Cena_zakupu]]-transport3[[#This Row],[Kolumna1]]-transport3[[#This Row],[Kolumna2]]</f>
        <v>42840</v>
      </c>
    </row>
    <row r="12" spans="1:12" x14ac:dyDescent="0.25">
      <c r="A12" s="3" t="s">
        <v>22</v>
      </c>
      <c r="B12" s="4">
        <v>2008</v>
      </c>
      <c r="C12" s="4">
        <v>89000</v>
      </c>
      <c r="D12" s="3" t="s">
        <v>23</v>
      </c>
      <c r="E12" s="4">
        <v>305000</v>
      </c>
      <c r="F12" s="5">
        <v>42075</v>
      </c>
      <c r="G12">
        <f>transport3[[#This Row],[Cena_zakupu]]*0.02*ROUNDDOWN(transport3[[#This Row],[Przebieg]]/100000,0)</f>
        <v>5340</v>
      </c>
      <c r="H12">
        <f>transport3[[#This Row],[Cena_zakupu]]*0.05*(2017-transport3[[#This Row],[Rok_produkcji]])</f>
        <v>40050</v>
      </c>
      <c r="I12">
        <f>transport3[[#This Row],[Cena_zakupu]]-transport3[[#This Row],[Kolumna1]]-transport3[[#This Row],[Kolumna2]]</f>
        <v>43610</v>
      </c>
    </row>
    <row r="13" spans="1:12" x14ac:dyDescent="0.2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>
        <f>transport3[[#This Row],[Cena_zakupu]]*0.02*ROUNDDOWN(transport3[[#This Row],[Przebieg]]/100000,0)</f>
        <v>968.22</v>
      </c>
      <c r="H13">
        <f>transport3[[#This Row],[Cena_zakupu]]*0.05*(2017-transport3[[#This Row],[Rok_produkcji]])</f>
        <v>19364.400000000001</v>
      </c>
      <c r="I13">
        <f>transport3[[#This Row],[Cena_zakupu]]-transport3[[#This Row],[Kolumna1]]-transport3[[#This Row],[Kolumna2]]</f>
        <v>28078.379999999997</v>
      </c>
    </row>
    <row r="14" spans="1:12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>transport3[[#This Row],[Cena_zakupu]]*0.02*ROUNDDOWN(transport3[[#This Row],[Przebieg]]/100000,0)</f>
        <v>12240</v>
      </c>
      <c r="H14">
        <f>transport3[[#This Row],[Cena_zakupu]]*0.05*(2017-transport3[[#This Row],[Rok_produkcji]])</f>
        <v>27200</v>
      </c>
      <c r="I14">
        <f>transport3[[#This Row],[Cena_zakupu]]-transport3[[#This Row],[Kolumna1]]-transport3[[#This Row],[Kolumna2]]</f>
        <v>28560</v>
      </c>
    </row>
    <row r="15" spans="1:12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>transport3[[#This Row],[Cena_zakupu]]*0.02*ROUNDDOWN(transport3[[#This Row],[Przebieg]]/100000,0)</f>
        <v>988.22</v>
      </c>
      <c r="H15">
        <f>transport3[[#This Row],[Cena_zakupu]]*0.05*(2017-transport3[[#This Row],[Rok_produkcji]])</f>
        <v>19764.400000000001</v>
      </c>
      <c r="I15">
        <f>transport3[[#This Row],[Cena_zakupu]]-transport3[[#This Row],[Kolumna1]]-transport3[[#This Row],[Kolumna2]]</f>
        <v>28658.379999999997</v>
      </c>
    </row>
    <row r="16" spans="1:12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transport3[[#This Row],[Cena_zakupu]]*0.02*ROUNDDOWN(transport3[[#This Row],[Przebieg]]/100000,0)</f>
        <v>10864</v>
      </c>
      <c r="H16">
        <f>transport3[[#This Row],[Cena_zakupu]]*0.05*(2017-transport3[[#This Row],[Rok_produkcji]])</f>
        <v>27160</v>
      </c>
      <c r="I16">
        <f>transport3[[#This Row],[Cena_zakupu]]-transport3[[#This Row],[Kolumna1]]-transport3[[#This Row],[Kolumna2]]</f>
        <v>29876</v>
      </c>
    </row>
    <row r="17" spans="1:9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transport3[[#This Row],[Cena_zakupu]]*0.02*ROUNDDOWN(transport3[[#This Row],[Przebieg]]/100000,0)</f>
        <v>9100</v>
      </c>
      <c r="H17">
        <f>transport3[[#This Row],[Cena_zakupu]]*0.05*(2017-transport3[[#This Row],[Rok_produkcji]])</f>
        <v>26000</v>
      </c>
      <c r="I17">
        <f>transport3[[#This Row],[Cena_zakupu]]-transport3[[#This Row],[Kolumna1]]-transport3[[#This Row],[Kolumna2]]</f>
        <v>29900</v>
      </c>
    </row>
    <row r="18" spans="1:9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transport3[[#This Row],[Cena_zakupu]]*0.02*ROUNDDOWN(transport3[[#This Row],[Przebieg]]/100000,0)</f>
        <v>11024</v>
      </c>
      <c r="H18">
        <f>transport3[[#This Row],[Cena_zakupu]]*0.05*(2017-transport3[[#This Row],[Rok_produkcji]])</f>
        <v>27560</v>
      </c>
      <c r="I18">
        <f>transport3[[#This Row],[Cena_zakupu]]-transport3[[#This Row],[Kolumna1]]-transport3[[#This Row],[Kolumna2]]</f>
        <v>30316</v>
      </c>
    </row>
    <row r="19" spans="1:9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transport3[[#This Row],[Cena_zakupu]]*0.02*ROUNDDOWN(transport3[[#This Row],[Przebieg]]/100000,0)</f>
        <v>3540</v>
      </c>
      <c r="H19">
        <f>transport3[[#This Row],[Cena_zakupu]]*0.05*(2017-transport3[[#This Row],[Rok_produkcji]])</f>
        <v>23600</v>
      </c>
      <c r="I19">
        <f>transport3[[#This Row],[Cena_zakupu]]-transport3[[#This Row],[Kolumna1]]-transport3[[#This Row],[Kolumna2]]</f>
        <v>31860</v>
      </c>
    </row>
    <row r="20" spans="1:9" x14ac:dyDescent="0.2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>
        <f>transport3[[#This Row],[Cena_zakupu]]*0.02*ROUNDDOWN(transport3[[#This Row],[Przebieg]]/100000,0)</f>
        <v>12320</v>
      </c>
      <c r="H20">
        <f>transport3[[#This Row],[Cena_zakupu]]*0.05*(2017-transport3[[#This Row],[Rok_produkcji]])</f>
        <v>30800</v>
      </c>
      <c r="I20">
        <f>transport3[[#This Row],[Cena_zakupu]]-transport3[[#This Row],[Kolumna1]]-transport3[[#This Row],[Kolumna2]]</f>
        <v>33880</v>
      </c>
    </row>
    <row r="21" spans="1:9" x14ac:dyDescent="0.2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>
        <f>transport3[[#This Row],[Cena_zakupu]]*0.02*ROUNDDOWN(transport3[[#This Row],[Przebieg]]/100000,0)</f>
        <v>15300</v>
      </c>
      <c r="H21">
        <f>transport3[[#This Row],[Cena_zakupu]]*0.05*(2017-transport3[[#This Row],[Rok_produkcji]])</f>
        <v>34000</v>
      </c>
      <c r="I21">
        <f>transport3[[#This Row],[Cena_zakupu]]-transport3[[#This Row],[Kolumna1]]-transport3[[#This Row],[Kolumna2]]</f>
        <v>35700</v>
      </c>
    </row>
    <row r="22" spans="1:9" x14ac:dyDescent="0.2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>
        <f>transport3[[#This Row],[Cena_zakupu]]*0.02*ROUNDDOWN(transport3[[#This Row],[Przebieg]]/100000,0)</f>
        <v>4740</v>
      </c>
      <c r="H22">
        <f>transport3[[#This Row],[Cena_zakupu]]*0.05*(2017-transport3[[#This Row],[Rok_produkcji]])</f>
        <v>31600</v>
      </c>
      <c r="I22">
        <f>transport3[[#This Row],[Cena_zakupu]]-transport3[[#This Row],[Kolumna1]]-transport3[[#This Row],[Kolumna2]]</f>
        <v>42660</v>
      </c>
    </row>
    <row r="23" spans="1:9" x14ac:dyDescent="0.2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>
        <f>transport3[[#This Row],[Cena_zakupu]]*0.02*ROUNDDOWN(transport3[[#This Row],[Przebieg]]/100000,0)</f>
        <v>4740</v>
      </c>
      <c r="H23">
        <f>transport3[[#This Row],[Cena_zakupu]]*0.05*(2017-transport3[[#This Row],[Rok_produkcji]])</f>
        <v>31600</v>
      </c>
      <c r="I23">
        <f>transport3[[#This Row],[Cena_zakupu]]-transport3[[#This Row],[Kolumna1]]-transport3[[#This Row],[Kolumna2]]</f>
        <v>42660</v>
      </c>
    </row>
    <row r="24" spans="1:9" x14ac:dyDescent="0.2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>
        <f>transport3[[#This Row],[Cena_zakupu]]*0.02*ROUNDDOWN(transport3[[#This Row],[Przebieg]]/100000,0)</f>
        <v>3320</v>
      </c>
      <c r="H24">
        <f>transport3[[#This Row],[Cena_zakupu]]*0.05*(2017-transport3[[#This Row],[Rok_produkcji]])</f>
        <v>33200</v>
      </c>
      <c r="I24">
        <f>transport3[[#This Row],[Cena_zakupu]]-transport3[[#This Row],[Kolumna1]]-transport3[[#This Row],[Kolumna2]]</f>
        <v>46480</v>
      </c>
    </row>
    <row r="25" spans="1:9" x14ac:dyDescent="0.2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>
        <f>transport3[[#This Row],[Cena_zakupu]]*0.02*ROUNDDOWN(transport3[[#This Row],[Przebieg]]/100000,0)</f>
        <v>5167.9800000000005</v>
      </c>
      <c r="H25">
        <f>transport3[[#This Row],[Cena_zakupu]]*0.05*(2017-transport3[[#This Row],[Rok_produkcji]])</f>
        <v>34453.200000000004</v>
      </c>
      <c r="I25">
        <f>transport3[[#This Row],[Cena_zakupu]]-transport3[[#This Row],[Kolumna1]]-transport3[[#This Row],[Kolumna2]]</f>
        <v>46511.82</v>
      </c>
    </row>
    <row r="26" spans="1:9" x14ac:dyDescent="0.2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>
        <f>transport3[[#This Row],[Cena_zakupu]]*0.02*ROUNDDOWN(transport3[[#This Row],[Przebieg]]/100000,0)</f>
        <v>5400</v>
      </c>
      <c r="H26">
        <f>transport3[[#This Row],[Cena_zakupu]]*0.05*(2017-transport3[[#This Row],[Rok_produkcji]])</f>
        <v>36000</v>
      </c>
      <c r="I26">
        <f>transport3[[#This Row],[Cena_zakupu]]-transport3[[#This Row],[Kolumna1]]-transport3[[#This Row],[Kolumna2]]</f>
        <v>48600</v>
      </c>
    </row>
    <row r="27" spans="1:9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>transport3[[#This Row],[Cena_zakupu]]*0.02*ROUNDDOWN(transport3[[#This Row],[Przebieg]]/100000,0)</f>
        <v>5460</v>
      </c>
      <c r="H27">
        <f>transport3[[#This Row],[Cena_zakupu]]*0.05*(2017-transport3[[#This Row],[Rok_produkcji]])</f>
        <v>36400</v>
      </c>
      <c r="I27">
        <f>transport3[[#This Row],[Cena_zakupu]]-transport3[[#This Row],[Kolumna1]]-transport3[[#This Row],[Kolumna2]]</f>
        <v>49140</v>
      </c>
    </row>
    <row r="28" spans="1:9" x14ac:dyDescent="0.2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>
        <f>transport3[[#This Row],[Cena_zakupu]]*0.02*ROUNDDOWN(transport3[[#This Row],[Przebieg]]/100000,0)</f>
        <v>4576</v>
      </c>
      <c r="H28">
        <f>transport3[[#This Row],[Cena_zakupu]]*0.05*(2017-transport3[[#This Row],[Rok_produkcji]])</f>
        <v>45760</v>
      </c>
      <c r="I28">
        <f>transport3[[#This Row],[Cena_zakupu]]-transport3[[#This Row],[Kolumna1]]-transport3[[#This Row],[Kolumna2]]</f>
        <v>64064</v>
      </c>
    </row>
    <row r="29" spans="1:9" x14ac:dyDescent="0.2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>
        <f>transport3[[#This Row],[Cena_zakupu]]*0.02*ROUNDDOWN(transport3[[#This Row],[Przebieg]]/100000,0)</f>
        <v>10720</v>
      </c>
      <c r="H29">
        <f>transport3[[#This Row],[Cena_zakupu]]*0.05*(2017-transport3[[#This Row],[Rok_produkcji]])</f>
        <v>53600</v>
      </c>
      <c r="I29">
        <f>transport3[[#This Row],[Cena_zakupu]]-transport3[[#This Row],[Kolumna1]]-transport3[[#This Row],[Kolumna2]]</f>
        <v>69680</v>
      </c>
    </row>
    <row r="30" spans="1:9" x14ac:dyDescent="0.2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>
        <f>transport3[[#This Row],[Cena_zakupu]]*0.02*ROUNDDOWN(transport3[[#This Row],[Przebieg]]/100000,0)</f>
        <v>10800</v>
      </c>
      <c r="H30">
        <f>transport3[[#This Row],[Cena_zakupu]]*0.05*(2017-transport3[[#This Row],[Rok_produkcji]])</f>
        <v>54000</v>
      </c>
      <c r="I30">
        <f>transport3[[#This Row],[Cena_zakupu]]-transport3[[#This Row],[Kolumna1]]-transport3[[#This Row],[Kolumna2]]</f>
        <v>70200</v>
      </c>
    </row>
    <row r="31" spans="1:9" x14ac:dyDescent="0.2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>
        <f>transport3[[#This Row],[Cena_zakupu]]*0.02*ROUNDDOWN(transport3[[#This Row],[Przebieg]]/100000,0)</f>
        <v>7906.7999999999993</v>
      </c>
      <c r="H31">
        <f>transport3[[#This Row],[Cena_zakupu]]*0.05*(2017-transport3[[#This Row],[Rok_produkcji]])</f>
        <v>52712</v>
      </c>
      <c r="I31">
        <f>transport3[[#This Row],[Cena_zakupu]]-transport3[[#This Row],[Kolumna1]]-transport3[[#This Row],[Kolumna2]]</f>
        <v>71161.2</v>
      </c>
    </row>
    <row r="32" spans="1:9" x14ac:dyDescent="0.2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>
        <f>transport3[[#This Row],[Cena_zakupu]]*0.02*ROUNDDOWN(transport3[[#This Row],[Przebieg]]/100000,0)</f>
        <v>12720</v>
      </c>
      <c r="H32">
        <f>transport3[[#This Row],[Cena_zakupu]]*0.05*(2017-transport3[[#This Row],[Rok_produkcji]])</f>
        <v>63600</v>
      </c>
      <c r="I32">
        <f>transport3[[#This Row],[Cena_zakupu]]-transport3[[#This Row],[Kolumna1]]-transport3[[#This Row],[Kolumna2]]</f>
        <v>82680</v>
      </c>
    </row>
    <row r="33" spans="1:9" x14ac:dyDescent="0.2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>
        <f>transport3[[#This Row],[Cena_zakupu]]*0.02*ROUNDDOWN(transport3[[#This Row],[Przebieg]]/100000,0)</f>
        <v>9768</v>
      </c>
      <c r="H33">
        <f>transport3[[#This Row],[Cena_zakupu]]*0.05*(2017-transport3[[#This Row],[Rok_produkcji]])</f>
        <v>65120</v>
      </c>
      <c r="I33">
        <f>transport3[[#This Row],[Cena_zakupu]]-transport3[[#This Row],[Kolumna1]]-transport3[[#This Row],[Kolumna2]]</f>
        <v>87912</v>
      </c>
    </row>
    <row r="34" spans="1:9" x14ac:dyDescent="0.2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>
        <f>transport3[[#This Row],[Cena_zakupu]]*0.02*ROUNDDOWN(transport3[[#This Row],[Przebieg]]/100000,0)</f>
        <v>3376</v>
      </c>
      <c r="H34">
        <f>transport3[[#This Row],[Cena_zakupu]]*0.05*(2017-transport3[[#This Row],[Rok_produkcji]])</f>
        <v>67520</v>
      </c>
      <c r="I34">
        <f>transport3[[#This Row],[Cena_zakupu]]-transport3[[#This Row],[Kolumna1]]-transport3[[#This Row],[Kolumna2]]</f>
        <v>97904</v>
      </c>
    </row>
    <row r="35" spans="1:9" x14ac:dyDescent="0.2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>
        <f>transport3[[#This Row],[Cena_zakupu]]*0.02*ROUNDDOWN(transport3[[#This Row],[Przebieg]]/100000,0)</f>
        <v>7814.8</v>
      </c>
      <c r="H35">
        <f>transport3[[#This Row],[Cena_zakupu]]*0.05*(2017-transport3[[#This Row],[Rok_produkcji]])</f>
        <v>78148</v>
      </c>
      <c r="I35">
        <f>transport3[[#This Row],[Cena_zakupu]]-transport3[[#This Row],[Kolumna1]]-transport3[[#This Row],[Kolumna2]]</f>
        <v>109407.20000000001</v>
      </c>
    </row>
    <row r="36" spans="1:9" x14ac:dyDescent="0.2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>
        <f>transport3[[#This Row],[Cena_zakupu]]*0.02*ROUNDDOWN(transport3[[#This Row],[Przebieg]]/100000,0)</f>
        <v>3906.8</v>
      </c>
      <c r="H36">
        <f>transport3[[#This Row],[Cena_zakupu]]*0.05*(2017-transport3[[#This Row],[Rok_produkcji]])</f>
        <v>78136</v>
      </c>
      <c r="I36">
        <f>transport3[[#This Row],[Cena_zakupu]]-transport3[[#This Row],[Kolumna1]]-transport3[[#This Row],[Kolumna2]]</f>
        <v>113297.20000000001</v>
      </c>
    </row>
    <row r="37" spans="1:9" x14ac:dyDescent="0.2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>
        <f>transport3[[#This Row],[Cena_zakupu]]*0.02*ROUNDDOWN(transport3[[#This Row],[Przebieg]]/100000,0)</f>
        <v>13800</v>
      </c>
      <c r="H37">
        <f>transport3[[#This Row],[Cena_zakupu]]*0.05*(2017-transport3[[#This Row],[Rok_produkcji]])</f>
        <v>92000</v>
      </c>
      <c r="I37">
        <f>transport3[[#This Row],[Cena_zakupu]]-transport3[[#This Row],[Kolumna1]]-transport3[[#This Row],[Kolumna2]]</f>
        <v>124200</v>
      </c>
    </row>
    <row r="38" spans="1:9" x14ac:dyDescent="0.2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>
        <f>transport3[[#This Row],[Cena_zakupu]]*0.02*ROUNDDOWN(transport3[[#This Row],[Przebieg]]/100000,0)</f>
        <v>5820</v>
      </c>
      <c r="H38">
        <f>transport3[[#This Row],[Cena_zakupu]]*0.05*(2017-transport3[[#This Row],[Rok_produkcji]])</f>
        <v>116400</v>
      </c>
      <c r="I38">
        <f>transport3[[#This Row],[Cena_zakupu]]-transport3[[#This Row],[Kolumna1]]-transport3[[#This Row],[Kolumna2]]</f>
        <v>168780</v>
      </c>
    </row>
    <row r="39" spans="1:9" x14ac:dyDescent="0.25">
      <c r="A39" s="3" t="s">
        <v>50</v>
      </c>
      <c r="B39" s="4">
        <v>2010</v>
      </c>
      <c r="C39" s="4">
        <v>37000</v>
      </c>
      <c r="D39" s="3" t="s">
        <v>64</v>
      </c>
      <c r="E39" s="4">
        <v>978000</v>
      </c>
      <c r="F39" s="5">
        <v>42309</v>
      </c>
      <c r="G39" s="4">
        <f>transport3[[#This Row],[Cena_zakupu]]*0.02*ROUNDDOWN(transport3[[#This Row],[Przebieg]]/100000,0)</f>
        <v>6660</v>
      </c>
      <c r="H39" s="4">
        <f>transport3[[#This Row],[Cena_zakupu]]*0.05*(2017-transport3[[#This Row],[Rok_produkcji]])</f>
        <v>12950</v>
      </c>
      <c r="I39" s="4">
        <f>transport3[[#This Row],[Cena_zakupu]]-transport3[[#This Row],[Kolumna1]]-transport3[[#This Row],[Kolumna2]]</f>
        <v>17390</v>
      </c>
    </row>
    <row r="40" spans="1:9" x14ac:dyDescent="0.2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>
        <f>transport3[[#This Row],[Cena_zakupu]]*0.02*ROUNDDOWN(transport3[[#This Row],[Przebieg]]/100000,0)</f>
        <v>2449.8000000000002</v>
      </c>
      <c r="H40">
        <f>transport3[[#This Row],[Cena_zakupu]]*0.05*(2017-transport3[[#This Row],[Rok_produkcji]])</f>
        <v>14290.5</v>
      </c>
      <c r="I40">
        <f>transport3[[#This Row],[Cena_zakupu]]-transport3[[#This Row],[Kolumna1]]-transport3[[#This Row],[Kolumna2]]</f>
        <v>24089.699999999997</v>
      </c>
    </row>
    <row r="41" spans="1:9" x14ac:dyDescent="0.2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>
        <f>transport3[[#This Row],[Cena_zakupu]]*0.02*ROUNDDOWN(transport3[[#This Row],[Przebieg]]/100000,0)</f>
        <v>9240</v>
      </c>
      <c r="H41">
        <f>transport3[[#This Row],[Cena_zakupu]]*0.05*(2017-transport3[[#This Row],[Rok_produkcji]])</f>
        <v>23100</v>
      </c>
      <c r="I41">
        <f>transport3[[#This Row],[Cena_zakupu]]-transport3[[#This Row],[Kolumna1]]-transport3[[#This Row],[Kolumna2]]</f>
        <v>33660</v>
      </c>
    </row>
    <row r="42" spans="1:9" x14ac:dyDescent="0.2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>
        <f>transport3[[#This Row],[Cena_zakupu]]*0.02*ROUNDDOWN(transport3[[#This Row],[Przebieg]]/100000,0)</f>
        <v>0</v>
      </c>
      <c r="H42">
        <f>transport3[[#This Row],[Cena_zakupu]]*0.05*(2017-transport3[[#This Row],[Rok_produkcji]])</f>
        <v>21000</v>
      </c>
      <c r="I42">
        <f>transport3[[#This Row],[Cena_zakupu]]-transport3[[#This Row],[Kolumna1]]-transport3[[#This Row],[Kolumna2]]</f>
        <v>39000</v>
      </c>
    </row>
    <row r="43" spans="1:9" x14ac:dyDescent="0.2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>
        <f>transport3[[#This Row],[Cena_zakupu]]*0.02*ROUNDDOWN(transport3[[#This Row],[Przebieg]]/100000,0)</f>
        <v>15120</v>
      </c>
      <c r="H43">
        <f>transport3[[#This Row],[Cena_zakupu]]*0.05*(2017-transport3[[#This Row],[Rok_produkcji]])</f>
        <v>29400</v>
      </c>
      <c r="I43">
        <f>transport3[[#This Row],[Cena_zakupu]]-transport3[[#This Row],[Kolumna1]]-transport3[[#This Row],[Kolumna2]]</f>
        <v>39480</v>
      </c>
    </row>
    <row r="44" spans="1:9" x14ac:dyDescent="0.2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>
        <f>transport3[[#This Row],[Cena_zakupu]]*0.02*ROUNDDOWN(transport3[[#This Row],[Przebieg]]/100000,0)</f>
        <v>1340</v>
      </c>
      <c r="H44">
        <f>transport3[[#This Row],[Cena_zakupu]]*0.05*(2017-transport3[[#This Row],[Rok_produkcji]])</f>
        <v>23450</v>
      </c>
      <c r="I44">
        <f>transport3[[#This Row],[Cena_zakupu]]-transport3[[#This Row],[Kolumna1]]-transport3[[#This Row],[Kolumna2]]</f>
        <v>42210</v>
      </c>
    </row>
    <row r="45" spans="1:9" x14ac:dyDescent="0.2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>
        <f>transport3[[#This Row],[Cena_zakupu]]*0.02*ROUNDDOWN(transport3[[#This Row],[Przebieg]]/100000,0)</f>
        <v>4518</v>
      </c>
      <c r="H45">
        <f>transport3[[#This Row],[Cena_zakupu]]*0.05*(2017-transport3[[#This Row],[Rok_produkcji]])</f>
        <v>26355</v>
      </c>
      <c r="I45">
        <f>transport3[[#This Row],[Cena_zakupu]]-transport3[[#This Row],[Kolumna1]]-transport3[[#This Row],[Kolumna2]]</f>
        <v>44427</v>
      </c>
    </row>
    <row r="46" spans="1:9" x14ac:dyDescent="0.2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>
        <f>transport3[[#This Row],[Cena_zakupu]]*0.02*ROUNDDOWN(transport3[[#This Row],[Przebieg]]/100000,0)</f>
        <v>3360</v>
      </c>
      <c r="H46">
        <f>transport3[[#This Row],[Cena_zakupu]]*0.05*(2017-transport3[[#This Row],[Rok_produkcji]])</f>
        <v>29400</v>
      </c>
      <c r="I46">
        <f>transport3[[#This Row],[Cena_zakupu]]-transport3[[#This Row],[Kolumna1]]-transport3[[#This Row],[Kolumna2]]</f>
        <v>51240</v>
      </c>
    </row>
    <row r="47" spans="1:9" x14ac:dyDescent="0.2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>
        <f>transport3[[#This Row],[Cena_zakupu]]*0.02*ROUNDDOWN(transport3[[#This Row],[Przebieg]]/100000,0)</f>
        <v>5520</v>
      </c>
      <c r="H47">
        <f>transport3[[#This Row],[Cena_zakupu]]*0.05*(2017-transport3[[#This Row],[Rok_produkcji]])</f>
        <v>32200</v>
      </c>
      <c r="I47">
        <f>transport3[[#This Row],[Cena_zakupu]]-transport3[[#This Row],[Kolumna1]]-transport3[[#This Row],[Kolumna2]]</f>
        <v>54280</v>
      </c>
    </row>
    <row r="48" spans="1:9" x14ac:dyDescent="0.2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>
        <f>transport3[[#This Row],[Cena_zakupu]]*0.02*ROUNDDOWN(transport3[[#This Row],[Przebieg]]/100000,0)</f>
        <v>3560</v>
      </c>
      <c r="H48">
        <f>transport3[[#This Row],[Cena_zakupu]]*0.05*(2017-transport3[[#This Row],[Rok_produkcji]])</f>
        <v>31150</v>
      </c>
      <c r="I48">
        <f>transport3[[#This Row],[Cena_zakupu]]-transport3[[#This Row],[Kolumna1]]-transport3[[#This Row],[Kolumna2]]</f>
        <v>54290</v>
      </c>
    </row>
    <row r="49" spans="1:9" x14ac:dyDescent="0.2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>
        <f>transport3[[#This Row],[Cena_zakupu]]*0.02*ROUNDDOWN(transport3[[#This Row],[Przebieg]]/100000,0)</f>
        <v>0</v>
      </c>
      <c r="H49">
        <f>transport3[[#This Row],[Cena_zakupu]]*0.05*(2017-transport3[[#This Row],[Rok_produkcji]])</f>
        <v>32900</v>
      </c>
      <c r="I49">
        <f>transport3[[#This Row],[Cena_zakupu]]-transport3[[#This Row],[Kolumna1]]-transport3[[#This Row],[Kolumna2]]</f>
        <v>61100</v>
      </c>
    </row>
    <row r="50" spans="1:9" x14ac:dyDescent="0.2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>
        <f>transport3[[#This Row],[Cena_zakupu]]*0.02*ROUNDDOWN(transport3[[#This Row],[Przebieg]]/100000,0)</f>
        <v>4536</v>
      </c>
      <c r="H50">
        <f>transport3[[#This Row],[Cena_zakupu]]*0.05*(2017-transport3[[#This Row],[Rok_produkcji]])</f>
        <v>39690</v>
      </c>
      <c r="I50">
        <f>transport3[[#This Row],[Cena_zakupu]]-transport3[[#This Row],[Kolumna1]]-transport3[[#This Row],[Kolumna2]]</f>
        <v>69174</v>
      </c>
    </row>
    <row r="51" spans="1:9" x14ac:dyDescent="0.2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>
        <f>transport3[[#This Row],[Cena_zakupu]]*0.02*ROUNDDOWN(transport3[[#This Row],[Przebieg]]/100000,0)</f>
        <v>5400</v>
      </c>
      <c r="H51">
        <f>transport3[[#This Row],[Cena_zakupu]]*0.05*(2017-transport3[[#This Row],[Rok_produkcji]])</f>
        <v>47250</v>
      </c>
      <c r="I51">
        <f>transport3[[#This Row],[Cena_zakupu]]-transport3[[#This Row],[Kolumna1]]-transport3[[#This Row],[Kolumna2]]</f>
        <v>82350</v>
      </c>
    </row>
    <row r="52" spans="1:9" x14ac:dyDescent="0.2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>
        <f>transport3[[#This Row],[Cena_zakupu]]*0.02*ROUNDDOWN(transport3[[#This Row],[Przebieg]]/100000,0)</f>
        <v>6400</v>
      </c>
      <c r="H52">
        <f>transport3[[#This Row],[Cena_zakupu]]*0.05*(2017-transport3[[#This Row],[Rok_produkcji]])</f>
        <v>56000</v>
      </c>
      <c r="I52">
        <f>transport3[[#This Row],[Cena_zakupu]]-transport3[[#This Row],[Kolumna1]]-transport3[[#This Row],[Kolumna2]]</f>
        <v>97600</v>
      </c>
    </row>
    <row r="53" spans="1:9" x14ac:dyDescent="0.2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>
        <f>transport3[[#This Row],[Cena_zakupu]]*0.02*ROUNDDOWN(transport3[[#This Row],[Przebieg]]/100000,0)</f>
        <v>47700</v>
      </c>
      <c r="H53">
        <f>transport3[[#This Row],[Cena_zakupu]]*0.05*(2017-transport3[[#This Row],[Rok_produkcji]])</f>
        <v>92750</v>
      </c>
      <c r="I53">
        <f>transport3[[#This Row],[Cena_zakupu]]-transport3[[#This Row],[Kolumna1]]-transport3[[#This Row],[Kolumna2]]</f>
        <v>124550</v>
      </c>
    </row>
    <row r="54" spans="1:9" x14ac:dyDescent="0.2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>
        <f>transport3[[#This Row],[Cena_zakupu]]*0.02*ROUNDDOWN(transport3[[#This Row],[Przebieg]]/100000,0)</f>
        <v>47700</v>
      </c>
      <c r="H54">
        <f>transport3[[#This Row],[Cena_zakupu]]*0.05*(2017-transport3[[#This Row],[Rok_produkcji]])</f>
        <v>92750</v>
      </c>
      <c r="I54">
        <f>transport3[[#This Row],[Cena_zakupu]]-transport3[[#This Row],[Kolumna1]]-transport3[[#This Row],[Kolumna2]]</f>
        <v>124550</v>
      </c>
    </row>
    <row r="55" spans="1:9" x14ac:dyDescent="0.2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>
        <f>transport3[[#This Row],[Cena_zakupu]]*0.02*ROUNDDOWN(transport3[[#This Row],[Przebieg]]/100000,0)</f>
        <v>42400</v>
      </c>
      <c r="H55">
        <f>transport3[[#This Row],[Cena_zakupu]]*0.05*(2017-transport3[[#This Row],[Rok_produkcji]])</f>
        <v>92750</v>
      </c>
      <c r="I55">
        <f>transport3[[#This Row],[Cena_zakupu]]-transport3[[#This Row],[Kolumna1]]-transport3[[#This Row],[Kolumna2]]</f>
        <v>129850</v>
      </c>
    </row>
    <row r="56" spans="1:9" x14ac:dyDescent="0.2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>
        <f>transport3[[#This Row],[Cena_zakupu]]*0.02*ROUNDDOWN(transport3[[#This Row],[Przebieg]]/100000,0)</f>
        <v>18400</v>
      </c>
      <c r="H56">
        <f>transport3[[#This Row],[Cena_zakupu]]*0.05*(2017-transport3[[#This Row],[Rok_produkcji]])</f>
        <v>80500</v>
      </c>
      <c r="I56">
        <f>transport3[[#This Row],[Cena_zakupu]]-transport3[[#This Row],[Kolumna1]]-transport3[[#This Row],[Kolumna2]]</f>
        <v>131100</v>
      </c>
    </row>
    <row r="57" spans="1:9" x14ac:dyDescent="0.2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>
        <f>transport3[[#This Row],[Cena_zakupu]]*0.02*ROUNDDOWN(transport3[[#This Row],[Przebieg]]/100000,0)</f>
        <v>13860</v>
      </c>
      <c r="H57">
        <f>transport3[[#This Row],[Cena_zakupu]]*0.05*(2017-transport3[[#This Row],[Rok_produkcji]])</f>
        <v>80850</v>
      </c>
      <c r="I57">
        <f>transport3[[#This Row],[Cena_zakupu]]-transport3[[#This Row],[Kolumna1]]-transport3[[#This Row],[Kolumna2]]</f>
        <v>136290</v>
      </c>
    </row>
    <row r="58" spans="1:9" x14ac:dyDescent="0.2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>
        <f>transport3[[#This Row],[Cena_zakupu]]*0.02*ROUNDDOWN(transport3[[#This Row],[Przebieg]]/100000,0)</f>
        <v>5140</v>
      </c>
      <c r="H58">
        <f>transport3[[#This Row],[Cena_zakupu]]*0.05*(2017-transport3[[#This Row],[Rok_produkcji]])</f>
        <v>89950</v>
      </c>
      <c r="I58">
        <f>transport3[[#This Row],[Cena_zakupu]]-transport3[[#This Row],[Kolumna1]]-transport3[[#This Row],[Kolumna2]]</f>
        <v>161910</v>
      </c>
    </row>
    <row r="59" spans="1:9" x14ac:dyDescent="0.2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>
        <f>transport3[[#This Row],[Cena_zakupu]]*0.02*ROUNDDOWN(transport3[[#This Row],[Przebieg]]/100000,0)</f>
        <v>3800</v>
      </c>
      <c r="H59">
        <f>transport3[[#This Row],[Cena_zakupu]]*0.05*(2017-transport3[[#This Row],[Rok_produkcji]])</f>
        <v>11400</v>
      </c>
      <c r="I59">
        <f>transport3[[#This Row],[Cena_zakupu]]-transport3[[#This Row],[Kolumna1]]-transport3[[#This Row],[Kolumna2]]</f>
        <v>22800</v>
      </c>
    </row>
    <row r="60" spans="1:9" x14ac:dyDescent="0.2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>
        <f>transport3[[#This Row],[Cena_zakupu]]*0.02*ROUNDDOWN(transport3[[#This Row],[Przebieg]]/100000,0)</f>
        <v>2268</v>
      </c>
      <c r="H60">
        <f>transport3[[#This Row],[Cena_zakupu]]*0.05*(2017-transport3[[#This Row],[Rok_produkcji]])</f>
        <v>17010</v>
      </c>
      <c r="I60">
        <f>transport3[[#This Row],[Cena_zakupu]]-transport3[[#This Row],[Kolumna1]]-transport3[[#This Row],[Kolumna2]]</f>
        <v>37422</v>
      </c>
    </row>
    <row r="61" spans="1:9" x14ac:dyDescent="0.2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>
        <f>transport3[[#This Row],[Cena_zakupu]]*0.02*ROUNDDOWN(transport3[[#This Row],[Przebieg]]/100000,0)</f>
        <v>2308</v>
      </c>
      <c r="H61">
        <f>transport3[[#This Row],[Cena_zakupu]]*0.05*(2017-transport3[[#This Row],[Rok_produkcji]])</f>
        <v>17310</v>
      </c>
      <c r="I61">
        <f>transport3[[#This Row],[Cena_zakupu]]-transport3[[#This Row],[Kolumna1]]-transport3[[#This Row],[Kolumna2]]</f>
        <v>38082</v>
      </c>
    </row>
    <row r="62" spans="1:9" x14ac:dyDescent="0.2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>
        <f>transport3[[#This Row],[Cena_zakupu]]*0.02*ROUNDDOWN(transport3[[#This Row],[Przebieg]]/100000,0)</f>
        <v>1180</v>
      </c>
      <c r="H62">
        <f>transport3[[#This Row],[Cena_zakupu]]*0.05*(2017-transport3[[#This Row],[Rok_produkcji]])</f>
        <v>17700</v>
      </c>
      <c r="I62">
        <f>transport3[[#This Row],[Cena_zakupu]]-transport3[[#This Row],[Kolumna1]]-transport3[[#This Row],[Kolumna2]]</f>
        <v>40120</v>
      </c>
    </row>
    <row r="63" spans="1:9" x14ac:dyDescent="0.2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>
        <f>transport3[[#This Row],[Cena_zakupu]]*0.02*ROUNDDOWN(transport3[[#This Row],[Przebieg]]/100000,0)</f>
        <v>4458</v>
      </c>
      <c r="H63">
        <f>transport3[[#This Row],[Cena_zakupu]]*0.05*(2017-transport3[[#This Row],[Rok_produkcji]])</f>
        <v>22290</v>
      </c>
      <c r="I63">
        <f>transport3[[#This Row],[Cena_zakupu]]-transport3[[#This Row],[Kolumna1]]-transport3[[#This Row],[Kolumna2]]</f>
        <v>47552</v>
      </c>
    </row>
    <row r="64" spans="1:9" x14ac:dyDescent="0.2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>
        <f>transport3[[#This Row],[Cena_zakupu]]*0.02*ROUNDDOWN(transport3[[#This Row],[Przebieg]]/100000,0)</f>
        <v>29400</v>
      </c>
      <c r="H64">
        <f>transport3[[#This Row],[Cena_zakupu]]*0.05*(2017-transport3[[#This Row],[Rok_produkcji]])</f>
        <v>63000</v>
      </c>
      <c r="I64">
        <f>transport3[[#This Row],[Cena_zakupu]]-transport3[[#This Row],[Kolumna1]]-transport3[[#This Row],[Kolumna2]]</f>
        <v>117600</v>
      </c>
    </row>
    <row r="65" spans="1:9" x14ac:dyDescent="0.2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>
        <f>transport3[[#This Row],[Cena_zakupu]]*0.02*ROUNDDOWN(transport3[[#This Row],[Przebieg]]/100000,0)</f>
        <v>29400</v>
      </c>
      <c r="H65">
        <f>transport3[[#This Row],[Cena_zakupu]]*0.05*(2017-transport3[[#This Row],[Rok_produkcji]])</f>
        <v>63000</v>
      </c>
      <c r="I65">
        <f>transport3[[#This Row],[Cena_zakupu]]-transport3[[#This Row],[Kolumna1]]-transport3[[#This Row],[Kolumna2]]</f>
        <v>117600</v>
      </c>
    </row>
    <row r="66" spans="1:9" x14ac:dyDescent="0.2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>
        <f>transport3[[#This Row],[Cena_zakupu]]*0.02*ROUNDDOWN(transport3[[#This Row],[Przebieg]]/100000,0)</f>
        <v>25200</v>
      </c>
      <c r="H66">
        <f>transport3[[#This Row],[Cena_zakupu]]*0.05*(2017-transport3[[#This Row],[Rok_produkcji]])</f>
        <v>63000</v>
      </c>
      <c r="I66">
        <f>transport3[[#This Row],[Cena_zakupu]]-transport3[[#This Row],[Kolumna1]]-transport3[[#This Row],[Kolumna2]]</f>
        <v>121800</v>
      </c>
    </row>
    <row r="67" spans="1:9" x14ac:dyDescent="0.2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>
        <f>transport3[[#This Row],[Cena_zakupu]]*0.02*ROUNDDOWN(transport3[[#This Row],[Przebieg]]/100000,0)</f>
        <v>25200</v>
      </c>
      <c r="H67">
        <f>transport3[[#This Row],[Cena_zakupu]]*0.05*(2017-transport3[[#This Row],[Rok_produkcji]])</f>
        <v>63000</v>
      </c>
      <c r="I67">
        <f>transport3[[#This Row],[Cena_zakupu]]-transport3[[#This Row],[Kolumna1]]-transport3[[#This Row],[Kolumna2]]</f>
        <v>121800</v>
      </c>
    </row>
    <row r="68" spans="1:9" x14ac:dyDescent="0.2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>
        <f>transport3[[#This Row],[Cena_zakupu]]*0.02*ROUNDDOWN(transport3[[#This Row],[Przebieg]]/100000,0)</f>
        <v>30800</v>
      </c>
      <c r="H68">
        <f>transport3[[#This Row],[Cena_zakupu]]*0.05*(2017-transport3[[#This Row],[Rok_produkcji]])</f>
        <v>66000</v>
      </c>
      <c r="I68">
        <f>transport3[[#This Row],[Cena_zakupu]]-transport3[[#This Row],[Kolumna1]]-transport3[[#This Row],[Kolumna2]]</f>
        <v>123200</v>
      </c>
    </row>
    <row r="69" spans="1:9" x14ac:dyDescent="0.2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>
        <f>transport3[[#This Row],[Cena_zakupu]]*0.02*ROUNDDOWN(transport3[[#This Row],[Przebieg]]/100000,0)</f>
        <v>26400</v>
      </c>
      <c r="H69">
        <f>transport3[[#This Row],[Cena_zakupu]]*0.05*(2017-transport3[[#This Row],[Rok_produkcji]])</f>
        <v>66000</v>
      </c>
      <c r="I69">
        <f>transport3[[#This Row],[Cena_zakupu]]-transport3[[#This Row],[Kolumna1]]-transport3[[#This Row],[Kolumna2]]</f>
        <v>127600</v>
      </c>
    </row>
    <row r="70" spans="1:9" x14ac:dyDescent="0.2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>
        <f>transport3[[#This Row],[Cena_zakupu]]*0.02*ROUNDDOWN(transport3[[#This Row],[Przebieg]]/100000,0)</f>
        <v>3926.8</v>
      </c>
      <c r="H70">
        <f>transport3[[#This Row],[Cena_zakupu]]*0.05*(2017-transport3[[#This Row],[Rok_produkcji]])</f>
        <v>58902</v>
      </c>
      <c r="I70">
        <f>transport3[[#This Row],[Cena_zakupu]]-transport3[[#This Row],[Kolumna1]]-transport3[[#This Row],[Kolumna2]]</f>
        <v>133511.20000000001</v>
      </c>
    </row>
    <row r="71" spans="1:9" x14ac:dyDescent="0.2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>
        <f>transport3[[#This Row],[Cena_zakupu]]*0.02*ROUNDDOWN(transport3[[#This Row],[Przebieg]]/100000,0)</f>
        <v>34300</v>
      </c>
      <c r="H71">
        <f>transport3[[#This Row],[Cena_zakupu]]*0.05*(2017-transport3[[#This Row],[Rok_produkcji]])</f>
        <v>73500</v>
      </c>
      <c r="I71">
        <f>transport3[[#This Row],[Cena_zakupu]]-transport3[[#This Row],[Kolumna1]]-transport3[[#This Row],[Kolumna2]]</f>
        <v>137200</v>
      </c>
    </row>
    <row r="72" spans="1:9" x14ac:dyDescent="0.2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>
        <f>transport3[[#This Row],[Cena_zakupu]]*0.02*ROUNDDOWN(transport3[[#This Row],[Przebieg]]/100000,0)</f>
        <v>29400</v>
      </c>
      <c r="H72">
        <f>transport3[[#This Row],[Cena_zakupu]]*0.05*(2017-transport3[[#This Row],[Rok_produkcji]])</f>
        <v>73500</v>
      </c>
      <c r="I72">
        <f>transport3[[#This Row],[Cena_zakupu]]-transport3[[#This Row],[Kolumna1]]-transport3[[#This Row],[Kolumna2]]</f>
        <v>142100</v>
      </c>
    </row>
    <row r="73" spans="1:9" x14ac:dyDescent="0.2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>
        <f>transport3[[#This Row],[Cena_zakupu]]*0.02*ROUNDDOWN(transport3[[#This Row],[Przebieg]]/100000,0)</f>
        <v>29400</v>
      </c>
      <c r="H73">
        <f>transport3[[#This Row],[Cena_zakupu]]*0.05*(2017-transport3[[#This Row],[Rok_produkcji]])</f>
        <v>73500</v>
      </c>
      <c r="I73">
        <f>transport3[[#This Row],[Cena_zakupu]]-transport3[[#This Row],[Kolumna1]]-transport3[[#This Row],[Kolumna2]]</f>
        <v>142100</v>
      </c>
    </row>
    <row r="74" spans="1:9" x14ac:dyDescent="0.2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>
        <f>transport3[[#This Row],[Cena_zakupu]]*0.02*ROUNDDOWN(transport3[[#This Row],[Przebieg]]/100000,0)</f>
        <v>29400</v>
      </c>
      <c r="H74">
        <f>transport3[[#This Row],[Cena_zakupu]]*0.05*(2017-transport3[[#This Row],[Rok_produkcji]])</f>
        <v>73500</v>
      </c>
      <c r="I74">
        <f>transport3[[#This Row],[Cena_zakupu]]-transport3[[#This Row],[Kolumna1]]-transport3[[#This Row],[Kolumna2]]</f>
        <v>142100</v>
      </c>
    </row>
    <row r="75" spans="1:9" x14ac:dyDescent="0.2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>
        <f>transport3[[#This Row],[Cena_zakupu]]*0.02*ROUNDDOWN(transport3[[#This Row],[Przebieg]]/100000,0)</f>
        <v>29400</v>
      </c>
      <c r="H75">
        <f>transport3[[#This Row],[Cena_zakupu]]*0.05*(2017-transport3[[#This Row],[Rok_produkcji]])</f>
        <v>73500</v>
      </c>
      <c r="I75">
        <f>transport3[[#This Row],[Cena_zakupu]]-transport3[[#This Row],[Kolumna1]]-transport3[[#This Row],[Kolumna2]]</f>
        <v>142100</v>
      </c>
    </row>
    <row r="76" spans="1:9" x14ac:dyDescent="0.2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>
        <f>transport3[[#This Row],[Cena_zakupu]]*0.02*ROUNDDOWN(transport3[[#This Row],[Przebieg]]/100000,0)</f>
        <v>24500</v>
      </c>
      <c r="H76">
        <f>transport3[[#This Row],[Cena_zakupu]]*0.05*(2017-transport3[[#This Row],[Rok_produkcji]])</f>
        <v>73500</v>
      </c>
      <c r="I76">
        <f>transport3[[#This Row],[Cena_zakupu]]-transport3[[#This Row],[Kolumna1]]-transport3[[#This Row],[Kolumna2]]</f>
        <v>147000</v>
      </c>
    </row>
    <row r="77" spans="1:9" x14ac:dyDescent="0.2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>
        <f>transport3[[#This Row],[Cena_zakupu]]*0.02*ROUNDDOWN(transport3[[#This Row],[Przebieg]]/100000,0)</f>
        <v>2389.8000000000002</v>
      </c>
      <c r="H77">
        <f>transport3[[#This Row],[Cena_zakupu]]*0.05*(2017-transport3[[#This Row],[Rok_produkcji]])</f>
        <v>9957.5</v>
      </c>
      <c r="I77">
        <f>transport3[[#This Row],[Cena_zakupu]]-transport3[[#This Row],[Kolumna1]]-transport3[[#This Row],[Kolumna2]]</f>
        <v>27482.699999999997</v>
      </c>
    </row>
    <row r="78" spans="1:9" x14ac:dyDescent="0.2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>
        <f>transport3[[#This Row],[Cena_zakupu]]*0.02*ROUNDDOWN(transport3[[#This Row],[Przebieg]]/100000,0)</f>
        <v>1952</v>
      </c>
      <c r="H78">
        <f>transport3[[#This Row],[Cena_zakupu]]*0.05*(2017-transport3[[#This Row],[Rok_produkcji]])</f>
        <v>12200</v>
      </c>
      <c r="I78">
        <f>transport3[[#This Row],[Cena_zakupu]]-transport3[[#This Row],[Kolumna1]]-transport3[[#This Row],[Kolumna2]]</f>
        <v>34648</v>
      </c>
    </row>
    <row r="79" spans="1:9" x14ac:dyDescent="0.2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>
        <f>transport3[[#This Row],[Cena_zakupu]]*0.02*ROUNDDOWN(transport3[[#This Row],[Przebieg]]/100000,0)</f>
        <v>3540</v>
      </c>
      <c r="H79">
        <f>transport3[[#This Row],[Cena_zakupu]]*0.05*(2017-transport3[[#This Row],[Rok_produkcji]])</f>
        <v>14750</v>
      </c>
      <c r="I79">
        <f>transport3[[#This Row],[Cena_zakupu]]-transport3[[#This Row],[Kolumna1]]-transport3[[#This Row],[Kolumna2]]</f>
        <v>40710</v>
      </c>
    </row>
    <row r="80" spans="1:9" x14ac:dyDescent="0.2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>
        <f>transport3[[#This Row],[Cena_zakupu]]*0.02*ROUNDDOWN(transport3[[#This Row],[Przebieg]]/100000,0)</f>
        <v>12160</v>
      </c>
      <c r="H80">
        <f>transport3[[#This Row],[Cena_zakupu]]*0.05*(2017-transport3[[#This Row],[Rok_produkcji]])</f>
        <v>19000</v>
      </c>
      <c r="I80">
        <f>transport3[[#This Row],[Cena_zakupu]]-transport3[[#This Row],[Kolumna1]]-transport3[[#This Row],[Kolumna2]]</f>
        <v>44840</v>
      </c>
    </row>
    <row r="81" spans="1:9" x14ac:dyDescent="0.2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>
        <f>transport3[[#This Row],[Cena_zakupu]]*0.02*ROUNDDOWN(transport3[[#This Row],[Przebieg]]/100000,0)</f>
        <v>5227.9800000000005</v>
      </c>
      <c r="H81">
        <f>transport3[[#This Row],[Cena_zakupu]]*0.05*(2017-transport3[[#This Row],[Rok_produkcji]])</f>
        <v>21783.250000000004</v>
      </c>
      <c r="I81">
        <f>transport3[[#This Row],[Cena_zakupu]]-transport3[[#This Row],[Kolumna1]]-transport3[[#This Row],[Kolumna2]]</f>
        <v>60121.770000000004</v>
      </c>
    </row>
    <row r="82" spans="1:9" x14ac:dyDescent="0.2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>
        <f>transport3[[#This Row],[Cena_zakupu]]*0.02*ROUNDDOWN(transport3[[#This Row],[Przebieg]]/100000,0)</f>
        <v>4400</v>
      </c>
      <c r="H82">
        <f>transport3[[#This Row],[Cena_zakupu]]*0.05*(2017-transport3[[#This Row],[Rok_produkcji]])</f>
        <v>27500</v>
      </c>
      <c r="I82">
        <f>transport3[[#This Row],[Cena_zakupu]]-transport3[[#This Row],[Kolumna1]]-transport3[[#This Row],[Kolumna2]]</f>
        <v>78100</v>
      </c>
    </row>
    <row r="83" spans="1:9" x14ac:dyDescent="0.2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>
        <f>transport3[[#This Row],[Cena_zakupu]]*0.02*ROUNDDOWN(transport3[[#This Row],[Przebieg]]/100000,0)</f>
        <v>7846.7999999999993</v>
      </c>
      <c r="H83">
        <f>transport3[[#This Row],[Cena_zakupu]]*0.05*(2017-transport3[[#This Row],[Rok_produkcji]])</f>
        <v>32695</v>
      </c>
      <c r="I83">
        <f>transport3[[#This Row],[Cena_zakupu]]-transport3[[#This Row],[Kolumna1]]-transport3[[#This Row],[Kolumna2]]</f>
        <v>90238.2</v>
      </c>
    </row>
    <row r="84" spans="1:9" x14ac:dyDescent="0.2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>
        <f>transport3[[#This Row],[Cena_zakupu]]*0.02*ROUNDDOWN(transport3[[#This Row],[Przebieg]]/100000,0)</f>
        <v>5420.08</v>
      </c>
      <c r="H84">
        <f>transport3[[#This Row],[Cena_zakupu]]*0.05*(2017-transport3[[#This Row],[Rok_produkcji]])</f>
        <v>33875.5</v>
      </c>
      <c r="I84">
        <f>transport3[[#This Row],[Cena_zakupu]]-transport3[[#This Row],[Kolumna1]]-transport3[[#This Row],[Kolumna2]]</f>
        <v>96206.42</v>
      </c>
    </row>
    <row r="85" spans="1:9" x14ac:dyDescent="0.2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>
        <f>transport3[[#This Row],[Cena_zakupu]]*0.02*ROUNDDOWN(transport3[[#This Row],[Przebieg]]/100000,0)</f>
        <v>8700</v>
      </c>
      <c r="H85">
        <f>transport3[[#This Row],[Cena_zakupu]]*0.05*(2017-transport3[[#This Row],[Rok_produkcji]])</f>
        <v>36250</v>
      </c>
      <c r="I85">
        <f>transport3[[#This Row],[Cena_zakupu]]-transport3[[#This Row],[Kolumna1]]-transport3[[#This Row],[Kolumna2]]</f>
        <v>100050</v>
      </c>
    </row>
    <row r="86" spans="1:9" x14ac:dyDescent="0.2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>
        <f>transport3[[#This Row],[Cena_zakupu]]*0.02*ROUNDDOWN(transport3[[#This Row],[Przebieg]]/100000,0)</f>
        <v>8700</v>
      </c>
      <c r="H86">
        <f>transport3[[#This Row],[Cena_zakupu]]*0.05*(2017-transport3[[#This Row],[Rok_produkcji]])</f>
        <v>36250</v>
      </c>
      <c r="I86">
        <f>transport3[[#This Row],[Cena_zakupu]]-transport3[[#This Row],[Kolumna1]]-transport3[[#This Row],[Kolumna2]]</f>
        <v>100050</v>
      </c>
    </row>
    <row r="87" spans="1:9" x14ac:dyDescent="0.2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>
        <f>transport3[[#This Row],[Cena_zakupu]]*0.02*ROUNDDOWN(transport3[[#This Row],[Przebieg]]/100000,0)</f>
        <v>9828</v>
      </c>
      <c r="H87">
        <f>transport3[[#This Row],[Cena_zakupu]]*0.05*(2017-transport3[[#This Row],[Rok_produkcji]])</f>
        <v>40950</v>
      </c>
      <c r="I87">
        <f>transport3[[#This Row],[Cena_zakupu]]-transport3[[#This Row],[Kolumna1]]-transport3[[#This Row],[Kolumna2]]</f>
        <v>113022</v>
      </c>
    </row>
    <row r="88" spans="1:9" x14ac:dyDescent="0.2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>
        <f>transport3[[#This Row],[Cena_zakupu]]*0.02*ROUNDDOWN(transport3[[#This Row],[Przebieg]]/100000,0)</f>
        <v>18300</v>
      </c>
      <c r="H88">
        <f>transport3[[#This Row],[Cena_zakupu]]*0.05*(2017-transport3[[#This Row],[Rok_produkcji]])</f>
        <v>45750</v>
      </c>
      <c r="I88">
        <f>transport3[[#This Row],[Cena_zakupu]]-transport3[[#This Row],[Kolumna1]]-transport3[[#This Row],[Kolumna2]]</f>
        <v>118950</v>
      </c>
    </row>
    <row r="89" spans="1:9" x14ac:dyDescent="0.2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>
        <f>transport3[[#This Row],[Cena_zakupu]]*0.02*ROUNDDOWN(transport3[[#This Row],[Przebieg]]/100000,0)</f>
        <v>18300</v>
      </c>
      <c r="H89">
        <f>transport3[[#This Row],[Cena_zakupu]]*0.05*(2017-transport3[[#This Row],[Rok_produkcji]])</f>
        <v>45750</v>
      </c>
      <c r="I89">
        <f>transport3[[#This Row],[Cena_zakupu]]-transport3[[#This Row],[Kolumna1]]-transport3[[#This Row],[Kolumna2]]</f>
        <v>118950</v>
      </c>
    </row>
    <row r="90" spans="1:9" x14ac:dyDescent="0.2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>
        <f>transport3[[#This Row],[Cena_zakupu]]*0.02*ROUNDDOWN(transport3[[#This Row],[Przebieg]]/100000,0)</f>
        <v>14640</v>
      </c>
      <c r="H90">
        <f>transport3[[#This Row],[Cena_zakupu]]*0.05*(2017-transport3[[#This Row],[Rok_produkcji]])</f>
        <v>45750</v>
      </c>
      <c r="I90">
        <f>transport3[[#This Row],[Cena_zakupu]]-transport3[[#This Row],[Kolumna1]]-transport3[[#This Row],[Kolumna2]]</f>
        <v>122610</v>
      </c>
    </row>
    <row r="91" spans="1:9" x14ac:dyDescent="0.2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>
        <f>transport3[[#This Row],[Cena_zakupu]]*0.02*ROUNDDOWN(transport3[[#This Row],[Przebieg]]/100000,0)</f>
        <v>14640</v>
      </c>
      <c r="H91">
        <f>transport3[[#This Row],[Cena_zakupu]]*0.05*(2017-transport3[[#This Row],[Rok_produkcji]])</f>
        <v>45750</v>
      </c>
      <c r="I91">
        <f>transport3[[#This Row],[Cena_zakupu]]-transport3[[#This Row],[Kolumna1]]-transport3[[#This Row],[Kolumna2]]</f>
        <v>122610</v>
      </c>
    </row>
    <row r="92" spans="1:9" x14ac:dyDescent="0.2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>
        <f>transport3[[#This Row],[Cena_zakupu]]*0.02*ROUNDDOWN(transport3[[#This Row],[Przebieg]]/100000,0)</f>
        <v>14640</v>
      </c>
      <c r="H92">
        <f>transport3[[#This Row],[Cena_zakupu]]*0.05*(2017-transport3[[#This Row],[Rok_produkcji]])</f>
        <v>45750</v>
      </c>
      <c r="I92">
        <f>transport3[[#This Row],[Cena_zakupu]]-transport3[[#This Row],[Kolumna1]]-transport3[[#This Row],[Kolumna2]]</f>
        <v>122610</v>
      </c>
    </row>
    <row r="93" spans="1:9" x14ac:dyDescent="0.2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>
        <f>transport3[[#This Row],[Cena_zakupu]]*0.02*ROUNDDOWN(transport3[[#This Row],[Przebieg]]/100000,0)</f>
        <v>21000</v>
      </c>
      <c r="H93">
        <f>transport3[[#This Row],[Cena_zakupu]]*0.05*(2017-transport3[[#This Row],[Rok_produkcji]])</f>
        <v>52500</v>
      </c>
      <c r="I93">
        <f>transport3[[#This Row],[Cena_zakupu]]-transport3[[#This Row],[Kolumna1]]-transport3[[#This Row],[Kolumna2]]</f>
        <v>136500</v>
      </c>
    </row>
    <row r="94" spans="1:9" x14ac:dyDescent="0.2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>
        <f>transport3[[#This Row],[Cena_zakupu]]*0.02*ROUNDDOWN(transport3[[#This Row],[Przebieg]]/100000,0)</f>
        <v>7854.8</v>
      </c>
      <c r="H94">
        <f>transport3[[#This Row],[Cena_zakupu]]*0.05*(2017-transport3[[#This Row],[Rok_produkcji]])</f>
        <v>49092.5</v>
      </c>
      <c r="I94">
        <f>transport3[[#This Row],[Cena_zakupu]]-transport3[[#This Row],[Kolumna1]]-transport3[[#This Row],[Kolumna2]]</f>
        <v>139422.70000000001</v>
      </c>
    </row>
    <row r="95" spans="1:9" x14ac:dyDescent="0.2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>
        <f>transport3[[#This Row],[Cena_zakupu]]*0.02*ROUNDDOWN(transport3[[#This Row],[Przebieg]]/100000,0)</f>
        <v>16800</v>
      </c>
      <c r="H95">
        <f>transport3[[#This Row],[Cena_zakupu]]*0.05*(2017-transport3[[#This Row],[Rok_produkcji]])</f>
        <v>52500</v>
      </c>
      <c r="I95">
        <f>transport3[[#This Row],[Cena_zakupu]]-transport3[[#This Row],[Kolumna1]]-transport3[[#This Row],[Kolumna2]]</f>
        <v>140700</v>
      </c>
    </row>
    <row r="96" spans="1:9" x14ac:dyDescent="0.2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>
        <f>transport3[[#This Row],[Cena_zakupu]]*0.02*ROUNDDOWN(transport3[[#This Row],[Przebieg]]/100000,0)</f>
        <v>16824</v>
      </c>
      <c r="H96">
        <f>transport3[[#This Row],[Cena_zakupu]]*0.05*(2017-transport3[[#This Row],[Rok_produkcji]])</f>
        <v>52575</v>
      </c>
      <c r="I96">
        <f>transport3[[#This Row],[Cena_zakupu]]-transport3[[#This Row],[Kolumna1]]-transport3[[#This Row],[Kolumna2]]</f>
        <v>140901</v>
      </c>
    </row>
    <row r="97" spans="1:9" x14ac:dyDescent="0.2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>
        <f>transport3[[#This Row],[Cena_zakupu]]*0.02*ROUNDDOWN(transport3[[#This Row],[Przebieg]]/100000,0)</f>
        <v>18480</v>
      </c>
      <c r="H97">
        <f>transport3[[#This Row],[Cena_zakupu]]*0.05*(2017-transport3[[#This Row],[Rok_produkcji]])</f>
        <v>57750</v>
      </c>
      <c r="I97">
        <f>transport3[[#This Row],[Cena_zakupu]]-transport3[[#This Row],[Kolumna1]]-transport3[[#This Row],[Kolumna2]]</f>
        <v>154770</v>
      </c>
    </row>
    <row r="98" spans="1:9" x14ac:dyDescent="0.2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>
        <f>transport3[[#This Row],[Cena_zakupu]]*0.02*ROUNDDOWN(transport3[[#This Row],[Przebieg]]/100000,0)</f>
        <v>14400</v>
      </c>
      <c r="H98">
        <f>transport3[[#This Row],[Cena_zakupu]]*0.05*(2017-transport3[[#This Row],[Rok_produkcji]])</f>
        <v>60000</v>
      </c>
      <c r="I98">
        <f>transport3[[#This Row],[Cena_zakupu]]-transport3[[#This Row],[Kolumna1]]-transport3[[#This Row],[Kolumna2]]</f>
        <v>165600</v>
      </c>
    </row>
    <row r="99" spans="1:9" x14ac:dyDescent="0.2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>
        <f>transport3[[#This Row],[Cena_zakupu]]*0.02*ROUNDDOWN(transport3[[#This Row],[Przebieg]]/100000,0)</f>
        <v>14400</v>
      </c>
      <c r="H99">
        <f>transport3[[#This Row],[Cena_zakupu]]*0.05*(2017-transport3[[#This Row],[Rok_produkcji]])</f>
        <v>60000</v>
      </c>
      <c r="I99">
        <f>transport3[[#This Row],[Cena_zakupu]]-transport3[[#This Row],[Kolumna1]]-transport3[[#This Row],[Kolumna2]]</f>
        <v>165600</v>
      </c>
    </row>
    <row r="100" spans="1:9" x14ac:dyDescent="0.2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>
        <f>transport3[[#This Row],[Cena_zakupu]]*0.02*ROUNDDOWN(transport3[[#This Row],[Przebieg]]/100000,0)</f>
        <v>9600</v>
      </c>
      <c r="H100">
        <f>transport3[[#This Row],[Cena_zakupu]]*0.05*(2017-transport3[[#This Row],[Rok_produkcji]])</f>
        <v>60000</v>
      </c>
      <c r="I100">
        <f>transport3[[#This Row],[Cena_zakupu]]-transport3[[#This Row],[Kolumna1]]-transport3[[#This Row],[Kolumna2]]</f>
        <v>170400</v>
      </c>
    </row>
    <row r="101" spans="1:9" x14ac:dyDescent="0.2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>
        <f>transport3[[#This Row],[Cena_zakupu]]*0.02*ROUNDDOWN(transport3[[#This Row],[Przebieg]]/100000,0)</f>
        <v>9600</v>
      </c>
      <c r="H101">
        <f>transport3[[#This Row],[Cena_zakupu]]*0.05*(2017-transport3[[#This Row],[Rok_produkcji]])</f>
        <v>60000</v>
      </c>
      <c r="I101">
        <f>transport3[[#This Row],[Cena_zakupu]]-transport3[[#This Row],[Kolumna1]]-transport3[[#This Row],[Kolumna2]]</f>
        <v>170400</v>
      </c>
    </row>
    <row r="102" spans="1:9" x14ac:dyDescent="0.2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>
        <f>transport3[[#This Row],[Cena_zakupu]]*0.02*ROUNDDOWN(transport3[[#This Row],[Przebieg]]/100000,0)</f>
        <v>4800</v>
      </c>
      <c r="H102">
        <f>transport3[[#This Row],[Cena_zakupu]]*0.05*(2017-transport3[[#This Row],[Rok_produkcji]])</f>
        <v>60000</v>
      </c>
      <c r="I102">
        <f>transport3[[#This Row],[Cena_zakupu]]-transport3[[#This Row],[Kolumna1]]-transport3[[#This Row],[Kolumna2]]</f>
        <v>175200</v>
      </c>
    </row>
    <row r="103" spans="1:9" x14ac:dyDescent="0.2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>
        <f>transport3[[#This Row],[Cena_zakupu]]*0.02*ROUNDDOWN(transport3[[#This Row],[Przebieg]]/100000,0)</f>
        <v>5800</v>
      </c>
      <c r="H103">
        <f>transport3[[#This Row],[Cena_zakupu]]*0.05*(2017-transport3[[#This Row],[Rok_produkcji]])</f>
        <v>72500</v>
      </c>
      <c r="I103">
        <f>transport3[[#This Row],[Cena_zakupu]]-transport3[[#This Row],[Kolumna1]]-transport3[[#This Row],[Kolumna2]]</f>
        <v>211700</v>
      </c>
    </row>
    <row r="104" spans="1:9" x14ac:dyDescent="0.2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>
        <f>transport3[[#This Row],[Cena_zakupu]]*0.02*ROUNDDOWN(transport3[[#This Row],[Przebieg]]/100000,0)</f>
        <v>1912</v>
      </c>
      <c r="H104">
        <f>transport3[[#This Row],[Cena_zakupu]]*0.05*(2017-transport3[[#This Row],[Rok_produkcji]])</f>
        <v>9560</v>
      </c>
      <c r="I104">
        <f>transport3[[#This Row],[Cena_zakupu]]-transport3[[#This Row],[Kolumna1]]-transport3[[#This Row],[Kolumna2]]</f>
        <v>36328</v>
      </c>
    </row>
    <row r="105" spans="1:9" x14ac:dyDescent="0.2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>
        <f>transport3[[#This Row],[Cena_zakupu]]*0.02*ROUNDDOWN(transport3[[#This Row],[Przebieg]]/100000,0)</f>
        <v>4800</v>
      </c>
      <c r="H105">
        <f>transport3[[#This Row],[Cena_zakupu]]*0.05*(2017-transport3[[#This Row],[Rok_produkcji]])</f>
        <v>16000</v>
      </c>
      <c r="I105">
        <f>transport3[[#This Row],[Cena_zakupu]]-transport3[[#This Row],[Kolumna1]]-transport3[[#This Row],[Kolumna2]]</f>
        <v>59200</v>
      </c>
    </row>
    <row r="106" spans="1:9" x14ac:dyDescent="0.2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>
        <f>transport3[[#This Row],[Cena_zakupu]]*0.02*ROUNDDOWN(transport3[[#This Row],[Przebieg]]/100000,0)</f>
        <v>3200</v>
      </c>
      <c r="H106">
        <f>transport3[[#This Row],[Cena_zakupu]]*0.05*(2017-transport3[[#This Row],[Rok_produkcji]])</f>
        <v>16000</v>
      </c>
      <c r="I106">
        <f>transport3[[#This Row],[Cena_zakupu]]-transport3[[#This Row],[Kolumna1]]-transport3[[#This Row],[Kolumna2]]</f>
        <v>60800</v>
      </c>
    </row>
    <row r="107" spans="1:9" x14ac:dyDescent="0.2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>
        <f>transport3[[#This Row],[Cena_zakupu]]*0.02*ROUNDDOWN(transport3[[#This Row],[Przebieg]]/100000,0)</f>
        <v>1860</v>
      </c>
      <c r="H107">
        <f>transport3[[#This Row],[Cena_zakupu]]*0.05*(2017-transport3[[#This Row],[Rok_produkcji]])</f>
        <v>18600</v>
      </c>
      <c r="I107">
        <f>transport3[[#This Row],[Cena_zakupu]]-transport3[[#This Row],[Kolumna1]]-transport3[[#This Row],[Kolumna2]]</f>
        <v>72540</v>
      </c>
    </row>
    <row r="108" spans="1:9" x14ac:dyDescent="0.2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>
        <f>transport3[[#This Row],[Cena_zakupu]]*0.02*ROUNDDOWN(transport3[[#This Row],[Przebieg]]/100000,0)</f>
        <v>5440</v>
      </c>
      <c r="H108">
        <f>transport3[[#This Row],[Cena_zakupu]]*0.05*(2017-transport3[[#This Row],[Rok_produkcji]])</f>
        <v>27200</v>
      </c>
      <c r="I108">
        <f>transport3[[#This Row],[Cena_zakupu]]-transport3[[#This Row],[Kolumna1]]-transport3[[#This Row],[Kolumna2]]</f>
        <v>103360</v>
      </c>
    </row>
    <row r="109" spans="1:9" x14ac:dyDescent="0.2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>
        <f>transport3[[#This Row],[Cena_zakupu]]*0.02*ROUNDDOWN(transport3[[#This Row],[Przebieg]]/100000,0)</f>
        <v>12640</v>
      </c>
      <c r="H109">
        <f>transport3[[#This Row],[Cena_zakupu]]*0.05*(2017-transport3[[#This Row],[Rok_produkcji]])</f>
        <v>31600</v>
      </c>
      <c r="I109">
        <f>transport3[[#This Row],[Cena_zakupu]]-transport3[[#This Row],[Kolumna1]]-transport3[[#This Row],[Kolumna2]]</f>
        <v>113760</v>
      </c>
    </row>
    <row r="110" spans="1:9" x14ac:dyDescent="0.2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>
        <f>transport3[[#This Row],[Cena_zakupu]]*0.02*ROUNDDOWN(transport3[[#This Row],[Przebieg]]/100000,0)</f>
        <v>14400</v>
      </c>
      <c r="H110">
        <f>transport3[[#This Row],[Cena_zakupu]]*0.05*(2017-transport3[[#This Row],[Rok_produkcji]])</f>
        <v>48000</v>
      </c>
      <c r="I110">
        <f>transport3[[#This Row],[Cena_zakupu]]-transport3[[#This Row],[Kolumna1]]-transport3[[#This Row],[Kolumna2]]</f>
        <v>177600</v>
      </c>
    </row>
    <row r="111" spans="1:9" x14ac:dyDescent="0.2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>
        <f>transport3[[#This Row],[Cena_zakupu]]*0.02*ROUNDDOWN(transport3[[#This Row],[Przebieg]]/100000,0)</f>
        <v>9600</v>
      </c>
      <c r="H111">
        <f>transport3[[#This Row],[Cena_zakupu]]*0.05*(2017-transport3[[#This Row],[Rok_produkcji]])</f>
        <v>48000</v>
      </c>
      <c r="I111">
        <f>transport3[[#This Row],[Cena_zakupu]]-transport3[[#This Row],[Kolumna1]]-transport3[[#This Row],[Kolumna2]]</f>
        <v>182400</v>
      </c>
    </row>
    <row r="112" spans="1:9" x14ac:dyDescent="0.2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>
        <f>transport3[[#This Row],[Cena_zakupu]]*0.02*ROUNDDOWN(transport3[[#This Row],[Przebieg]]/100000,0)</f>
        <v>9600</v>
      </c>
      <c r="H112">
        <f>transport3[[#This Row],[Cena_zakupu]]*0.05*(2017-transport3[[#This Row],[Rok_produkcji]])</f>
        <v>48000</v>
      </c>
      <c r="I112">
        <f>transport3[[#This Row],[Cena_zakupu]]-transport3[[#This Row],[Kolumna1]]-transport3[[#This Row],[Kolumna2]]</f>
        <v>182400</v>
      </c>
    </row>
    <row r="113" spans="1:9" x14ac:dyDescent="0.2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>
        <f>transport3[[#This Row],[Cena_zakupu]]*0.02*ROUNDDOWN(transport3[[#This Row],[Przebieg]]/100000,0)</f>
        <v>9600</v>
      </c>
      <c r="H113">
        <f>transport3[[#This Row],[Cena_zakupu]]*0.05*(2017-transport3[[#This Row],[Rok_produkcji]])</f>
        <v>48000</v>
      </c>
      <c r="I113">
        <f>transport3[[#This Row],[Cena_zakupu]]-transport3[[#This Row],[Kolumna1]]-transport3[[#This Row],[Kolumna2]]</f>
        <v>182400</v>
      </c>
    </row>
    <row r="114" spans="1:9" x14ac:dyDescent="0.2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>
        <f>transport3[[#This Row],[Cena_zakupu]]*0.02*ROUNDDOWN(transport3[[#This Row],[Przebieg]]/100000,0)</f>
        <v>9600</v>
      </c>
      <c r="H114">
        <f>transport3[[#This Row],[Cena_zakupu]]*0.05*(2017-transport3[[#This Row],[Rok_produkcji]])</f>
        <v>48000</v>
      </c>
      <c r="I114">
        <f>transport3[[#This Row],[Cena_zakupu]]-transport3[[#This Row],[Kolumna1]]-transport3[[#This Row],[Kolumna2]]</f>
        <v>182400</v>
      </c>
    </row>
    <row r="115" spans="1:9" x14ac:dyDescent="0.2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>
        <f>transport3[[#This Row],[Cena_zakupu]]*0.02*ROUNDDOWN(transport3[[#This Row],[Przebieg]]/100000,0)</f>
        <v>9600</v>
      </c>
      <c r="H115">
        <f>transport3[[#This Row],[Cena_zakupu]]*0.05*(2017-transport3[[#This Row],[Rok_produkcji]])</f>
        <v>48000</v>
      </c>
      <c r="I115">
        <f>transport3[[#This Row],[Cena_zakupu]]-transport3[[#This Row],[Kolumna1]]-transport3[[#This Row],[Kolumna2]]</f>
        <v>182400</v>
      </c>
    </row>
    <row r="116" spans="1:9" x14ac:dyDescent="0.2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>
        <f>transport3[[#This Row],[Cena_zakupu]]*0.02*ROUNDDOWN(transport3[[#This Row],[Przebieg]]/100000,0)</f>
        <v>4800</v>
      </c>
      <c r="H116">
        <f>transport3[[#This Row],[Cena_zakupu]]*0.05*(2017-transport3[[#This Row],[Rok_produkcji]])</f>
        <v>48000</v>
      </c>
      <c r="I116">
        <f>transport3[[#This Row],[Cena_zakupu]]-transport3[[#This Row],[Kolumna1]]-transport3[[#This Row],[Kolumna2]]</f>
        <v>187200</v>
      </c>
    </row>
    <row r="117" spans="1:9" x14ac:dyDescent="0.2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>
        <f>transport3[[#This Row],[Cena_zakupu]]*0.02*ROUNDDOWN(transport3[[#This Row],[Przebieg]]/100000,0)</f>
        <v>4800</v>
      </c>
      <c r="H117">
        <f>transport3[[#This Row],[Cena_zakupu]]*0.05*(2017-transport3[[#This Row],[Rok_produkcji]])</f>
        <v>48000</v>
      </c>
      <c r="I117">
        <f>transport3[[#This Row],[Cena_zakupu]]-transport3[[#This Row],[Kolumna1]]-transport3[[#This Row],[Kolumna2]]</f>
        <v>187200</v>
      </c>
    </row>
    <row r="118" spans="1:9" x14ac:dyDescent="0.2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>
        <f>transport3[[#This Row],[Cena_zakupu]]*0.02*ROUNDDOWN(transport3[[#This Row],[Przebieg]]/100000,0)</f>
        <v>5420</v>
      </c>
      <c r="H118">
        <f>transport3[[#This Row],[Cena_zakupu]]*0.05*(2017-transport3[[#This Row],[Rok_produkcji]])</f>
        <v>54200</v>
      </c>
      <c r="I118">
        <f>transport3[[#This Row],[Cena_zakupu]]-transport3[[#This Row],[Kolumna1]]-transport3[[#This Row],[Kolumna2]]</f>
        <v>211380</v>
      </c>
    </row>
    <row r="119" spans="1:9" x14ac:dyDescent="0.2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>
        <f>transport3[[#This Row],[Cena_zakupu]]*0.02*ROUNDDOWN(transport3[[#This Row],[Przebieg]]/100000,0)</f>
        <v>5420</v>
      </c>
      <c r="H119">
        <f>transport3[[#This Row],[Cena_zakupu]]*0.05*(2017-transport3[[#This Row],[Rok_produkcji]])</f>
        <v>54200</v>
      </c>
      <c r="I119">
        <f>transport3[[#This Row],[Cena_zakupu]]-transport3[[#This Row],[Kolumna1]]-transport3[[#This Row],[Kolumna2]]</f>
        <v>211380</v>
      </c>
    </row>
    <row r="120" spans="1:9" x14ac:dyDescent="0.2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>
        <f>transport3[[#This Row],[Cena_zakupu]]*0.02*ROUNDDOWN(transport3[[#This Row],[Przebieg]]/100000,0)</f>
        <v>3920</v>
      </c>
      <c r="H120">
        <f>transport3[[#This Row],[Cena_zakupu]]*0.05*(2017-transport3[[#This Row],[Rok_produkcji]])</f>
        <v>14700</v>
      </c>
      <c r="I120">
        <f>transport3[[#This Row],[Cena_zakupu]]-transport3[[#This Row],[Kolumna1]]-transport3[[#This Row],[Kolumna2]]</f>
        <v>79380</v>
      </c>
    </row>
    <row r="121" spans="1:9" x14ac:dyDescent="0.2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>
        <f>transport3[[#This Row],[Cena_zakupu]]*0.02*ROUNDDOWN(transport3[[#This Row],[Przebieg]]/100000,0)</f>
        <v>3960</v>
      </c>
      <c r="H121">
        <f>transport3[[#This Row],[Cena_zakupu]]*0.05*(2017-transport3[[#This Row],[Rok_produkcji]])</f>
        <v>14850</v>
      </c>
      <c r="I121">
        <f>transport3[[#This Row],[Cena_zakupu]]-transport3[[#This Row],[Kolumna1]]-transport3[[#This Row],[Kolumna2]]</f>
        <v>80190</v>
      </c>
    </row>
    <row r="122" spans="1:9" x14ac:dyDescent="0.2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>
        <f>transport3[[#This Row],[Cena_zakupu]]*0.02*ROUNDDOWN(transport3[[#This Row],[Przebieg]]/100000,0)</f>
        <v>5460.08</v>
      </c>
      <c r="H122">
        <f>transport3[[#This Row],[Cena_zakupu]]*0.05*(2017-transport3[[#This Row],[Rok_produkcji]])</f>
        <v>20475.300000000003</v>
      </c>
      <c r="I122">
        <f>transport3[[#This Row],[Cena_zakupu]]-transport3[[#This Row],[Kolumna1]]-transport3[[#This Row],[Kolumna2]]</f>
        <v>110566.62</v>
      </c>
    </row>
    <row r="123" spans="1:9" x14ac:dyDescent="0.2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>
        <f>transport3[[#This Row],[Cena_zakupu]]*0.02*ROUNDDOWN(transport3[[#This Row],[Przebieg]]/100000,0)</f>
        <v>3356</v>
      </c>
      <c r="H123">
        <f>transport3[[#This Row],[Cena_zakupu]]*0.05*(2017-transport3[[#This Row],[Rok_produkcji]])</f>
        <v>25170</v>
      </c>
      <c r="I123">
        <f>transport3[[#This Row],[Cena_zakupu]]-transport3[[#This Row],[Kolumna1]]-transport3[[#This Row],[Kolumna2]]</f>
        <v>139274</v>
      </c>
    </row>
    <row r="124" spans="1:9" x14ac:dyDescent="0.2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>
        <f>transport3[[#This Row],[Cena_zakupu]]*0.02*ROUNDDOWN(transport3[[#This Row],[Przebieg]]/100000,0)</f>
        <v>4380</v>
      </c>
      <c r="H124">
        <f>transport3[[#This Row],[Cena_zakupu]]*0.05*(2017-transport3[[#This Row],[Rok_produkcji]])</f>
        <v>32850</v>
      </c>
      <c r="I124">
        <f>transport3[[#This Row],[Cena_zakupu]]-transport3[[#This Row],[Kolumna1]]-transport3[[#This Row],[Kolumna2]]</f>
        <v>181770</v>
      </c>
    </row>
    <row r="125" spans="1:9" x14ac:dyDescent="0.2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>
        <f>transport3[[#This Row],[Cena_zakupu]]*0.02*ROUNDDOWN(transport3[[#This Row],[Przebieg]]/100000,0)</f>
        <v>4800</v>
      </c>
      <c r="H125">
        <f>transport3[[#This Row],[Cena_zakupu]]*0.05*(2017-transport3[[#This Row],[Rok_produkcji]])</f>
        <v>36000</v>
      </c>
      <c r="I125">
        <f>transport3[[#This Row],[Cena_zakupu]]-transport3[[#This Row],[Kolumna1]]-transport3[[#This Row],[Kolumna2]]</f>
        <v>199200</v>
      </c>
    </row>
    <row r="126" spans="1:9" x14ac:dyDescent="0.2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>
        <f>transport3[[#This Row],[Cena_zakupu]]*0.02*ROUNDDOWN(transport3[[#This Row],[Przebieg]]/100000,0)</f>
        <v>4800</v>
      </c>
      <c r="H126">
        <f>transport3[[#This Row],[Cena_zakupu]]*0.05*(2017-transport3[[#This Row],[Rok_produkcji]])</f>
        <v>36000</v>
      </c>
      <c r="I126">
        <f>transport3[[#This Row],[Cena_zakupu]]-transport3[[#This Row],[Kolumna1]]-transport3[[#This Row],[Kolumna2]]</f>
        <v>199200</v>
      </c>
    </row>
    <row r="127" spans="1:9" x14ac:dyDescent="0.2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>
        <f>transport3[[#This Row],[Cena_zakupu]]*0.02*ROUNDDOWN(transport3[[#This Row],[Przebieg]]/100000,0)</f>
        <v>4800</v>
      </c>
      <c r="H127">
        <f>transport3[[#This Row],[Cena_zakupu]]*0.05*(2017-transport3[[#This Row],[Rok_produkcji]])</f>
        <v>36000</v>
      </c>
      <c r="I127">
        <f>transport3[[#This Row],[Cena_zakupu]]-transport3[[#This Row],[Kolumna1]]-transport3[[#This Row],[Kolumna2]]</f>
        <v>199200</v>
      </c>
    </row>
    <row r="128" spans="1:9" x14ac:dyDescent="0.2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>
        <f>transport3[[#This Row],[Cena_zakupu]]*0.02*ROUNDDOWN(transport3[[#This Row],[Przebieg]]/100000,0)</f>
        <v>5400</v>
      </c>
      <c r="H128">
        <f>transport3[[#This Row],[Cena_zakupu]]*0.05*(2017-transport3[[#This Row],[Rok_produkcji]])</f>
        <v>40500</v>
      </c>
      <c r="I128">
        <f>transport3[[#This Row],[Cena_zakupu]]-transport3[[#This Row],[Kolumna1]]-transport3[[#This Row],[Kolumna2]]</f>
        <v>224100</v>
      </c>
    </row>
    <row r="129" spans="1:9" x14ac:dyDescent="0.2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>
        <f>transport3[[#This Row],[Cena_zakupu]]*0.02*ROUNDDOWN(transport3[[#This Row],[Przebieg]]/100000,0)</f>
        <v>4360</v>
      </c>
      <c r="H129">
        <f>transport3[[#This Row],[Cena_zakupu]]*0.05*(2017-transport3[[#This Row],[Rok_produkcji]])</f>
        <v>21800</v>
      </c>
      <c r="I129">
        <f>transport3[[#This Row],[Cena_zakupu]]-transport3[[#This Row],[Kolumna1]]-transport3[[#This Row],[Kolumna2]]</f>
        <v>191840</v>
      </c>
    </row>
    <row r="130" spans="1:9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transport3[[#This Row],[Cena_zakupu]]*0.02*ROUNDDOWN(transport3[[#This Row],[Przebieg]]/100000,0)</f>
        <v>5160</v>
      </c>
      <c r="H130">
        <f>transport3[[#This Row],[Cena_zakupu]]*0.05*(2017-transport3[[#This Row],[Rok_produkcji]])</f>
        <v>25800</v>
      </c>
      <c r="I130">
        <f>transport3[[#This Row],[Cena_zakupu]]-transport3[[#This Row],[Kolumna1]]-transport3[[#This Row],[Kolumna2]]</f>
        <v>227040</v>
      </c>
    </row>
    <row r="131" spans="1:9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transport3[[#This Row],[Cena_zakupu]]*0.02*ROUNDDOWN(transport3[[#This Row],[Przebieg]]/100000,0)</f>
        <v>7200</v>
      </c>
      <c r="H131">
        <f>transport3[[#This Row],[Cena_zakupu]]*0.05*(2017-transport3[[#This Row],[Rok_produkcji]])</f>
        <v>36000</v>
      </c>
      <c r="I131">
        <f>transport3[[#This Row],[Cena_zakupu]]-transport3[[#This Row],[Kolumna1]]-transport3[[#This Row],[Kolumna2]]</f>
        <v>316800</v>
      </c>
    </row>
    <row r="132" spans="1:9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transport3[[#This Row],[Cena_zakupu]]*0.02*ROUNDDOWN(transport3[[#This Row],[Przebieg]]/100000,0)</f>
        <v>7200</v>
      </c>
      <c r="H132">
        <f>transport3[[#This Row],[Cena_zakupu]]*0.05*(2017-transport3[[#This Row],[Rok_produkcji]])</f>
        <v>36000</v>
      </c>
      <c r="I132">
        <f>transport3[[#This Row],[Cena_zakupu]]-transport3[[#This Row],[Kolumna1]]-transport3[[#This Row],[Kolumna2]]</f>
        <v>316800</v>
      </c>
    </row>
    <row r="133" spans="1:9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transport3[[#This Row],[Cena_zakupu]]*0.02*ROUNDDOWN(transport3[[#This Row],[Przebieg]]/100000,0)</f>
        <v>7200</v>
      </c>
      <c r="H133">
        <f>transport3[[#This Row],[Cena_zakupu]]*0.05*(2017-transport3[[#This Row],[Rok_produkcji]])</f>
        <v>36000</v>
      </c>
      <c r="I133">
        <f>transport3[[#This Row],[Cena_zakupu]]-transport3[[#This Row],[Kolumna1]]-transport3[[#This Row],[Kolumna2]]</f>
        <v>316800</v>
      </c>
    </row>
    <row r="134" spans="1:9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transport3[[#This Row],[Cena_zakupu]]*0.02*ROUNDDOWN(transport3[[#This Row],[Przebieg]]/100000,0)</f>
        <v>7200</v>
      </c>
      <c r="H134">
        <f>transport3[[#This Row],[Cena_zakupu]]*0.05*(2017-transport3[[#This Row],[Rok_produkcji]])</f>
        <v>36000</v>
      </c>
      <c r="I134">
        <f>transport3[[#This Row],[Cena_zakupu]]-transport3[[#This Row],[Kolumna1]]-transport3[[#This Row],[Kolumna2]]</f>
        <v>316800</v>
      </c>
    </row>
    <row r="135" spans="1:9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transport3[[#This Row],[Cena_zakupu]]*0.02*ROUNDDOWN(transport3[[#This Row],[Przebieg]]/100000,0)</f>
        <v>7200</v>
      </c>
      <c r="H135">
        <f>transport3[[#This Row],[Cena_zakupu]]*0.05*(2017-transport3[[#This Row],[Rok_produkcji]])</f>
        <v>36000</v>
      </c>
      <c r="I135">
        <f>transport3[[#This Row],[Cena_zakupu]]-transport3[[#This Row],[Kolumna1]]-transport3[[#This Row],[Kolumna2]]</f>
        <v>316800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8B74-8C53-4EB8-8E68-3C568B5500A1}">
  <dimension ref="A3:D20"/>
  <sheetViews>
    <sheetView workbookViewId="0">
      <selection activeCell="C18" sqref="C18"/>
    </sheetView>
  </sheetViews>
  <sheetFormatPr defaultRowHeight="15" x14ac:dyDescent="0.25"/>
  <cols>
    <col min="1" max="1" width="17.7109375" bestFit="1" customWidth="1"/>
    <col min="2" max="2" width="9.28515625" bestFit="1" customWidth="1"/>
    <col min="3" max="3" width="15.42578125" bestFit="1" customWidth="1"/>
  </cols>
  <sheetData>
    <row r="3" spans="1:4" x14ac:dyDescent="0.25">
      <c r="A3" s="6" t="s">
        <v>183</v>
      </c>
      <c r="B3" t="s">
        <v>192</v>
      </c>
      <c r="C3" t="s">
        <v>193</v>
      </c>
    </row>
    <row r="4" spans="1:4" x14ac:dyDescent="0.25">
      <c r="A4" s="7" t="s">
        <v>184</v>
      </c>
      <c r="B4" s="1">
        <v>30</v>
      </c>
      <c r="C4" s="1">
        <v>8197188</v>
      </c>
      <c r="D4">
        <f>INT(C4/B4)</f>
        <v>273239</v>
      </c>
    </row>
    <row r="5" spans="1:4" x14ac:dyDescent="0.25">
      <c r="A5" s="7" t="s">
        <v>185</v>
      </c>
      <c r="B5" s="1">
        <v>12</v>
      </c>
      <c r="C5" s="1">
        <v>7889214</v>
      </c>
      <c r="D5">
        <f t="shared" ref="D5:D10" si="0">INT(C5/B5)</f>
        <v>657434</v>
      </c>
    </row>
    <row r="6" spans="1:4" x14ac:dyDescent="0.25">
      <c r="A6" s="7" t="s">
        <v>186</v>
      </c>
      <c r="B6" s="1">
        <v>18</v>
      </c>
      <c r="C6" s="1">
        <v>5213471</v>
      </c>
      <c r="D6">
        <f t="shared" si="0"/>
        <v>289637</v>
      </c>
    </row>
    <row r="7" spans="1:4" x14ac:dyDescent="0.25">
      <c r="A7" s="7" t="s">
        <v>187</v>
      </c>
      <c r="B7" s="1">
        <v>17</v>
      </c>
      <c r="C7" s="1">
        <v>8271280</v>
      </c>
      <c r="D7">
        <f t="shared" si="0"/>
        <v>486545</v>
      </c>
    </row>
    <row r="8" spans="1:4" x14ac:dyDescent="0.25">
      <c r="A8" s="7" t="s">
        <v>188</v>
      </c>
      <c r="B8" s="1">
        <v>17</v>
      </c>
      <c r="C8" s="1">
        <v>8838913</v>
      </c>
      <c r="D8">
        <f t="shared" si="0"/>
        <v>519936</v>
      </c>
    </row>
    <row r="9" spans="1:4" x14ac:dyDescent="0.25">
      <c r="A9" s="7" t="s">
        <v>189</v>
      </c>
      <c r="B9" s="1">
        <v>17</v>
      </c>
      <c r="C9" s="1">
        <v>9471000</v>
      </c>
      <c r="D9">
        <f t="shared" si="0"/>
        <v>557117</v>
      </c>
    </row>
    <row r="10" spans="1:4" x14ac:dyDescent="0.25">
      <c r="A10" s="7" t="s">
        <v>190</v>
      </c>
      <c r="B10" s="1">
        <v>23</v>
      </c>
      <c r="C10" s="1">
        <v>7064000</v>
      </c>
      <c r="D10">
        <f t="shared" si="0"/>
        <v>307130</v>
      </c>
    </row>
    <row r="11" spans="1:4" x14ac:dyDescent="0.25">
      <c r="A11" s="7" t="s">
        <v>191</v>
      </c>
      <c r="B11" s="1">
        <v>134</v>
      </c>
      <c r="C11" s="1">
        <v>54945066</v>
      </c>
    </row>
    <row r="14" spans="1:4" x14ac:dyDescent="0.25">
      <c r="A14" s="7" t="s">
        <v>184</v>
      </c>
      <c r="B14">
        <v>273239</v>
      </c>
    </row>
    <row r="15" spans="1:4" x14ac:dyDescent="0.25">
      <c r="A15" s="7" t="s">
        <v>185</v>
      </c>
      <c r="B15">
        <v>657434</v>
      </c>
    </row>
    <row r="16" spans="1:4" x14ac:dyDescent="0.25">
      <c r="A16" s="7" t="s">
        <v>186</v>
      </c>
      <c r="B16">
        <v>289637</v>
      </c>
    </row>
    <row r="17" spans="1:2" x14ac:dyDescent="0.25">
      <c r="A17" s="7" t="s">
        <v>187</v>
      </c>
      <c r="B17">
        <v>486545</v>
      </c>
    </row>
    <row r="18" spans="1:2" x14ac:dyDescent="0.25">
      <c r="A18" s="7" t="s">
        <v>188</v>
      </c>
      <c r="B18">
        <v>519936</v>
      </c>
    </row>
    <row r="19" spans="1:2" x14ac:dyDescent="0.25">
      <c r="A19" s="7" t="s">
        <v>189</v>
      </c>
      <c r="B19">
        <v>557117</v>
      </c>
    </row>
    <row r="20" spans="1:2" x14ac:dyDescent="0.25">
      <c r="A20" s="7" t="s">
        <v>190</v>
      </c>
      <c r="B20">
        <v>307130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17E7-FB84-43C5-B22F-928086028028}">
  <dimension ref="A3:L23"/>
  <sheetViews>
    <sheetView workbookViewId="0">
      <selection activeCell="K35" sqref="K35"/>
    </sheetView>
  </sheetViews>
  <sheetFormatPr defaultRowHeight="15" x14ac:dyDescent="0.25"/>
  <cols>
    <col min="1" max="2" width="17.7109375" bestFit="1" customWidth="1"/>
    <col min="3" max="11" width="5" bestFit="1" customWidth="1"/>
    <col min="12" max="12" width="14.28515625" bestFit="1" customWidth="1"/>
  </cols>
  <sheetData>
    <row r="3" spans="1:12" x14ac:dyDescent="0.25">
      <c r="A3" s="6" t="s">
        <v>192</v>
      </c>
      <c r="B3" s="6" t="s">
        <v>194</v>
      </c>
    </row>
    <row r="4" spans="1:12" x14ac:dyDescent="0.25">
      <c r="A4" s="6" t="s">
        <v>183</v>
      </c>
      <c r="B4">
        <v>2006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 t="s">
        <v>191</v>
      </c>
    </row>
    <row r="5" spans="1:12" x14ac:dyDescent="0.25">
      <c r="A5" s="7" t="s">
        <v>184</v>
      </c>
      <c r="B5" s="1"/>
      <c r="C5" s="1"/>
      <c r="D5" s="1"/>
      <c r="E5" s="1">
        <v>2</v>
      </c>
      <c r="F5" s="1">
        <v>4</v>
      </c>
      <c r="G5" s="1">
        <v>2</v>
      </c>
      <c r="H5" s="1">
        <v>8</v>
      </c>
      <c r="I5" s="1">
        <v>11</v>
      </c>
      <c r="J5" s="1">
        <v>3</v>
      </c>
      <c r="K5" s="1"/>
      <c r="L5" s="1">
        <v>30</v>
      </c>
    </row>
    <row r="6" spans="1:12" x14ac:dyDescent="0.25">
      <c r="A6" s="7" t="s">
        <v>185</v>
      </c>
      <c r="B6" s="1">
        <v>5</v>
      </c>
      <c r="C6" s="1"/>
      <c r="D6" s="1"/>
      <c r="E6" s="1">
        <v>2</v>
      </c>
      <c r="F6" s="1">
        <v>2</v>
      </c>
      <c r="G6" s="1"/>
      <c r="H6" s="1">
        <v>3</v>
      </c>
      <c r="I6" s="1"/>
      <c r="J6" s="1"/>
      <c r="K6" s="1"/>
      <c r="L6" s="1">
        <v>12</v>
      </c>
    </row>
    <row r="7" spans="1:12" x14ac:dyDescent="0.25">
      <c r="A7" s="7" t="s">
        <v>186</v>
      </c>
      <c r="B7" s="1"/>
      <c r="C7" s="1">
        <v>1</v>
      </c>
      <c r="D7" s="1"/>
      <c r="E7" s="1">
        <v>4</v>
      </c>
      <c r="F7" s="1">
        <v>2</v>
      </c>
      <c r="G7" s="1"/>
      <c r="H7" s="1">
        <v>3</v>
      </c>
      <c r="I7" s="1">
        <v>3</v>
      </c>
      <c r="J7" s="1">
        <v>5</v>
      </c>
      <c r="K7" s="1"/>
      <c r="L7" s="1">
        <v>18</v>
      </c>
    </row>
    <row r="8" spans="1:12" x14ac:dyDescent="0.25">
      <c r="A8" s="7" t="s">
        <v>187</v>
      </c>
      <c r="B8" s="1"/>
      <c r="C8" s="1">
        <v>1</v>
      </c>
      <c r="D8" s="1"/>
      <c r="E8" s="1">
        <v>4</v>
      </c>
      <c r="F8" s="1">
        <v>4</v>
      </c>
      <c r="G8" s="1">
        <v>4</v>
      </c>
      <c r="H8" s="1">
        <v>1</v>
      </c>
      <c r="I8" s="1"/>
      <c r="J8" s="1">
        <v>1</v>
      </c>
      <c r="K8" s="1">
        <v>2</v>
      </c>
      <c r="L8" s="1">
        <v>17</v>
      </c>
    </row>
    <row r="9" spans="1:12" x14ac:dyDescent="0.25">
      <c r="A9" s="7" t="s">
        <v>188</v>
      </c>
      <c r="B9" s="1"/>
      <c r="C9" s="1"/>
      <c r="D9" s="1"/>
      <c r="E9" s="1">
        <v>2</v>
      </c>
      <c r="F9" s="1">
        <v>6</v>
      </c>
      <c r="G9" s="1">
        <v>6</v>
      </c>
      <c r="H9" s="1">
        <v>3</v>
      </c>
      <c r="I9" s="1"/>
      <c r="J9" s="1"/>
      <c r="K9" s="1"/>
      <c r="L9" s="1">
        <v>17</v>
      </c>
    </row>
    <row r="10" spans="1:12" x14ac:dyDescent="0.25">
      <c r="A10" s="7" t="s">
        <v>189</v>
      </c>
      <c r="B10" s="1"/>
      <c r="C10" s="1"/>
      <c r="D10" s="1"/>
      <c r="E10" s="1">
        <v>4</v>
      </c>
      <c r="F10" s="1"/>
      <c r="G10" s="1">
        <v>6</v>
      </c>
      <c r="H10" s="1">
        <v>5</v>
      </c>
      <c r="I10" s="1">
        <v>2</v>
      </c>
      <c r="J10" s="1"/>
      <c r="K10" s="1"/>
      <c r="L10" s="1">
        <v>17</v>
      </c>
    </row>
    <row r="11" spans="1:12" x14ac:dyDescent="0.25">
      <c r="A11" s="7" t="s">
        <v>190</v>
      </c>
      <c r="B11" s="1"/>
      <c r="C11" s="1"/>
      <c r="D11" s="1">
        <v>4</v>
      </c>
      <c r="E11" s="1">
        <v>8</v>
      </c>
      <c r="F11" s="1">
        <v>2</v>
      </c>
      <c r="G11" s="1"/>
      <c r="H11" s="1">
        <v>4</v>
      </c>
      <c r="I11" s="1"/>
      <c r="J11" s="1"/>
      <c r="K11" s="1">
        <v>5</v>
      </c>
      <c r="L11" s="1">
        <v>23</v>
      </c>
    </row>
    <row r="12" spans="1:12" x14ac:dyDescent="0.25">
      <c r="A12" s="7" t="s">
        <v>191</v>
      </c>
      <c r="B12" s="1">
        <v>5</v>
      </c>
      <c r="C12" s="1">
        <v>2</v>
      </c>
      <c r="D12" s="1">
        <v>4</v>
      </c>
      <c r="E12" s="1">
        <v>26</v>
      </c>
      <c r="F12" s="1">
        <v>20</v>
      </c>
      <c r="G12" s="1">
        <v>18</v>
      </c>
      <c r="H12" s="1">
        <v>27</v>
      </c>
      <c r="I12" s="1">
        <v>16</v>
      </c>
      <c r="J12" s="1">
        <v>9</v>
      </c>
      <c r="K12" s="1">
        <v>7</v>
      </c>
      <c r="L12" s="1">
        <v>134</v>
      </c>
    </row>
    <row r="16" spans="1:12" x14ac:dyDescent="0.25">
      <c r="A16" s="8"/>
      <c r="B16" s="8">
        <v>2006</v>
      </c>
      <c r="C16" s="8">
        <v>2007</v>
      </c>
      <c r="D16" s="8">
        <v>2008</v>
      </c>
      <c r="E16" s="8">
        <v>2009</v>
      </c>
      <c r="F16" s="8">
        <v>2010</v>
      </c>
      <c r="G16" s="8">
        <v>2011</v>
      </c>
      <c r="H16" s="8">
        <v>2012</v>
      </c>
      <c r="I16" s="8">
        <v>2013</v>
      </c>
      <c r="J16" s="8">
        <v>2014</v>
      </c>
      <c r="K16" s="8">
        <v>2015</v>
      </c>
    </row>
    <row r="17" spans="1:11" x14ac:dyDescent="0.25">
      <c r="A17" s="8" t="s">
        <v>184</v>
      </c>
      <c r="B17" s="8"/>
      <c r="C17" s="8"/>
      <c r="D17" s="8"/>
      <c r="E17" s="8">
        <v>2</v>
      </c>
      <c r="F17" s="8">
        <v>4</v>
      </c>
      <c r="G17" s="8">
        <v>2</v>
      </c>
      <c r="H17" s="8">
        <v>8</v>
      </c>
      <c r="I17" s="8">
        <v>11</v>
      </c>
      <c r="J17" s="8">
        <v>3</v>
      </c>
      <c r="K17" s="8"/>
    </row>
    <row r="18" spans="1:11" x14ac:dyDescent="0.25">
      <c r="A18" s="8" t="s">
        <v>185</v>
      </c>
      <c r="B18" s="8">
        <v>5</v>
      </c>
      <c r="C18" s="8"/>
      <c r="D18" s="8"/>
      <c r="E18" s="8">
        <v>2</v>
      </c>
      <c r="F18" s="8">
        <v>2</v>
      </c>
      <c r="G18" s="8"/>
      <c r="H18" s="8">
        <v>3</v>
      </c>
      <c r="I18" s="8"/>
      <c r="J18" s="8"/>
      <c r="K18" s="8"/>
    </row>
    <row r="19" spans="1:11" x14ac:dyDescent="0.25">
      <c r="A19" s="8" t="s">
        <v>186</v>
      </c>
      <c r="B19" s="8"/>
      <c r="C19" s="8">
        <v>1</v>
      </c>
      <c r="D19" s="8"/>
      <c r="E19" s="8">
        <v>4</v>
      </c>
      <c r="F19" s="8">
        <v>2</v>
      </c>
      <c r="G19" s="8"/>
      <c r="H19" s="8">
        <v>3</v>
      </c>
      <c r="I19" s="8">
        <v>3</v>
      </c>
      <c r="J19" s="8">
        <v>5</v>
      </c>
      <c r="K19" s="8"/>
    </row>
    <row r="20" spans="1:11" x14ac:dyDescent="0.25">
      <c r="A20" s="8" t="s">
        <v>187</v>
      </c>
      <c r="B20" s="8"/>
      <c r="C20" s="8">
        <v>1</v>
      </c>
      <c r="D20" s="8"/>
      <c r="E20" s="8">
        <v>4</v>
      </c>
      <c r="F20" s="8">
        <v>4</v>
      </c>
      <c r="G20" s="8">
        <v>4</v>
      </c>
      <c r="H20" s="8">
        <v>1</v>
      </c>
      <c r="I20" s="8"/>
      <c r="J20" s="8">
        <v>1</v>
      </c>
      <c r="K20" s="8">
        <v>2</v>
      </c>
    </row>
    <row r="21" spans="1:11" x14ac:dyDescent="0.25">
      <c r="A21" s="8" t="s">
        <v>188</v>
      </c>
      <c r="B21" s="8"/>
      <c r="C21" s="8"/>
      <c r="D21" s="8"/>
      <c r="E21" s="8">
        <v>2</v>
      </c>
      <c r="F21" s="8">
        <v>6</v>
      </c>
      <c r="G21" s="8">
        <v>6</v>
      </c>
      <c r="H21" s="8">
        <v>3</v>
      </c>
      <c r="I21" s="8"/>
      <c r="J21" s="8"/>
      <c r="K21" s="8"/>
    </row>
    <row r="22" spans="1:11" x14ac:dyDescent="0.25">
      <c r="A22" s="8" t="s">
        <v>189</v>
      </c>
      <c r="B22" s="8"/>
      <c r="C22" s="8"/>
      <c r="D22" s="8"/>
      <c r="E22" s="8">
        <v>4</v>
      </c>
      <c r="F22" s="8"/>
      <c r="G22" s="8">
        <v>6</v>
      </c>
      <c r="H22" s="8">
        <v>5</v>
      </c>
      <c r="I22" s="8">
        <v>2</v>
      </c>
      <c r="J22" s="8"/>
      <c r="K22" s="8"/>
    </row>
    <row r="23" spans="1:11" x14ac:dyDescent="0.25">
      <c r="A23" s="8" t="s">
        <v>190</v>
      </c>
      <c r="B23" s="8"/>
      <c r="C23" s="8"/>
      <c r="D23" s="8">
        <v>4</v>
      </c>
      <c r="E23" s="8">
        <v>8</v>
      </c>
      <c r="F23" s="8">
        <v>2</v>
      </c>
      <c r="G23" s="8"/>
      <c r="H23" s="8">
        <v>4</v>
      </c>
      <c r="I23" s="8"/>
      <c r="J23" s="8"/>
      <c r="K23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647F-334C-4B90-BBBC-04EE0ACDF3AD}">
  <dimension ref="A1:I135"/>
  <sheetViews>
    <sheetView tabSelected="1" workbookViewId="0">
      <selection activeCell="J28" sqref="J28"/>
    </sheetView>
  </sheetViews>
  <sheetFormatPr defaultRowHeight="15" x14ac:dyDescent="0.25"/>
  <cols>
    <col min="1" max="2" width="18" bestFit="1" customWidth="1"/>
    <col min="3" max="3" width="26.85546875" style="2" bestFit="1" customWidth="1"/>
    <col min="9" max="9" width="10.140625" bestFit="1" customWidth="1"/>
  </cols>
  <sheetData>
    <row r="1" spans="1:9" x14ac:dyDescent="0.25">
      <c r="A1" t="s">
        <v>0</v>
      </c>
      <c r="B1" t="s">
        <v>3</v>
      </c>
      <c r="C1" s="2" t="s">
        <v>5</v>
      </c>
      <c r="D1" t="s">
        <v>178</v>
      </c>
    </row>
    <row r="2" spans="1:9" x14ac:dyDescent="0.25">
      <c r="A2" s="3" t="s">
        <v>35</v>
      </c>
      <c r="B2" s="3" t="s">
        <v>36</v>
      </c>
      <c r="C2" s="5">
        <v>42014</v>
      </c>
      <c r="D2" s="4">
        <f>_xlfn.DAYS($I$10,transport6[[#This Row],[Data_ostatniego_remontu]])</f>
        <v>722</v>
      </c>
    </row>
    <row r="3" spans="1:9" x14ac:dyDescent="0.25">
      <c r="A3" s="3" t="s">
        <v>6</v>
      </c>
      <c r="B3" s="3" t="s">
        <v>9</v>
      </c>
      <c r="C3" s="5">
        <v>42028</v>
      </c>
      <c r="D3" s="4">
        <f>_xlfn.DAYS($I$10,transport6[[#This Row],[Data_ostatniego_remontu]])</f>
        <v>708</v>
      </c>
    </row>
    <row r="4" spans="1:9" x14ac:dyDescent="0.25">
      <c r="A4" s="3" t="s">
        <v>6</v>
      </c>
      <c r="B4" s="3" t="s">
        <v>10</v>
      </c>
      <c r="C4" s="5">
        <v>42028</v>
      </c>
      <c r="D4" s="4">
        <f>_xlfn.DAYS($I$10,transport6[[#This Row],[Data_ostatniego_remontu]])</f>
        <v>708</v>
      </c>
    </row>
    <row r="5" spans="1:9" x14ac:dyDescent="0.25">
      <c r="A5" s="3" t="s">
        <v>81</v>
      </c>
      <c r="B5" s="3" t="s">
        <v>82</v>
      </c>
      <c r="C5" s="5">
        <v>42028</v>
      </c>
      <c r="D5" s="4">
        <f>_xlfn.DAYS($I$10,transport6[[#This Row],[Data_ostatniego_remontu]])</f>
        <v>708</v>
      </c>
    </row>
    <row r="6" spans="1:9" x14ac:dyDescent="0.25">
      <c r="A6" s="3" t="s">
        <v>6</v>
      </c>
      <c r="B6" s="3" t="s">
        <v>8</v>
      </c>
      <c r="C6" s="5">
        <v>42029</v>
      </c>
      <c r="D6" s="4">
        <f>_xlfn.DAYS($I$10,transport6[[#This Row],[Data_ostatniego_remontu]])</f>
        <v>707</v>
      </c>
    </row>
    <row r="7" spans="1:9" x14ac:dyDescent="0.25">
      <c r="A7" s="1" t="s">
        <v>35</v>
      </c>
      <c r="B7" s="1" t="s">
        <v>69</v>
      </c>
      <c r="C7" s="2">
        <v>42029</v>
      </c>
      <c r="D7">
        <f>_xlfn.DAYS($I$10,transport6[[#This Row],[Data_ostatniego_remontu]])</f>
        <v>707</v>
      </c>
    </row>
    <row r="8" spans="1:9" x14ac:dyDescent="0.25">
      <c r="A8" s="1" t="s">
        <v>6</v>
      </c>
      <c r="B8" s="1" t="s">
        <v>11</v>
      </c>
      <c r="C8" s="2">
        <v>42034</v>
      </c>
      <c r="D8">
        <f>_xlfn.DAYS($I$10,transport6[[#This Row],[Data_ostatniego_remontu]])</f>
        <v>702</v>
      </c>
    </row>
    <row r="9" spans="1:9" x14ac:dyDescent="0.25">
      <c r="A9" s="1" t="s">
        <v>6</v>
      </c>
      <c r="B9" s="1" t="s">
        <v>7</v>
      </c>
      <c r="C9" s="2">
        <v>42035</v>
      </c>
      <c r="D9">
        <f>_xlfn.DAYS($I$10,transport6[[#This Row],[Data_ostatniego_remontu]])</f>
        <v>701</v>
      </c>
    </row>
    <row r="10" spans="1:9" x14ac:dyDescent="0.25">
      <c r="A10" s="1" t="s">
        <v>119</v>
      </c>
      <c r="B10" s="1" t="s">
        <v>120</v>
      </c>
      <c r="C10" s="2">
        <v>42059</v>
      </c>
      <c r="D10">
        <f>_xlfn.DAYS($I$10,transport6[[#This Row],[Data_ostatniego_remontu]])</f>
        <v>677</v>
      </c>
      <c r="I10" s="2">
        <v>42736</v>
      </c>
    </row>
    <row r="11" spans="1:9" x14ac:dyDescent="0.25">
      <c r="A11" s="1" t="s">
        <v>119</v>
      </c>
      <c r="B11" s="1" t="s">
        <v>121</v>
      </c>
      <c r="C11" s="2">
        <v>42059</v>
      </c>
      <c r="D11">
        <f>_xlfn.DAYS($I$10,transport6[[#This Row],[Data_ostatniego_remontu]])</f>
        <v>677</v>
      </c>
    </row>
    <row r="12" spans="1:9" x14ac:dyDescent="0.25">
      <c r="A12" s="1" t="s">
        <v>50</v>
      </c>
      <c r="B12" s="1" t="s">
        <v>65</v>
      </c>
      <c r="C12" s="2">
        <v>42062</v>
      </c>
      <c r="D12">
        <f>_xlfn.DAYS($I$10,transport6[[#This Row],[Data_ostatniego_remontu]])</f>
        <v>674</v>
      </c>
    </row>
    <row r="13" spans="1:9" x14ac:dyDescent="0.25">
      <c r="A13" s="1" t="s">
        <v>50</v>
      </c>
      <c r="B13" s="1" t="s">
        <v>111</v>
      </c>
      <c r="C13" s="2">
        <v>42062</v>
      </c>
      <c r="D13">
        <f>_xlfn.DAYS($I$10,transport6[[#This Row],[Data_ostatniego_remontu]])</f>
        <v>674</v>
      </c>
    </row>
    <row r="14" spans="1:9" x14ac:dyDescent="0.25">
      <c r="A14" s="1" t="s">
        <v>79</v>
      </c>
      <c r="B14" s="1" t="s">
        <v>80</v>
      </c>
      <c r="C14" s="2">
        <v>42067</v>
      </c>
      <c r="D14">
        <f>_xlfn.DAYS($I$10,transport6[[#This Row],[Data_ostatniego_remontu]])</f>
        <v>669</v>
      </c>
    </row>
    <row r="15" spans="1:9" x14ac:dyDescent="0.25">
      <c r="A15" s="1" t="s">
        <v>79</v>
      </c>
      <c r="B15" s="1" t="s">
        <v>147</v>
      </c>
      <c r="C15" s="2">
        <v>42067</v>
      </c>
      <c r="D15">
        <f>_xlfn.DAYS($I$10,transport6[[#This Row],[Data_ostatniego_remontu]])</f>
        <v>669</v>
      </c>
    </row>
    <row r="16" spans="1:9" x14ac:dyDescent="0.25">
      <c r="A16" s="1" t="s">
        <v>45</v>
      </c>
      <c r="B16" s="1" t="s">
        <v>46</v>
      </c>
      <c r="C16" s="2">
        <v>42073</v>
      </c>
      <c r="D16">
        <f>_xlfn.DAYS($I$10,transport6[[#This Row],[Data_ostatniego_remontu]])</f>
        <v>663</v>
      </c>
    </row>
    <row r="17" spans="1:4" x14ac:dyDescent="0.25">
      <c r="A17" s="1" t="s">
        <v>45</v>
      </c>
      <c r="B17" s="1" t="s">
        <v>78</v>
      </c>
      <c r="C17" s="2">
        <v>42073</v>
      </c>
      <c r="D17">
        <f>_xlfn.DAYS($I$10,transport6[[#This Row],[Data_ostatniego_remontu]])</f>
        <v>663</v>
      </c>
    </row>
    <row r="18" spans="1:4" x14ac:dyDescent="0.25">
      <c r="A18" s="1" t="s">
        <v>22</v>
      </c>
      <c r="B18" s="1" t="s">
        <v>23</v>
      </c>
      <c r="C18" s="2">
        <v>42075</v>
      </c>
      <c r="D18">
        <f>_xlfn.DAYS($I$10,transport6[[#This Row],[Data_ostatniego_remontu]])</f>
        <v>661</v>
      </c>
    </row>
    <row r="19" spans="1:4" x14ac:dyDescent="0.25">
      <c r="A19" s="1" t="s">
        <v>22</v>
      </c>
      <c r="B19" s="1" t="s">
        <v>43</v>
      </c>
      <c r="C19" s="2">
        <v>42075</v>
      </c>
      <c r="D19">
        <f>_xlfn.DAYS($I$10,transport6[[#This Row],[Data_ostatniego_remontu]])</f>
        <v>661</v>
      </c>
    </row>
    <row r="20" spans="1:4" x14ac:dyDescent="0.25">
      <c r="A20" s="1" t="s">
        <v>22</v>
      </c>
      <c r="B20" s="1" t="s">
        <v>116</v>
      </c>
      <c r="C20" s="2">
        <v>42075</v>
      </c>
      <c r="D20">
        <f>_xlfn.DAYS($I$10,transport6[[#This Row],[Data_ostatniego_remontu]])</f>
        <v>661</v>
      </c>
    </row>
    <row r="21" spans="1:4" x14ac:dyDescent="0.25">
      <c r="A21" s="1" t="s">
        <v>35</v>
      </c>
      <c r="B21" s="1" t="s">
        <v>165</v>
      </c>
      <c r="C21" s="2">
        <v>42083</v>
      </c>
      <c r="D21">
        <f>_xlfn.DAYS($I$10,transport6[[#This Row],[Data_ostatniego_remontu]])</f>
        <v>653</v>
      </c>
    </row>
    <row r="22" spans="1:4" x14ac:dyDescent="0.25">
      <c r="A22" s="1" t="s">
        <v>35</v>
      </c>
      <c r="B22" s="1" t="s">
        <v>170</v>
      </c>
      <c r="C22" s="2">
        <v>42083</v>
      </c>
      <c r="D22">
        <f>_xlfn.DAYS($I$10,transport6[[#This Row],[Data_ostatniego_remontu]])</f>
        <v>653</v>
      </c>
    </row>
    <row r="23" spans="1:4" x14ac:dyDescent="0.25">
      <c r="A23" s="1" t="s">
        <v>50</v>
      </c>
      <c r="B23" s="1" t="s">
        <v>112</v>
      </c>
      <c r="C23" s="2">
        <v>42117</v>
      </c>
      <c r="D23">
        <f>_xlfn.DAYS($I$10,transport6[[#This Row],[Data_ostatniego_remontu]])</f>
        <v>619</v>
      </c>
    </row>
    <row r="24" spans="1:4" x14ac:dyDescent="0.25">
      <c r="A24" s="1" t="s">
        <v>50</v>
      </c>
      <c r="B24" s="1" t="s">
        <v>143</v>
      </c>
      <c r="C24" s="2">
        <v>42117</v>
      </c>
      <c r="D24">
        <f>_xlfn.DAYS($I$10,transport6[[#This Row],[Data_ostatniego_remontu]])</f>
        <v>619</v>
      </c>
    </row>
    <row r="25" spans="1:4" x14ac:dyDescent="0.25">
      <c r="A25" s="1" t="s">
        <v>25</v>
      </c>
      <c r="B25" s="1" t="s">
        <v>26</v>
      </c>
      <c r="C25" s="2">
        <v>42157</v>
      </c>
      <c r="D25">
        <f>_xlfn.DAYS($I$10,transport6[[#This Row],[Data_ostatniego_remontu]])</f>
        <v>579</v>
      </c>
    </row>
    <row r="26" spans="1:4" x14ac:dyDescent="0.25">
      <c r="A26" s="1" t="s">
        <v>25</v>
      </c>
      <c r="B26" s="1" t="s">
        <v>70</v>
      </c>
      <c r="C26" s="2">
        <v>42157</v>
      </c>
      <c r="D26">
        <f>_xlfn.DAYS($I$10,transport6[[#This Row],[Data_ostatniego_remontu]])</f>
        <v>579</v>
      </c>
    </row>
    <row r="27" spans="1:4" x14ac:dyDescent="0.25">
      <c r="A27" s="1" t="s">
        <v>35</v>
      </c>
      <c r="B27" s="1" t="s">
        <v>44</v>
      </c>
      <c r="C27" s="2">
        <v>42174</v>
      </c>
      <c r="D27">
        <f>_xlfn.DAYS($I$10,transport6[[#This Row],[Data_ostatniego_remontu]])</f>
        <v>562</v>
      </c>
    </row>
    <row r="28" spans="1:4" x14ac:dyDescent="0.25">
      <c r="A28" s="1" t="s">
        <v>71</v>
      </c>
      <c r="B28" s="1" t="s">
        <v>72</v>
      </c>
      <c r="C28" s="2">
        <v>42174</v>
      </c>
      <c r="D28">
        <f>_xlfn.DAYS($I$10,transport6[[#This Row],[Data_ostatniego_remontu]])</f>
        <v>562</v>
      </c>
    </row>
    <row r="29" spans="1:4" x14ac:dyDescent="0.25">
      <c r="A29" s="1" t="s">
        <v>35</v>
      </c>
      <c r="B29" s="1" t="s">
        <v>74</v>
      </c>
      <c r="C29" s="2">
        <v>42174</v>
      </c>
      <c r="D29">
        <f>_xlfn.DAYS($I$10,transport6[[#This Row],[Data_ostatniego_remontu]])</f>
        <v>562</v>
      </c>
    </row>
    <row r="30" spans="1:4" x14ac:dyDescent="0.25">
      <c r="A30" s="1" t="s">
        <v>71</v>
      </c>
      <c r="B30" s="1" t="s">
        <v>95</v>
      </c>
      <c r="C30" s="2">
        <v>42174</v>
      </c>
      <c r="D30">
        <f>_xlfn.DAYS($I$10,transport6[[#This Row],[Data_ostatniego_remontu]])</f>
        <v>562</v>
      </c>
    </row>
    <row r="31" spans="1:4" x14ac:dyDescent="0.25">
      <c r="A31" s="1" t="s">
        <v>136</v>
      </c>
      <c r="B31" s="1" t="s">
        <v>137</v>
      </c>
      <c r="C31" s="2">
        <v>42185</v>
      </c>
      <c r="D31">
        <f>_xlfn.DAYS($I$10,transport6[[#This Row],[Data_ostatniego_remontu]])</f>
        <v>551</v>
      </c>
    </row>
    <row r="32" spans="1:4" x14ac:dyDescent="0.25">
      <c r="A32" s="1" t="s">
        <v>136</v>
      </c>
      <c r="B32" s="1" t="s">
        <v>138</v>
      </c>
      <c r="C32" s="2">
        <v>42185</v>
      </c>
      <c r="D32">
        <f>_xlfn.DAYS($I$10,transport6[[#This Row],[Data_ostatniego_remontu]])</f>
        <v>551</v>
      </c>
    </row>
    <row r="33" spans="1:4" x14ac:dyDescent="0.25">
      <c r="A33" s="1" t="s">
        <v>136</v>
      </c>
      <c r="B33" s="1" t="s">
        <v>139</v>
      </c>
      <c r="C33" s="2">
        <v>42185</v>
      </c>
      <c r="D33">
        <f>_xlfn.DAYS($I$10,transport6[[#This Row],[Data_ostatniego_remontu]])</f>
        <v>551</v>
      </c>
    </row>
    <row r="34" spans="1:4" x14ac:dyDescent="0.25">
      <c r="A34" s="1" t="s">
        <v>136</v>
      </c>
      <c r="B34" s="1" t="s">
        <v>140</v>
      </c>
      <c r="C34" s="2">
        <v>42185</v>
      </c>
      <c r="D34">
        <f>_xlfn.DAYS($I$10,transport6[[#This Row],[Data_ostatniego_remontu]])</f>
        <v>551</v>
      </c>
    </row>
    <row r="35" spans="1:4" x14ac:dyDescent="0.25">
      <c r="A35" s="1" t="s">
        <v>136</v>
      </c>
      <c r="B35" s="1" t="s">
        <v>141</v>
      </c>
      <c r="C35" s="2">
        <v>42185</v>
      </c>
      <c r="D35">
        <f>_xlfn.DAYS($I$10,transport6[[#This Row],[Data_ostatniego_remontu]])</f>
        <v>551</v>
      </c>
    </row>
    <row r="36" spans="1:4" x14ac:dyDescent="0.25">
      <c r="A36" s="1" t="s">
        <v>28</v>
      </c>
      <c r="B36" s="1" t="s">
        <v>29</v>
      </c>
      <c r="C36" s="2">
        <v>42194</v>
      </c>
      <c r="D36">
        <f>_xlfn.DAYS($I$10,transport6[[#This Row],[Data_ostatniego_remontu]])</f>
        <v>542</v>
      </c>
    </row>
    <row r="37" spans="1:4" x14ac:dyDescent="0.25">
      <c r="A37" s="1" t="s">
        <v>28</v>
      </c>
      <c r="B37" s="1" t="s">
        <v>31</v>
      </c>
      <c r="C37" s="2">
        <v>42194</v>
      </c>
      <c r="D37">
        <f>_xlfn.DAYS($I$10,transport6[[#This Row],[Data_ostatniego_remontu]])</f>
        <v>542</v>
      </c>
    </row>
    <row r="38" spans="1:4" x14ac:dyDescent="0.25">
      <c r="A38" s="1" t="s">
        <v>41</v>
      </c>
      <c r="B38" s="1" t="s">
        <v>42</v>
      </c>
      <c r="C38" s="2">
        <v>42208</v>
      </c>
      <c r="D38">
        <f>_xlfn.DAYS($I$10,transport6[[#This Row],[Data_ostatniego_remontu]])</f>
        <v>528</v>
      </c>
    </row>
    <row r="39" spans="1:4" x14ac:dyDescent="0.25">
      <c r="A39" s="1" t="s">
        <v>41</v>
      </c>
      <c r="B39" s="1" t="s">
        <v>115</v>
      </c>
      <c r="C39" s="2">
        <v>42208</v>
      </c>
      <c r="D39">
        <f>_xlfn.DAYS($I$10,transport6[[#This Row],[Data_ostatniego_remontu]])</f>
        <v>528</v>
      </c>
    </row>
    <row r="40" spans="1:4" x14ac:dyDescent="0.25">
      <c r="A40" s="1" t="s">
        <v>16</v>
      </c>
      <c r="B40" s="1" t="s">
        <v>17</v>
      </c>
      <c r="C40" s="2">
        <v>42210</v>
      </c>
      <c r="D40">
        <f>_xlfn.DAYS($I$10,transport6[[#This Row],[Data_ostatniego_remontu]])</f>
        <v>526</v>
      </c>
    </row>
    <row r="41" spans="1:4" x14ac:dyDescent="0.25">
      <c r="A41" s="1" t="s">
        <v>16</v>
      </c>
      <c r="B41" s="1" t="s">
        <v>24</v>
      </c>
      <c r="C41" s="2">
        <v>42210</v>
      </c>
      <c r="D41">
        <f>_xlfn.DAYS($I$10,transport6[[#This Row],[Data_ostatniego_remontu]])</f>
        <v>526</v>
      </c>
    </row>
    <row r="42" spans="1:4" x14ac:dyDescent="0.25">
      <c r="A42" s="1" t="s">
        <v>16</v>
      </c>
      <c r="B42" s="1" t="s">
        <v>27</v>
      </c>
      <c r="C42" s="2">
        <v>42210</v>
      </c>
      <c r="D42">
        <f>_xlfn.DAYS($I$10,transport6[[#This Row],[Data_ostatniego_remontu]])</f>
        <v>526</v>
      </c>
    </row>
    <row r="43" spans="1:4" x14ac:dyDescent="0.25">
      <c r="A43" s="1" t="s">
        <v>67</v>
      </c>
      <c r="B43" s="1" t="s">
        <v>68</v>
      </c>
      <c r="C43" s="2">
        <v>42226</v>
      </c>
      <c r="D43">
        <f>_xlfn.DAYS($I$10,transport6[[#This Row],[Data_ostatniego_remontu]])</f>
        <v>510</v>
      </c>
    </row>
    <row r="44" spans="1:4" x14ac:dyDescent="0.25">
      <c r="A44" s="1" t="s">
        <v>67</v>
      </c>
      <c r="B44" s="1" t="s">
        <v>94</v>
      </c>
      <c r="C44" s="2">
        <v>42226</v>
      </c>
      <c r="D44">
        <f>_xlfn.DAYS($I$10,transport6[[#This Row],[Data_ostatniego_remontu]])</f>
        <v>510</v>
      </c>
    </row>
    <row r="45" spans="1:4" x14ac:dyDescent="0.25">
      <c r="A45" s="1" t="s">
        <v>83</v>
      </c>
      <c r="B45" s="1" t="s">
        <v>84</v>
      </c>
      <c r="C45" s="2">
        <v>42236</v>
      </c>
      <c r="D45">
        <f>_xlfn.DAYS($I$10,transport6[[#This Row],[Data_ostatniego_remontu]])</f>
        <v>500</v>
      </c>
    </row>
    <row r="46" spans="1:4" x14ac:dyDescent="0.25">
      <c r="A46" s="1" t="s">
        <v>83</v>
      </c>
      <c r="B46" s="1" t="s">
        <v>85</v>
      </c>
      <c r="C46" s="2">
        <v>42236</v>
      </c>
      <c r="D46">
        <f>_xlfn.DAYS($I$10,transport6[[#This Row],[Data_ostatniego_remontu]])</f>
        <v>500</v>
      </c>
    </row>
    <row r="47" spans="1:4" x14ac:dyDescent="0.25">
      <c r="A47" s="1" t="s">
        <v>83</v>
      </c>
      <c r="B47" s="1" t="s">
        <v>86</v>
      </c>
      <c r="C47" s="2">
        <v>42236</v>
      </c>
      <c r="D47">
        <f>_xlfn.DAYS($I$10,transport6[[#This Row],[Data_ostatniego_remontu]])</f>
        <v>500</v>
      </c>
    </row>
    <row r="48" spans="1:4" x14ac:dyDescent="0.25">
      <c r="A48" s="1" t="s">
        <v>91</v>
      </c>
      <c r="B48" s="1" t="s">
        <v>92</v>
      </c>
      <c r="C48" s="2">
        <v>42236</v>
      </c>
      <c r="D48">
        <f>_xlfn.DAYS($I$10,transport6[[#This Row],[Data_ostatniego_remontu]])</f>
        <v>500</v>
      </c>
    </row>
    <row r="49" spans="1:4" x14ac:dyDescent="0.25">
      <c r="A49" s="1" t="s">
        <v>91</v>
      </c>
      <c r="B49" s="1" t="s">
        <v>93</v>
      </c>
      <c r="C49" s="2">
        <v>42236</v>
      </c>
      <c r="D49">
        <f>_xlfn.DAYS($I$10,transport6[[#This Row],[Data_ostatniego_remontu]])</f>
        <v>500</v>
      </c>
    </row>
    <row r="50" spans="1:4" x14ac:dyDescent="0.25">
      <c r="A50" s="1" t="s">
        <v>100</v>
      </c>
      <c r="B50" s="1" t="s">
        <v>101</v>
      </c>
      <c r="C50" s="2">
        <v>42236</v>
      </c>
      <c r="D50">
        <f>_xlfn.DAYS($I$10,transport6[[#This Row],[Data_ostatniego_remontu]])</f>
        <v>500</v>
      </c>
    </row>
    <row r="51" spans="1:4" x14ac:dyDescent="0.25">
      <c r="A51" s="1" t="s">
        <v>100</v>
      </c>
      <c r="B51" s="1" t="s">
        <v>102</v>
      </c>
      <c r="C51" s="2">
        <v>42236</v>
      </c>
      <c r="D51">
        <f>_xlfn.DAYS($I$10,transport6[[#This Row],[Data_ostatniego_remontu]])</f>
        <v>500</v>
      </c>
    </row>
    <row r="52" spans="1:4" x14ac:dyDescent="0.25">
      <c r="A52" s="1" t="s">
        <v>76</v>
      </c>
      <c r="B52" s="1" t="s">
        <v>77</v>
      </c>
      <c r="C52" s="2">
        <v>42268</v>
      </c>
      <c r="D52">
        <f>_xlfn.DAYS($I$10,transport6[[#This Row],[Data_ostatniego_remontu]])</f>
        <v>468</v>
      </c>
    </row>
    <row r="53" spans="1:4" x14ac:dyDescent="0.25">
      <c r="A53" s="1" t="s">
        <v>76</v>
      </c>
      <c r="B53" s="1" t="s">
        <v>146</v>
      </c>
      <c r="C53" s="2">
        <v>42268</v>
      </c>
      <c r="D53">
        <f>_xlfn.DAYS($I$10,transport6[[#This Row],[Data_ostatniego_remontu]])</f>
        <v>468</v>
      </c>
    </row>
    <row r="54" spans="1:4" x14ac:dyDescent="0.25">
      <c r="A54" s="1" t="s">
        <v>18</v>
      </c>
      <c r="B54" s="1" t="s">
        <v>19</v>
      </c>
      <c r="C54" s="2">
        <v>42271</v>
      </c>
      <c r="D54">
        <f>_xlfn.DAYS($I$10,transport6[[#This Row],[Data_ostatniego_remontu]])</f>
        <v>465</v>
      </c>
    </row>
    <row r="55" spans="1:4" x14ac:dyDescent="0.25">
      <c r="A55" s="1" t="s">
        <v>18</v>
      </c>
      <c r="B55" s="1" t="s">
        <v>32</v>
      </c>
      <c r="C55" s="2">
        <v>42271</v>
      </c>
      <c r="D55">
        <f>_xlfn.DAYS($I$10,transport6[[#This Row],[Data_ostatniego_remontu]])</f>
        <v>465</v>
      </c>
    </row>
    <row r="56" spans="1:4" x14ac:dyDescent="0.25">
      <c r="A56" s="1" t="s">
        <v>18</v>
      </c>
      <c r="B56" s="1" t="s">
        <v>113</v>
      </c>
      <c r="C56" s="2">
        <v>42271</v>
      </c>
      <c r="D56">
        <f>_xlfn.DAYS($I$10,transport6[[#This Row],[Data_ostatniego_remontu]])</f>
        <v>465</v>
      </c>
    </row>
    <row r="57" spans="1:4" x14ac:dyDescent="0.25">
      <c r="A57" s="1" t="s">
        <v>54</v>
      </c>
      <c r="B57" s="1" t="s">
        <v>55</v>
      </c>
      <c r="C57" s="2">
        <v>42272</v>
      </c>
      <c r="D57">
        <f>_xlfn.DAYS($I$10,transport6[[#This Row],[Data_ostatniego_remontu]])</f>
        <v>464</v>
      </c>
    </row>
    <row r="58" spans="1:4" x14ac:dyDescent="0.25">
      <c r="A58" s="1" t="s">
        <v>54</v>
      </c>
      <c r="B58" s="1" t="s">
        <v>164</v>
      </c>
      <c r="C58" s="2">
        <v>42272</v>
      </c>
      <c r="D58">
        <f>_xlfn.DAYS($I$10,transport6[[#This Row],[Data_ostatniego_remontu]])</f>
        <v>464</v>
      </c>
    </row>
    <row r="59" spans="1:4" x14ac:dyDescent="0.25">
      <c r="A59" s="1" t="s">
        <v>58</v>
      </c>
      <c r="B59" s="1" t="s">
        <v>59</v>
      </c>
      <c r="C59" s="2">
        <v>42278</v>
      </c>
      <c r="D59">
        <f>_xlfn.DAYS($I$10,transport6[[#This Row],[Data_ostatniego_remontu]])</f>
        <v>458</v>
      </c>
    </row>
    <row r="60" spans="1:4" x14ac:dyDescent="0.25">
      <c r="A60" s="1" t="s">
        <v>58</v>
      </c>
      <c r="B60" s="1" t="s">
        <v>103</v>
      </c>
      <c r="C60" s="2">
        <v>42278</v>
      </c>
      <c r="D60">
        <f>_xlfn.DAYS($I$10,transport6[[#This Row],[Data_ostatniego_remontu]])</f>
        <v>458</v>
      </c>
    </row>
    <row r="61" spans="1:4" x14ac:dyDescent="0.25">
      <c r="A61" s="1" t="s">
        <v>62</v>
      </c>
      <c r="B61" s="1" t="s">
        <v>89</v>
      </c>
      <c r="C61" s="2">
        <v>42286</v>
      </c>
      <c r="D61">
        <f>_xlfn.DAYS($I$10,transport6[[#This Row],[Data_ostatniego_remontu]])</f>
        <v>450</v>
      </c>
    </row>
    <row r="62" spans="1:4" x14ac:dyDescent="0.25">
      <c r="A62" s="1" t="s">
        <v>62</v>
      </c>
      <c r="B62" s="1" t="s">
        <v>171</v>
      </c>
      <c r="C62" s="2">
        <v>42286</v>
      </c>
      <c r="D62">
        <f>_xlfn.DAYS($I$10,transport6[[#This Row],[Data_ostatniego_remontu]])</f>
        <v>450</v>
      </c>
    </row>
    <row r="63" spans="1:4" x14ac:dyDescent="0.25">
      <c r="A63" s="1" t="s">
        <v>62</v>
      </c>
      <c r="B63" s="1" t="s">
        <v>63</v>
      </c>
      <c r="C63" s="2">
        <v>42297</v>
      </c>
      <c r="D63">
        <f>_xlfn.DAYS($I$10,transport6[[#This Row],[Data_ostatniego_remontu]])</f>
        <v>439</v>
      </c>
    </row>
    <row r="64" spans="1:4" x14ac:dyDescent="0.25">
      <c r="A64" s="1" t="s">
        <v>62</v>
      </c>
      <c r="B64" s="1" t="s">
        <v>142</v>
      </c>
      <c r="C64" s="2">
        <v>42297</v>
      </c>
      <c r="D64">
        <f>_xlfn.DAYS($I$10,transport6[[#This Row],[Data_ostatniego_remontu]])</f>
        <v>439</v>
      </c>
    </row>
    <row r="65" spans="1:4" x14ac:dyDescent="0.25">
      <c r="A65" s="1" t="s">
        <v>60</v>
      </c>
      <c r="B65" s="1" t="s">
        <v>61</v>
      </c>
      <c r="C65" s="2">
        <v>42307</v>
      </c>
      <c r="D65">
        <f>_xlfn.DAYS($I$10,transport6[[#This Row],[Data_ostatniego_remontu]])</f>
        <v>429</v>
      </c>
    </row>
    <row r="66" spans="1:4" x14ac:dyDescent="0.25">
      <c r="A66" s="1" t="s">
        <v>60</v>
      </c>
      <c r="B66" s="1" t="s">
        <v>88</v>
      </c>
      <c r="C66" s="2">
        <v>42307</v>
      </c>
      <c r="D66">
        <f>_xlfn.DAYS($I$10,transport6[[#This Row],[Data_ostatniego_remontu]])</f>
        <v>429</v>
      </c>
    </row>
    <row r="67" spans="1:4" x14ac:dyDescent="0.25">
      <c r="A67" s="1" t="s">
        <v>50</v>
      </c>
      <c r="B67" s="1" t="s">
        <v>64</v>
      </c>
      <c r="C67" s="2">
        <v>42309</v>
      </c>
      <c r="D67">
        <f>_xlfn.DAYS($I$10,transport6[[#This Row],[Data_ostatniego_remontu]])</f>
        <v>427</v>
      </c>
    </row>
    <row r="68" spans="1:4" x14ac:dyDescent="0.25">
      <c r="A68" s="1" t="s">
        <v>50</v>
      </c>
      <c r="B68" s="1" t="s">
        <v>90</v>
      </c>
      <c r="C68" s="2">
        <v>42309</v>
      </c>
      <c r="D68">
        <f>_xlfn.DAYS($I$10,transport6[[#This Row],[Data_ostatniego_remontu]])</f>
        <v>427</v>
      </c>
    </row>
    <row r="69" spans="1:4" x14ac:dyDescent="0.25">
      <c r="A69" s="1" t="s">
        <v>33</v>
      </c>
      <c r="B69" s="1" t="s">
        <v>53</v>
      </c>
      <c r="C69" s="2">
        <v>42329</v>
      </c>
      <c r="D69">
        <f>_xlfn.DAYS($I$10,transport6[[#This Row],[Data_ostatniego_remontu]])</f>
        <v>407</v>
      </c>
    </row>
    <row r="70" spans="1:4" x14ac:dyDescent="0.25">
      <c r="A70" s="1" t="s">
        <v>33</v>
      </c>
      <c r="B70" s="1" t="s">
        <v>122</v>
      </c>
      <c r="C70" s="2">
        <v>42329</v>
      </c>
      <c r="D70">
        <f>_xlfn.DAYS($I$10,transport6[[#This Row],[Data_ostatniego_remontu]])</f>
        <v>407</v>
      </c>
    </row>
    <row r="71" spans="1:4" x14ac:dyDescent="0.25">
      <c r="A71" s="1" t="s">
        <v>157</v>
      </c>
      <c r="B71" s="1" t="s">
        <v>158</v>
      </c>
      <c r="C71" s="2">
        <v>42334</v>
      </c>
      <c r="D71">
        <f>_xlfn.DAYS($I$10,transport6[[#This Row],[Data_ostatniego_remontu]])</f>
        <v>402</v>
      </c>
    </row>
    <row r="72" spans="1:4" x14ac:dyDescent="0.25">
      <c r="A72" s="1" t="s">
        <v>157</v>
      </c>
      <c r="B72" s="1" t="s">
        <v>169</v>
      </c>
      <c r="C72" s="2">
        <v>42334</v>
      </c>
      <c r="D72">
        <f>_xlfn.DAYS($I$10,transport6[[#This Row],[Data_ostatniego_remontu]])</f>
        <v>402</v>
      </c>
    </row>
    <row r="73" spans="1:4" x14ac:dyDescent="0.25">
      <c r="A73" s="1" t="s">
        <v>160</v>
      </c>
      <c r="B73" s="1" t="s">
        <v>161</v>
      </c>
      <c r="C73" s="2">
        <v>42344</v>
      </c>
      <c r="D73">
        <f>_xlfn.DAYS($I$10,transport6[[#This Row],[Data_ostatniego_remontu]])</f>
        <v>392</v>
      </c>
    </row>
    <row r="74" spans="1:4" x14ac:dyDescent="0.25">
      <c r="A74" s="1" t="s">
        <v>160</v>
      </c>
      <c r="B74" s="1" t="s">
        <v>162</v>
      </c>
      <c r="C74" s="2">
        <v>42344</v>
      </c>
      <c r="D74">
        <f>_xlfn.DAYS($I$10,transport6[[#This Row],[Data_ostatniego_remontu]])</f>
        <v>392</v>
      </c>
    </row>
    <row r="75" spans="1:4" x14ac:dyDescent="0.25">
      <c r="A75" s="1" t="s">
        <v>50</v>
      </c>
      <c r="B75" s="1" t="s">
        <v>51</v>
      </c>
      <c r="C75" s="2">
        <v>42365</v>
      </c>
      <c r="D75">
        <f>_xlfn.DAYS($I$10,transport6[[#This Row],[Data_ostatniego_remontu]])</f>
        <v>371</v>
      </c>
    </row>
    <row r="76" spans="1:4" x14ac:dyDescent="0.25">
      <c r="A76" s="1" t="s">
        <v>50</v>
      </c>
      <c r="B76" s="1" t="s">
        <v>117</v>
      </c>
      <c r="C76" s="2">
        <v>42365</v>
      </c>
      <c r="D76">
        <f>_xlfn.DAYS($I$10,transport6[[#This Row],[Data_ostatniego_remontu]])</f>
        <v>371</v>
      </c>
    </row>
    <row r="77" spans="1:4" x14ac:dyDescent="0.25">
      <c r="A77" s="1" t="s">
        <v>33</v>
      </c>
      <c r="B77" s="1" t="s">
        <v>34</v>
      </c>
      <c r="C77" s="2">
        <v>42376</v>
      </c>
      <c r="D77">
        <f>_xlfn.DAYS($I$10,transport6[[#This Row],[Data_ostatniego_remontu]])</f>
        <v>360</v>
      </c>
    </row>
    <row r="78" spans="1:4" x14ac:dyDescent="0.25">
      <c r="A78" s="1" t="s">
        <v>33</v>
      </c>
      <c r="B78" s="1" t="s">
        <v>114</v>
      </c>
      <c r="C78" s="2">
        <v>42376</v>
      </c>
      <c r="D78">
        <f>_xlfn.DAYS($I$10,transport6[[#This Row],[Data_ostatniego_remontu]])</f>
        <v>360</v>
      </c>
    </row>
    <row r="79" spans="1:4" x14ac:dyDescent="0.25">
      <c r="A79" s="1" t="s">
        <v>37</v>
      </c>
      <c r="B79" s="1" t="s">
        <v>38</v>
      </c>
      <c r="C79" s="2">
        <v>42379</v>
      </c>
      <c r="D79">
        <f>_xlfn.DAYS($I$10,transport6[[#This Row],[Data_ostatniego_remontu]])</f>
        <v>357</v>
      </c>
    </row>
    <row r="80" spans="1:4" x14ac:dyDescent="0.25">
      <c r="A80" s="1" t="s">
        <v>37</v>
      </c>
      <c r="B80" s="1" t="s">
        <v>39</v>
      </c>
      <c r="C80" s="2">
        <v>42379</v>
      </c>
      <c r="D80">
        <f>_xlfn.DAYS($I$10,transport6[[#This Row],[Data_ostatniego_remontu]])</f>
        <v>357</v>
      </c>
    </row>
    <row r="81" spans="1:4" x14ac:dyDescent="0.25">
      <c r="A81" s="1" t="s">
        <v>37</v>
      </c>
      <c r="B81" s="1" t="s">
        <v>144</v>
      </c>
      <c r="C81" s="2">
        <v>42379</v>
      </c>
      <c r="D81">
        <f>_xlfn.DAYS($I$10,transport6[[#This Row],[Data_ostatniego_remontu]])</f>
        <v>357</v>
      </c>
    </row>
    <row r="82" spans="1:4" x14ac:dyDescent="0.25">
      <c r="A82" s="1" t="s">
        <v>37</v>
      </c>
      <c r="B82" s="1" t="s">
        <v>145</v>
      </c>
      <c r="C82" s="2">
        <v>42379</v>
      </c>
      <c r="D82">
        <f>_xlfn.DAYS($I$10,transport6[[#This Row],[Data_ostatniego_remontu]])</f>
        <v>357</v>
      </c>
    </row>
    <row r="83" spans="1:4" x14ac:dyDescent="0.25">
      <c r="A83" s="1" t="s">
        <v>20</v>
      </c>
      <c r="B83" s="1" t="s">
        <v>21</v>
      </c>
      <c r="C83" s="2">
        <v>42382</v>
      </c>
      <c r="D83">
        <f>_xlfn.DAYS($I$10,transport6[[#This Row],[Data_ostatniego_remontu]])</f>
        <v>354</v>
      </c>
    </row>
    <row r="84" spans="1:4" x14ac:dyDescent="0.25">
      <c r="A84" s="1" t="s">
        <v>20</v>
      </c>
      <c r="B84" s="1" t="s">
        <v>40</v>
      </c>
      <c r="C84" s="2">
        <v>42382</v>
      </c>
      <c r="D84">
        <f>_xlfn.DAYS($I$10,transport6[[#This Row],[Data_ostatniego_remontu]])</f>
        <v>354</v>
      </c>
    </row>
    <row r="85" spans="1:4" x14ac:dyDescent="0.25">
      <c r="A85" s="1" t="s">
        <v>20</v>
      </c>
      <c r="B85" s="1" t="s">
        <v>73</v>
      </c>
      <c r="C85" s="2">
        <v>42382</v>
      </c>
      <c r="D85">
        <f>_xlfn.DAYS($I$10,transport6[[#This Row],[Data_ostatniego_remontu]])</f>
        <v>354</v>
      </c>
    </row>
    <row r="86" spans="1:4" x14ac:dyDescent="0.25">
      <c r="A86" s="1" t="s">
        <v>45</v>
      </c>
      <c r="B86" s="1" t="s">
        <v>75</v>
      </c>
      <c r="C86" s="2">
        <v>42382</v>
      </c>
      <c r="D86">
        <f>_xlfn.DAYS($I$10,transport6[[#This Row],[Data_ostatniego_remontu]])</f>
        <v>354</v>
      </c>
    </row>
    <row r="87" spans="1:4" x14ac:dyDescent="0.25">
      <c r="A87" s="1" t="s">
        <v>16</v>
      </c>
      <c r="B87" s="1" t="s">
        <v>30</v>
      </c>
      <c r="C87" s="2">
        <v>42385</v>
      </c>
      <c r="D87">
        <f>_xlfn.DAYS($I$10,transport6[[#This Row],[Data_ostatniego_remontu]])</f>
        <v>351</v>
      </c>
    </row>
    <row r="88" spans="1:4" x14ac:dyDescent="0.25">
      <c r="A88" s="1" t="s">
        <v>47</v>
      </c>
      <c r="B88" s="1" t="s">
        <v>48</v>
      </c>
      <c r="C88" s="2">
        <v>42385</v>
      </c>
      <c r="D88">
        <f>_xlfn.DAYS($I$10,transport6[[#This Row],[Data_ostatniego_remontu]])</f>
        <v>351</v>
      </c>
    </row>
    <row r="89" spans="1:4" x14ac:dyDescent="0.25">
      <c r="A89" s="1" t="s">
        <v>47</v>
      </c>
      <c r="B89" s="1" t="s">
        <v>49</v>
      </c>
      <c r="C89" s="2">
        <v>42385</v>
      </c>
      <c r="D89">
        <f>_xlfn.DAYS($I$10,transport6[[#This Row],[Data_ostatniego_remontu]])</f>
        <v>351</v>
      </c>
    </row>
    <row r="90" spans="1:4" x14ac:dyDescent="0.25">
      <c r="A90" s="1" t="s">
        <v>16</v>
      </c>
      <c r="B90" s="1" t="s">
        <v>66</v>
      </c>
      <c r="C90" s="2">
        <v>42385</v>
      </c>
      <c r="D90">
        <f>_xlfn.DAYS($I$10,transport6[[#This Row],[Data_ostatniego_remontu]])</f>
        <v>351</v>
      </c>
    </row>
    <row r="91" spans="1:4" x14ac:dyDescent="0.25">
      <c r="A91" s="1" t="s">
        <v>129</v>
      </c>
      <c r="B91" s="1" t="s">
        <v>130</v>
      </c>
      <c r="C91" s="2">
        <v>42415</v>
      </c>
      <c r="D91">
        <f>_xlfn.DAYS($I$10,transport6[[#This Row],[Data_ostatniego_remontu]])</f>
        <v>321</v>
      </c>
    </row>
    <row r="92" spans="1:4" x14ac:dyDescent="0.25">
      <c r="A92" s="1" t="s">
        <v>129</v>
      </c>
      <c r="B92" s="1" t="s">
        <v>132</v>
      </c>
      <c r="C92" s="2">
        <v>42415</v>
      </c>
      <c r="D92">
        <f>_xlfn.DAYS($I$10,transport6[[#This Row],[Data_ostatniego_remontu]])</f>
        <v>321</v>
      </c>
    </row>
    <row r="93" spans="1:4" x14ac:dyDescent="0.25">
      <c r="A93" s="1" t="s">
        <v>33</v>
      </c>
      <c r="B93" s="1" t="s">
        <v>87</v>
      </c>
      <c r="C93" s="2">
        <v>42439</v>
      </c>
      <c r="D93">
        <f>_xlfn.DAYS($I$10,transport6[[#This Row],[Data_ostatniego_remontu]])</f>
        <v>297</v>
      </c>
    </row>
    <row r="94" spans="1:4" x14ac:dyDescent="0.25">
      <c r="A94" s="1" t="s">
        <v>33</v>
      </c>
      <c r="B94" s="1" t="s">
        <v>135</v>
      </c>
      <c r="C94" s="2">
        <v>42439</v>
      </c>
      <c r="D94">
        <f>_xlfn.DAYS($I$10,transport6[[#This Row],[Data_ostatniego_remontu]])</f>
        <v>297</v>
      </c>
    </row>
    <row r="95" spans="1:4" x14ac:dyDescent="0.25">
      <c r="A95" s="1" t="s">
        <v>123</v>
      </c>
      <c r="B95" s="1" t="s">
        <v>124</v>
      </c>
      <c r="C95" s="2">
        <v>42444</v>
      </c>
      <c r="D95">
        <f>_xlfn.DAYS($I$10,transport6[[#This Row],[Data_ostatniego_remontu]])</f>
        <v>292</v>
      </c>
    </row>
    <row r="96" spans="1:4" x14ac:dyDescent="0.25">
      <c r="A96" s="1" t="s">
        <v>123</v>
      </c>
      <c r="B96" s="1" t="s">
        <v>125</v>
      </c>
      <c r="C96" s="2">
        <v>42444</v>
      </c>
      <c r="D96">
        <f>_xlfn.DAYS($I$10,transport6[[#This Row],[Data_ostatniego_remontu]])</f>
        <v>292</v>
      </c>
    </row>
    <row r="97" spans="1:4" x14ac:dyDescent="0.25">
      <c r="A97" s="1" t="s">
        <v>123</v>
      </c>
      <c r="B97" s="1" t="s">
        <v>126</v>
      </c>
      <c r="C97" s="2">
        <v>42444</v>
      </c>
      <c r="D97">
        <f>_xlfn.DAYS($I$10,transport6[[#This Row],[Data_ostatniego_remontu]])</f>
        <v>292</v>
      </c>
    </row>
    <row r="98" spans="1:4" x14ac:dyDescent="0.25">
      <c r="A98" s="1" t="s">
        <v>123</v>
      </c>
      <c r="B98" s="1" t="s">
        <v>127</v>
      </c>
      <c r="C98" s="2">
        <v>42444</v>
      </c>
      <c r="D98">
        <f>_xlfn.DAYS($I$10,transport6[[#This Row],[Data_ostatniego_remontu]])</f>
        <v>292</v>
      </c>
    </row>
    <row r="99" spans="1:4" x14ac:dyDescent="0.25">
      <c r="A99" s="1" t="s">
        <v>123</v>
      </c>
      <c r="B99" s="1" t="s">
        <v>128</v>
      </c>
      <c r="C99" s="2">
        <v>42444</v>
      </c>
      <c r="D99">
        <f>_xlfn.DAYS($I$10,transport6[[#This Row],[Data_ostatniego_remontu]])</f>
        <v>292</v>
      </c>
    </row>
    <row r="100" spans="1:4" x14ac:dyDescent="0.25">
      <c r="A100" s="1" t="s">
        <v>104</v>
      </c>
      <c r="B100" s="1" t="s">
        <v>105</v>
      </c>
      <c r="C100" s="2">
        <v>42462</v>
      </c>
      <c r="D100">
        <f>_xlfn.DAYS($I$10,transport6[[#This Row],[Data_ostatniego_remontu]])</f>
        <v>274</v>
      </c>
    </row>
    <row r="101" spans="1:4" x14ac:dyDescent="0.25">
      <c r="A101" s="1" t="s">
        <v>104</v>
      </c>
      <c r="B101" s="1" t="s">
        <v>106</v>
      </c>
      <c r="C101" s="2">
        <v>42462</v>
      </c>
      <c r="D101">
        <f>_xlfn.DAYS($I$10,transport6[[#This Row],[Data_ostatniego_remontu]])</f>
        <v>274</v>
      </c>
    </row>
    <row r="102" spans="1:4" x14ac:dyDescent="0.25">
      <c r="A102" s="1" t="s">
        <v>104</v>
      </c>
      <c r="B102" s="1" t="s">
        <v>107</v>
      </c>
      <c r="C102" s="2">
        <v>42462</v>
      </c>
      <c r="D102">
        <f>_xlfn.DAYS($I$10,transport6[[#This Row],[Data_ostatniego_remontu]])</f>
        <v>274</v>
      </c>
    </row>
    <row r="103" spans="1:4" x14ac:dyDescent="0.25">
      <c r="A103" s="1" t="s">
        <v>104</v>
      </c>
      <c r="B103" s="1" t="s">
        <v>108</v>
      </c>
      <c r="C103" s="2">
        <v>42462</v>
      </c>
      <c r="D103">
        <f>_xlfn.DAYS($I$10,transport6[[#This Row],[Data_ostatniego_remontu]])</f>
        <v>274</v>
      </c>
    </row>
    <row r="104" spans="1:4" x14ac:dyDescent="0.25">
      <c r="A104" s="1" t="s">
        <v>104</v>
      </c>
      <c r="B104" s="1" t="s">
        <v>109</v>
      </c>
      <c r="C104" s="2">
        <v>42462</v>
      </c>
      <c r="D104">
        <f>_xlfn.DAYS($I$10,transport6[[#This Row],[Data_ostatniego_remontu]])</f>
        <v>274</v>
      </c>
    </row>
    <row r="105" spans="1:4" x14ac:dyDescent="0.25">
      <c r="A105" s="1" t="s">
        <v>104</v>
      </c>
      <c r="B105" s="1" t="s">
        <v>110</v>
      </c>
      <c r="C105" s="2">
        <v>42462</v>
      </c>
      <c r="D105">
        <f>_xlfn.DAYS($I$10,transport6[[#This Row],[Data_ostatniego_remontu]])</f>
        <v>274</v>
      </c>
    </row>
    <row r="106" spans="1:4" x14ac:dyDescent="0.25">
      <c r="A106" s="1" t="s">
        <v>56</v>
      </c>
      <c r="B106" s="1" t="s">
        <v>57</v>
      </c>
      <c r="C106" s="2">
        <v>42467</v>
      </c>
      <c r="D106">
        <f>_xlfn.DAYS($I$10,transport6[[#This Row],[Data_ostatniego_remontu]])</f>
        <v>269</v>
      </c>
    </row>
    <row r="107" spans="1:4" x14ac:dyDescent="0.25">
      <c r="A107" s="1" t="s">
        <v>56</v>
      </c>
      <c r="B107" s="1" t="s">
        <v>131</v>
      </c>
      <c r="C107" s="2">
        <v>42467</v>
      </c>
      <c r="D107">
        <f>_xlfn.DAYS($I$10,transport6[[#This Row],[Data_ostatniego_remontu]])</f>
        <v>269</v>
      </c>
    </row>
    <row r="108" spans="1:4" x14ac:dyDescent="0.25">
      <c r="A108" s="1" t="s">
        <v>45</v>
      </c>
      <c r="B108" s="1" t="s">
        <v>118</v>
      </c>
      <c r="C108" s="2">
        <v>42476</v>
      </c>
      <c r="D108">
        <f>_xlfn.DAYS($I$10,transport6[[#This Row],[Data_ostatniego_remontu]])</f>
        <v>260</v>
      </c>
    </row>
    <row r="109" spans="1:4" x14ac:dyDescent="0.25">
      <c r="A109" s="1" t="s">
        <v>45</v>
      </c>
      <c r="B109" s="1" t="s">
        <v>163</v>
      </c>
      <c r="C109" s="2">
        <v>42476</v>
      </c>
      <c r="D109">
        <f>_xlfn.DAYS($I$10,transport6[[#This Row],[Data_ostatniego_remontu]])</f>
        <v>260</v>
      </c>
    </row>
    <row r="110" spans="1:4" x14ac:dyDescent="0.25">
      <c r="A110" s="1" t="s">
        <v>62</v>
      </c>
      <c r="B110" s="1" t="s">
        <v>96</v>
      </c>
      <c r="C110" s="2">
        <v>42481</v>
      </c>
      <c r="D110">
        <f>_xlfn.DAYS($I$10,transport6[[#This Row],[Data_ostatniego_remontu]])</f>
        <v>255</v>
      </c>
    </row>
    <row r="111" spans="1:4" x14ac:dyDescent="0.25">
      <c r="A111" s="1" t="s">
        <v>62</v>
      </c>
      <c r="B111" s="1" t="s">
        <v>97</v>
      </c>
      <c r="C111" s="2">
        <v>42481</v>
      </c>
      <c r="D111">
        <f>_xlfn.DAYS($I$10,transport6[[#This Row],[Data_ostatniego_remontu]])</f>
        <v>255</v>
      </c>
    </row>
    <row r="112" spans="1:4" x14ac:dyDescent="0.25">
      <c r="A112" s="1" t="s">
        <v>62</v>
      </c>
      <c r="B112" s="1" t="s">
        <v>98</v>
      </c>
      <c r="C112" s="2">
        <v>42481</v>
      </c>
      <c r="D112">
        <f>_xlfn.DAYS($I$10,transport6[[#This Row],[Data_ostatniego_remontu]])</f>
        <v>255</v>
      </c>
    </row>
    <row r="113" spans="1:4" x14ac:dyDescent="0.25">
      <c r="A113" s="1" t="s">
        <v>62</v>
      </c>
      <c r="B113" s="1" t="s">
        <v>99</v>
      </c>
      <c r="C113" s="2">
        <v>42481</v>
      </c>
      <c r="D113">
        <f>_xlfn.DAYS($I$10,transport6[[#This Row],[Data_ostatniego_remontu]])</f>
        <v>255</v>
      </c>
    </row>
    <row r="114" spans="1:4" x14ac:dyDescent="0.25">
      <c r="A114" s="1" t="s">
        <v>12</v>
      </c>
      <c r="B114" s="1" t="s">
        <v>13</v>
      </c>
      <c r="C114" s="2">
        <v>42483</v>
      </c>
      <c r="D114">
        <f>_xlfn.DAYS($I$10,transport6[[#This Row],[Data_ostatniego_remontu]])</f>
        <v>253</v>
      </c>
    </row>
    <row r="115" spans="1:4" x14ac:dyDescent="0.25">
      <c r="A115" s="1" t="s">
        <v>14</v>
      </c>
      <c r="B115" s="1" t="s">
        <v>15</v>
      </c>
      <c r="C115" s="2">
        <v>42520</v>
      </c>
      <c r="D115">
        <f>_xlfn.DAYS($I$10,transport6[[#This Row],[Data_ostatniego_remontu]])</f>
        <v>216</v>
      </c>
    </row>
    <row r="116" spans="1:4" x14ac:dyDescent="0.25">
      <c r="A116" s="1" t="s">
        <v>133</v>
      </c>
      <c r="B116" s="1" t="s">
        <v>134</v>
      </c>
      <c r="C116" s="2">
        <v>42520</v>
      </c>
      <c r="D116">
        <f>_xlfn.DAYS($I$10,transport6[[#This Row],[Data_ostatniego_remontu]])</f>
        <v>216</v>
      </c>
    </row>
    <row r="117" spans="1:4" x14ac:dyDescent="0.25">
      <c r="A117" s="1" t="s">
        <v>157</v>
      </c>
      <c r="B117" s="1" t="s">
        <v>159</v>
      </c>
      <c r="C117" s="2">
        <v>42520</v>
      </c>
      <c r="D117">
        <f>_xlfn.DAYS($I$10,transport6[[#This Row],[Data_ostatniego_remontu]])</f>
        <v>216</v>
      </c>
    </row>
    <row r="118" spans="1:4" x14ac:dyDescent="0.25">
      <c r="A118" s="1" t="s">
        <v>45</v>
      </c>
      <c r="B118" s="1" t="s">
        <v>52</v>
      </c>
      <c r="C118" s="2">
        <v>42681</v>
      </c>
      <c r="D118">
        <f>_xlfn.DAYS($I$10,transport6[[#This Row],[Data_ostatniego_remontu]])</f>
        <v>55</v>
      </c>
    </row>
    <row r="119" spans="1:4" x14ac:dyDescent="0.25">
      <c r="A119" s="1" t="s">
        <v>45</v>
      </c>
      <c r="B119" s="1" t="s">
        <v>148</v>
      </c>
      <c r="C119" s="2">
        <v>42681</v>
      </c>
      <c r="D119">
        <f>_xlfn.DAYS($I$10,transport6[[#This Row],[Data_ostatniego_remontu]])</f>
        <v>55</v>
      </c>
    </row>
    <row r="120" spans="1:4" x14ac:dyDescent="0.25">
      <c r="A120" s="1" t="s">
        <v>136</v>
      </c>
      <c r="B120" s="1" t="s">
        <v>166</v>
      </c>
      <c r="C120" s="2">
        <v>42681</v>
      </c>
      <c r="D120">
        <f>_xlfn.DAYS($I$10,transport6[[#This Row],[Data_ostatniego_remontu]])</f>
        <v>55</v>
      </c>
    </row>
    <row r="121" spans="1:4" x14ac:dyDescent="0.25">
      <c r="A121" s="1" t="s">
        <v>136</v>
      </c>
      <c r="B121" s="1" t="s">
        <v>167</v>
      </c>
      <c r="C121" s="2">
        <v>42681</v>
      </c>
      <c r="D121">
        <f>_xlfn.DAYS($I$10,transport6[[#This Row],[Data_ostatniego_remontu]])</f>
        <v>55</v>
      </c>
    </row>
    <row r="122" spans="1:4" x14ac:dyDescent="0.25">
      <c r="A122" s="1" t="s">
        <v>136</v>
      </c>
      <c r="B122" s="1" t="s">
        <v>168</v>
      </c>
      <c r="C122" s="2">
        <v>42681</v>
      </c>
      <c r="D122">
        <f>_xlfn.DAYS($I$10,transport6[[#This Row],[Data_ostatniego_remontu]])</f>
        <v>55</v>
      </c>
    </row>
    <row r="123" spans="1:4" x14ac:dyDescent="0.25">
      <c r="A123" s="1" t="s">
        <v>136</v>
      </c>
      <c r="B123" s="1" t="s">
        <v>149</v>
      </c>
      <c r="C123" s="2">
        <v>42719</v>
      </c>
      <c r="D123">
        <f>_xlfn.DAYS($I$10,transport6[[#This Row],[Data_ostatniego_remontu]])</f>
        <v>17</v>
      </c>
    </row>
    <row r="124" spans="1:4" x14ac:dyDescent="0.25">
      <c r="A124" s="1" t="s">
        <v>136</v>
      </c>
      <c r="B124" s="1" t="s">
        <v>150</v>
      </c>
      <c r="C124" s="2">
        <v>42719</v>
      </c>
      <c r="D124">
        <f>_xlfn.DAYS($I$10,transport6[[#This Row],[Data_ostatniego_remontu]])</f>
        <v>17</v>
      </c>
    </row>
    <row r="125" spans="1:4" x14ac:dyDescent="0.25">
      <c r="A125" s="1" t="s">
        <v>136</v>
      </c>
      <c r="B125" s="1" t="s">
        <v>151</v>
      </c>
      <c r="C125" s="2">
        <v>42719</v>
      </c>
      <c r="D125">
        <f>_xlfn.DAYS($I$10,transport6[[#This Row],[Data_ostatniego_remontu]])</f>
        <v>17</v>
      </c>
    </row>
    <row r="126" spans="1:4" x14ac:dyDescent="0.25">
      <c r="A126" s="1" t="s">
        <v>136</v>
      </c>
      <c r="B126" s="1" t="s">
        <v>152</v>
      </c>
      <c r="C126" s="2">
        <v>42719</v>
      </c>
      <c r="D126">
        <f>_xlfn.DAYS($I$10,transport6[[#This Row],[Data_ostatniego_remontu]])</f>
        <v>17</v>
      </c>
    </row>
    <row r="127" spans="1:4" x14ac:dyDescent="0.25">
      <c r="A127" s="1" t="s">
        <v>136</v>
      </c>
      <c r="B127" s="1" t="s">
        <v>153</v>
      </c>
      <c r="C127" s="2">
        <v>42719</v>
      </c>
      <c r="D127">
        <f>_xlfn.DAYS($I$10,transport6[[#This Row],[Data_ostatniego_remontu]])</f>
        <v>17</v>
      </c>
    </row>
    <row r="128" spans="1:4" x14ac:dyDescent="0.25">
      <c r="A128" s="1" t="s">
        <v>136</v>
      </c>
      <c r="B128" s="1" t="s">
        <v>154</v>
      </c>
      <c r="C128" s="2">
        <v>42719</v>
      </c>
      <c r="D128">
        <f>_xlfn.DAYS($I$10,transport6[[#This Row],[Data_ostatniego_remontu]])</f>
        <v>17</v>
      </c>
    </row>
    <row r="129" spans="1:4" x14ac:dyDescent="0.25">
      <c r="A129" s="1" t="s">
        <v>136</v>
      </c>
      <c r="B129" s="1" t="s">
        <v>155</v>
      </c>
      <c r="C129" s="2">
        <v>42719</v>
      </c>
      <c r="D129">
        <f>_xlfn.DAYS($I$10,transport6[[#This Row],[Data_ostatniego_remontu]])</f>
        <v>17</v>
      </c>
    </row>
    <row r="130" spans="1:4" x14ac:dyDescent="0.25">
      <c r="A130" s="1" t="s">
        <v>136</v>
      </c>
      <c r="B130" s="1" t="s">
        <v>156</v>
      </c>
      <c r="C130" s="2">
        <v>42719</v>
      </c>
      <c r="D130">
        <f>_xlfn.DAYS($I$10,transport6[[#This Row],[Data_ostatniego_remontu]])</f>
        <v>17</v>
      </c>
    </row>
    <row r="131" spans="1:4" x14ac:dyDescent="0.25">
      <c r="A131" s="1" t="s">
        <v>172</v>
      </c>
      <c r="B131" s="1" t="s">
        <v>173</v>
      </c>
      <c r="C131" s="2">
        <v>42734</v>
      </c>
      <c r="D131">
        <f>_xlfn.DAYS($I$10,transport6[[#This Row],[Data_ostatniego_remontu]])</f>
        <v>2</v>
      </c>
    </row>
    <row r="132" spans="1:4" x14ac:dyDescent="0.25">
      <c r="A132" s="1" t="s">
        <v>172</v>
      </c>
      <c r="B132" s="1" t="s">
        <v>174</v>
      </c>
      <c r="C132" s="2">
        <v>42734</v>
      </c>
      <c r="D132">
        <f>_xlfn.DAYS($I$10,transport6[[#This Row],[Data_ostatniego_remontu]])</f>
        <v>2</v>
      </c>
    </row>
    <row r="133" spans="1:4" x14ac:dyDescent="0.25">
      <c r="A133" s="1" t="s">
        <v>172</v>
      </c>
      <c r="B133" s="1" t="s">
        <v>175</v>
      </c>
      <c r="C133" s="2">
        <v>42734</v>
      </c>
      <c r="D133">
        <f>_xlfn.DAYS($I$10,transport6[[#This Row],[Data_ostatniego_remontu]])</f>
        <v>2</v>
      </c>
    </row>
    <row r="134" spans="1:4" x14ac:dyDescent="0.25">
      <c r="A134" s="1" t="s">
        <v>172</v>
      </c>
      <c r="B134" s="1" t="s">
        <v>176</v>
      </c>
      <c r="C134" s="2">
        <v>42734</v>
      </c>
      <c r="D134">
        <f>_xlfn.DAYS($I$10,transport6[[#This Row],[Data_ostatniego_remontu]])</f>
        <v>2</v>
      </c>
    </row>
    <row r="135" spans="1:4" x14ac:dyDescent="0.25">
      <c r="A135" s="1" t="s">
        <v>172</v>
      </c>
      <c r="B135" s="1" t="s">
        <v>177</v>
      </c>
      <c r="C135" s="2">
        <v>42734</v>
      </c>
      <c r="D135">
        <f>_xlfn.DAYS($I$10,transport6[[#This Row],[Data_ostatniego_remontu]])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ADA4-A13C-4CDD-982E-AC318FA30EC4}">
  <dimension ref="A1:F135"/>
  <sheetViews>
    <sheetView workbookViewId="0">
      <selection activeCell="F1" sqref="A1:F1048576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</row>
    <row r="3" spans="1:6" x14ac:dyDescent="0.2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</row>
    <row r="4" spans="1:6" x14ac:dyDescent="0.2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</row>
    <row r="5" spans="1:6" x14ac:dyDescent="0.2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</row>
    <row r="6" spans="1:6" x14ac:dyDescent="0.2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</row>
    <row r="7" spans="1:6" x14ac:dyDescent="0.2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</row>
    <row r="8" spans="1:6" x14ac:dyDescent="0.2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</row>
    <row r="9" spans="1:6" x14ac:dyDescent="0.2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</row>
    <row r="10" spans="1:6" x14ac:dyDescent="0.2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</row>
    <row r="11" spans="1:6" x14ac:dyDescent="0.2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</row>
    <row r="12" spans="1:6" x14ac:dyDescent="0.2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</row>
    <row r="13" spans="1:6" x14ac:dyDescent="0.2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</row>
    <row r="14" spans="1:6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</row>
    <row r="15" spans="1:6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</row>
    <row r="16" spans="1:6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</row>
    <row r="17" spans="1:6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</row>
    <row r="18" spans="1:6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</row>
    <row r="19" spans="1:6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</row>
    <row r="20" spans="1:6" x14ac:dyDescent="0.2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</row>
    <row r="21" spans="1:6" x14ac:dyDescent="0.2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</row>
    <row r="22" spans="1:6" x14ac:dyDescent="0.2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</row>
    <row r="23" spans="1:6" x14ac:dyDescent="0.2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</row>
    <row r="24" spans="1:6" x14ac:dyDescent="0.2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</row>
    <row r="25" spans="1:6" x14ac:dyDescent="0.2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</row>
    <row r="26" spans="1:6" x14ac:dyDescent="0.2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</row>
    <row r="27" spans="1:6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</row>
    <row r="28" spans="1:6" x14ac:dyDescent="0.2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</row>
    <row r="29" spans="1:6" x14ac:dyDescent="0.2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</row>
    <row r="30" spans="1:6" x14ac:dyDescent="0.2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</row>
    <row r="31" spans="1:6" x14ac:dyDescent="0.2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</row>
    <row r="32" spans="1:6" x14ac:dyDescent="0.2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</row>
    <row r="33" spans="1:6" x14ac:dyDescent="0.2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</row>
    <row r="34" spans="1:6" x14ac:dyDescent="0.2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</row>
    <row r="35" spans="1:6" x14ac:dyDescent="0.2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</row>
    <row r="36" spans="1:6" x14ac:dyDescent="0.2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</row>
    <row r="37" spans="1:6" x14ac:dyDescent="0.2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</row>
    <row r="38" spans="1:6" x14ac:dyDescent="0.2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</row>
    <row r="39" spans="1:6" x14ac:dyDescent="0.2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</row>
    <row r="40" spans="1:6" x14ac:dyDescent="0.2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</row>
    <row r="41" spans="1:6" x14ac:dyDescent="0.2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</row>
    <row r="42" spans="1:6" x14ac:dyDescent="0.2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</row>
    <row r="43" spans="1:6" x14ac:dyDescent="0.2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</row>
    <row r="44" spans="1:6" x14ac:dyDescent="0.2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</row>
    <row r="45" spans="1:6" x14ac:dyDescent="0.2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</row>
    <row r="46" spans="1:6" x14ac:dyDescent="0.2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</row>
    <row r="47" spans="1:6" x14ac:dyDescent="0.2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</row>
    <row r="48" spans="1:6" x14ac:dyDescent="0.2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</row>
    <row r="49" spans="1:6" x14ac:dyDescent="0.2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</row>
    <row r="50" spans="1:6" x14ac:dyDescent="0.2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</row>
    <row r="51" spans="1:6" x14ac:dyDescent="0.2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</row>
    <row r="52" spans="1:6" x14ac:dyDescent="0.2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</row>
    <row r="53" spans="1:6" x14ac:dyDescent="0.2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</row>
    <row r="54" spans="1:6" x14ac:dyDescent="0.2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</row>
    <row r="55" spans="1:6" x14ac:dyDescent="0.2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</row>
    <row r="56" spans="1:6" x14ac:dyDescent="0.2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</row>
    <row r="57" spans="1:6" x14ac:dyDescent="0.2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</row>
    <row r="58" spans="1:6" x14ac:dyDescent="0.2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</row>
    <row r="59" spans="1:6" x14ac:dyDescent="0.2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</row>
    <row r="60" spans="1:6" x14ac:dyDescent="0.2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</row>
    <row r="61" spans="1:6" x14ac:dyDescent="0.2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</row>
    <row r="62" spans="1:6" x14ac:dyDescent="0.2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</row>
    <row r="63" spans="1:6" x14ac:dyDescent="0.2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</row>
    <row r="64" spans="1:6" x14ac:dyDescent="0.2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</row>
    <row r="65" spans="1:6" x14ac:dyDescent="0.2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</row>
    <row r="66" spans="1:6" x14ac:dyDescent="0.2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</row>
    <row r="67" spans="1:6" x14ac:dyDescent="0.2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</row>
    <row r="68" spans="1:6" x14ac:dyDescent="0.2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</row>
    <row r="69" spans="1:6" x14ac:dyDescent="0.2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</row>
    <row r="70" spans="1:6" x14ac:dyDescent="0.2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</row>
    <row r="71" spans="1:6" x14ac:dyDescent="0.2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</row>
    <row r="72" spans="1:6" x14ac:dyDescent="0.2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</row>
    <row r="73" spans="1:6" x14ac:dyDescent="0.2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</row>
    <row r="74" spans="1:6" x14ac:dyDescent="0.2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</row>
    <row r="75" spans="1:6" x14ac:dyDescent="0.2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</row>
    <row r="76" spans="1:6" x14ac:dyDescent="0.2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</row>
    <row r="77" spans="1:6" x14ac:dyDescent="0.2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</row>
    <row r="78" spans="1:6" x14ac:dyDescent="0.2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</row>
    <row r="79" spans="1:6" x14ac:dyDescent="0.2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</row>
    <row r="80" spans="1:6" x14ac:dyDescent="0.2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</row>
    <row r="81" spans="1:6" x14ac:dyDescent="0.2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</row>
    <row r="82" spans="1:6" x14ac:dyDescent="0.2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</row>
    <row r="83" spans="1:6" x14ac:dyDescent="0.2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</row>
    <row r="84" spans="1:6" x14ac:dyDescent="0.2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</row>
    <row r="85" spans="1:6" x14ac:dyDescent="0.2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</row>
    <row r="86" spans="1:6" x14ac:dyDescent="0.2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</row>
    <row r="87" spans="1:6" x14ac:dyDescent="0.2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</row>
    <row r="88" spans="1:6" x14ac:dyDescent="0.2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</row>
    <row r="89" spans="1:6" x14ac:dyDescent="0.2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</row>
    <row r="90" spans="1:6" x14ac:dyDescent="0.2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</row>
    <row r="91" spans="1:6" x14ac:dyDescent="0.2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</row>
    <row r="92" spans="1:6" x14ac:dyDescent="0.2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</row>
    <row r="93" spans="1:6" x14ac:dyDescent="0.2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</row>
    <row r="94" spans="1:6" x14ac:dyDescent="0.2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</row>
    <row r="95" spans="1:6" x14ac:dyDescent="0.2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</row>
    <row r="96" spans="1:6" x14ac:dyDescent="0.2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</row>
    <row r="97" spans="1:6" x14ac:dyDescent="0.2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</row>
    <row r="98" spans="1:6" x14ac:dyDescent="0.2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</row>
    <row r="99" spans="1:6" x14ac:dyDescent="0.2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</row>
    <row r="100" spans="1:6" x14ac:dyDescent="0.2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</row>
    <row r="101" spans="1:6" x14ac:dyDescent="0.2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</row>
    <row r="102" spans="1:6" x14ac:dyDescent="0.2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</row>
    <row r="103" spans="1:6" x14ac:dyDescent="0.2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</row>
    <row r="104" spans="1:6" x14ac:dyDescent="0.2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</row>
    <row r="105" spans="1:6" x14ac:dyDescent="0.2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</row>
    <row r="106" spans="1:6" x14ac:dyDescent="0.2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</row>
    <row r="107" spans="1:6" x14ac:dyDescent="0.2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</row>
    <row r="108" spans="1:6" x14ac:dyDescent="0.2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</row>
    <row r="109" spans="1:6" x14ac:dyDescent="0.2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</row>
    <row r="110" spans="1:6" x14ac:dyDescent="0.2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</row>
    <row r="111" spans="1:6" x14ac:dyDescent="0.2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</row>
    <row r="112" spans="1:6" x14ac:dyDescent="0.2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</row>
    <row r="113" spans="1:6" x14ac:dyDescent="0.2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</row>
    <row r="114" spans="1:6" x14ac:dyDescent="0.2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</row>
    <row r="115" spans="1:6" x14ac:dyDescent="0.2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</row>
    <row r="116" spans="1:6" x14ac:dyDescent="0.2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</row>
    <row r="117" spans="1:6" x14ac:dyDescent="0.2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</row>
    <row r="118" spans="1:6" x14ac:dyDescent="0.2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</row>
    <row r="119" spans="1:6" x14ac:dyDescent="0.2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</row>
    <row r="120" spans="1:6" x14ac:dyDescent="0.2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</row>
    <row r="121" spans="1:6" x14ac:dyDescent="0.2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</row>
    <row r="122" spans="1:6" x14ac:dyDescent="0.2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</row>
    <row r="123" spans="1:6" x14ac:dyDescent="0.2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</row>
    <row r="124" spans="1:6" x14ac:dyDescent="0.2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</row>
    <row r="125" spans="1:6" x14ac:dyDescent="0.2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</row>
    <row r="126" spans="1:6" x14ac:dyDescent="0.2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</row>
    <row r="127" spans="1:6" x14ac:dyDescent="0.2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</row>
    <row r="128" spans="1:6" x14ac:dyDescent="0.2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</row>
    <row r="129" spans="1:6" x14ac:dyDescent="0.2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</row>
    <row r="130" spans="1:6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</row>
    <row r="131" spans="1:6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</row>
    <row r="132" spans="1:6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</row>
    <row r="133" spans="1:6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</row>
    <row r="134" spans="1:6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</row>
    <row r="135" spans="1:6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DAB6-28D7-42F3-BE9E-2DF2B5E869FE}">
  <dimension ref="A1:F135"/>
  <sheetViews>
    <sheetView topLeftCell="A2" workbookViewId="0">
      <selection activeCell="F135" sqref="A1:F135"/>
    </sheetView>
  </sheetViews>
  <sheetFormatPr defaultRowHeight="15" x14ac:dyDescent="0.25"/>
  <cols>
    <col min="1" max="1" width="18" bestFit="1" customWidth="1"/>
    <col min="2" max="2" width="11" bestFit="1" customWidth="1"/>
    <col min="4" max="4" width="15.7109375" customWidth="1"/>
    <col min="6" max="6" width="16" bestFit="1" customWidth="1"/>
  </cols>
  <sheetData>
    <row r="1" spans="1:6" x14ac:dyDescent="0.25">
      <c r="A1" t="s">
        <v>0</v>
      </c>
      <c r="B1" t="s">
        <v>4</v>
      </c>
      <c r="C1" t="s">
        <v>178</v>
      </c>
      <c r="D1" t="s">
        <v>181</v>
      </c>
      <c r="E1" t="s">
        <v>182</v>
      </c>
      <c r="F1" t="s">
        <v>1</v>
      </c>
    </row>
    <row r="2" spans="1:6" x14ac:dyDescent="0.25">
      <c r="A2" s="1" t="s">
        <v>6</v>
      </c>
      <c r="B2">
        <v>1200655</v>
      </c>
      <c r="C2">
        <f>FIND(" ",Tabela3[[#This Row],[Marka_i_model]])</f>
        <v>6</v>
      </c>
      <c r="D2" t="str">
        <f>MID(Tabela3[[#This Row],[Marka_i_model]],1,Tabela3[[#This Row],[Kolumna1]])</f>
        <v xml:space="preserve">Iveco </v>
      </c>
      <c r="E2">
        <v>1</v>
      </c>
      <c r="F2">
        <v>2006</v>
      </c>
    </row>
    <row r="3" spans="1:6" x14ac:dyDescent="0.25">
      <c r="A3" s="1" t="s">
        <v>6</v>
      </c>
      <c r="B3">
        <v>1068570</v>
      </c>
      <c r="C3">
        <f>FIND(" ",Tabela3[[#This Row],[Marka_i_model]])</f>
        <v>6</v>
      </c>
      <c r="D3" t="str">
        <f>MID(Tabela3[[#This Row],[Marka_i_model]],1,Tabela3[[#This Row],[Kolumna1]])</f>
        <v xml:space="preserve">Iveco </v>
      </c>
      <c r="E3">
        <v>1</v>
      </c>
      <c r="F3">
        <v>2006</v>
      </c>
    </row>
    <row r="4" spans="1:6" x14ac:dyDescent="0.25">
      <c r="A4" s="1" t="s">
        <v>6</v>
      </c>
      <c r="B4">
        <v>998704</v>
      </c>
      <c r="C4">
        <f>FIND(" ",Tabela3[[#This Row],[Marka_i_model]])</f>
        <v>6</v>
      </c>
      <c r="D4" t="str">
        <f>MID(Tabela3[[#This Row],[Marka_i_model]],1,Tabela3[[#This Row],[Kolumna1]])</f>
        <v xml:space="preserve">Iveco </v>
      </c>
      <c r="E4">
        <v>1</v>
      </c>
      <c r="F4">
        <v>2006</v>
      </c>
    </row>
    <row r="5" spans="1:6" x14ac:dyDescent="0.25">
      <c r="A5" s="1" t="s">
        <v>6</v>
      </c>
      <c r="B5">
        <v>936780</v>
      </c>
      <c r="C5">
        <f>FIND(" ",Tabela3[[#This Row],[Marka_i_model]])</f>
        <v>6</v>
      </c>
      <c r="D5" t="str">
        <f>MID(Tabela3[[#This Row],[Marka_i_model]],1,Tabela3[[#This Row],[Kolumna1]])</f>
        <v xml:space="preserve">Iveco </v>
      </c>
      <c r="E5">
        <v>1</v>
      </c>
      <c r="F5">
        <v>2006</v>
      </c>
    </row>
    <row r="6" spans="1:6" x14ac:dyDescent="0.25">
      <c r="A6" s="1" t="s">
        <v>6</v>
      </c>
      <c r="B6">
        <v>870233</v>
      </c>
      <c r="C6">
        <f>FIND(" ",Tabela3[[#This Row],[Marka_i_model]])</f>
        <v>6</v>
      </c>
      <c r="D6" t="str">
        <f>MID(Tabela3[[#This Row],[Marka_i_model]],1,Tabela3[[#This Row],[Kolumna1]])</f>
        <v xml:space="preserve">Iveco </v>
      </c>
      <c r="E6">
        <v>1</v>
      </c>
      <c r="F6">
        <v>2006</v>
      </c>
    </row>
    <row r="7" spans="1:6" x14ac:dyDescent="0.25">
      <c r="A7" s="1" t="s">
        <v>12</v>
      </c>
      <c r="B7">
        <v>1260000</v>
      </c>
      <c r="C7">
        <f>FIND(" ",Tabela3[[#This Row],[Marka_i_model]])</f>
        <v>9</v>
      </c>
      <c r="D7" t="str">
        <f>MID(Tabela3[[#This Row],[Marka_i_model]],1,Tabela3[[#This Row],[Kolumna1]])</f>
        <v xml:space="preserve">Mercedes </v>
      </c>
      <c r="E7">
        <v>1</v>
      </c>
      <c r="F7">
        <v>2007</v>
      </c>
    </row>
    <row r="8" spans="1:6" x14ac:dyDescent="0.25">
      <c r="A8" s="1" t="s">
        <v>14</v>
      </c>
      <c r="B8">
        <v>890200</v>
      </c>
      <c r="C8">
        <f>FIND(" ",Tabela3[[#This Row],[Marka_i_model]])</f>
        <v>4</v>
      </c>
      <c r="D8" t="str">
        <f>MID(Tabela3[[#This Row],[Marka_i_model]],1,Tabela3[[#This Row],[Kolumna1]])</f>
        <v xml:space="preserve">MAN </v>
      </c>
      <c r="E8">
        <v>1</v>
      </c>
      <c r="F8">
        <v>2007</v>
      </c>
    </row>
    <row r="9" spans="1:6" x14ac:dyDescent="0.25">
      <c r="A9" s="1" t="s">
        <v>16</v>
      </c>
      <c r="B9">
        <v>186000</v>
      </c>
      <c r="C9">
        <f>FIND(" ",Tabela3[[#This Row],[Marka_i_model]])</f>
        <v>6</v>
      </c>
      <c r="D9" t="str">
        <f>MID(Tabela3[[#This Row],[Marka_i_model]],1,Tabela3[[#This Row],[Kolumna1]])</f>
        <v xml:space="preserve">Volvo </v>
      </c>
      <c r="E9">
        <v>1</v>
      </c>
      <c r="F9">
        <v>2008</v>
      </c>
    </row>
    <row r="10" spans="1:6" x14ac:dyDescent="0.25">
      <c r="A10" s="1" t="s">
        <v>18</v>
      </c>
      <c r="B10">
        <v>306000</v>
      </c>
      <c r="C10">
        <f>FIND(" ",Tabela3[[#This Row],[Marka_i_model]])</f>
        <v>6</v>
      </c>
      <c r="D10" t="str">
        <f>MID(Tabela3[[#This Row],[Marka_i_model]],1,Tabela3[[#This Row],[Kolumna1]])</f>
        <v xml:space="preserve">Volvo </v>
      </c>
      <c r="E10">
        <v>1</v>
      </c>
      <c r="F10">
        <v>2008</v>
      </c>
    </row>
    <row r="11" spans="1:6" x14ac:dyDescent="0.25">
      <c r="A11" s="1" t="s">
        <v>20</v>
      </c>
      <c r="B11">
        <v>266000</v>
      </c>
      <c r="C11">
        <f>FIND(" ",Tabela3[[#This Row],[Marka_i_model]])</f>
        <v>6</v>
      </c>
      <c r="D11" t="str">
        <f>MID(Tabela3[[#This Row],[Marka_i_model]],1,Tabela3[[#This Row],[Kolumna1]])</f>
        <v xml:space="preserve">Volvo </v>
      </c>
      <c r="E11">
        <v>1</v>
      </c>
      <c r="F11">
        <v>2008</v>
      </c>
    </row>
    <row r="12" spans="1:6" x14ac:dyDescent="0.25">
      <c r="A12" s="1" t="s">
        <v>22</v>
      </c>
      <c r="B12">
        <v>305000</v>
      </c>
      <c r="C12">
        <f>FIND(" ",Tabela3[[#This Row],[Marka_i_model]])</f>
        <v>6</v>
      </c>
      <c r="D12" t="str">
        <f>MID(Tabela3[[#This Row],[Marka_i_model]],1,Tabela3[[#This Row],[Kolumna1]])</f>
        <v xml:space="preserve">Volvo </v>
      </c>
      <c r="E12">
        <v>1</v>
      </c>
      <c r="F12">
        <v>2008</v>
      </c>
    </row>
    <row r="13" spans="1:6" x14ac:dyDescent="0.25">
      <c r="A13" s="1" t="s">
        <v>16</v>
      </c>
      <c r="B13">
        <v>190000</v>
      </c>
      <c r="C13">
        <f>FIND(" ",Tabela3[[#This Row],[Marka_i_model]])</f>
        <v>6</v>
      </c>
      <c r="D13" t="str">
        <f>MID(Tabela3[[#This Row],[Marka_i_model]],1,Tabela3[[#This Row],[Kolumna1]])</f>
        <v xml:space="preserve">Volvo </v>
      </c>
      <c r="E13">
        <v>1</v>
      </c>
      <c r="F13">
        <v>2009</v>
      </c>
    </row>
    <row r="14" spans="1:6" x14ac:dyDescent="0.25">
      <c r="A14" s="1" t="s">
        <v>25</v>
      </c>
      <c r="B14">
        <v>992600</v>
      </c>
      <c r="C14">
        <f>FIND(" ",Tabela3[[#This Row],[Marka_i_model]])</f>
        <v>6</v>
      </c>
      <c r="D14" t="str">
        <f>MID(Tabela3[[#This Row],[Marka_i_model]],1,Tabela3[[#This Row],[Kolumna1]])</f>
        <v xml:space="preserve">Iveco </v>
      </c>
      <c r="E14">
        <v>1</v>
      </c>
      <c r="F14">
        <v>2009</v>
      </c>
    </row>
    <row r="15" spans="1:6" x14ac:dyDescent="0.25">
      <c r="A15" s="1" t="s">
        <v>16</v>
      </c>
      <c r="B15">
        <v>186000</v>
      </c>
      <c r="C15">
        <f>FIND(" ",Tabela3[[#This Row],[Marka_i_model]])</f>
        <v>6</v>
      </c>
      <c r="D15" t="str">
        <f>MID(Tabela3[[#This Row],[Marka_i_model]],1,Tabela3[[#This Row],[Kolumna1]])</f>
        <v xml:space="preserve">Volvo </v>
      </c>
      <c r="E15">
        <v>1</v>
      </c>
      <c r="F15">
        <v>2009</v>
      </c>
    </row>
    <row r="16" spans="1:6" x14ac:dyDescent="0.25">
      <c r="A16" s="1" t="s">
        <v>28</v>
      </c>
      <c r="B16">
        <v>850000</v>
      </c>
      <c r="C16">
        <f>FIND(" ",Tabela3[[#This Row],[Marka_i_model]])</f>
        <v>7</v>
      </c>
      <c r="D16" t="str">
        <f>MID(Tabela3[[#This Row],[Marka_i_model]],1,Tabela3[[#This Row],[Kolumna1]])</f>
        <v xml:space="preserve">Scania </v>
      </c>
      <c r="E16">
        <v>1</v>
      </c>
      <c r="F16">
        <v>2009</v>
      </c>
    </row>
    <row r="17" spans="1:6" x14ac:dyDescent="0.25">
      <c r="A17" s="1" t="s">
        <v>16</v>
      </c>
      <c r="B17">
        <v>740000</v>
      </c>
      <c r="C17">
        <f>FIND(" ",Tabela3[[#This Row],[Marka_i_model]])</f>
        <v>6</v>
      </c>
      <c r="D17" t="str">
        <f>MID(Tabela3[[#This Row],[Marka_i_model]],1,Tabela3[[#This Row],[Kolumna1]])</f>
        <v xml:space="preserve">Volvo </v>
      </c>
      <c r="E17">
        <v>1</v>
      </c>
      <c r="F17">
        <v>2009</v>
      </c>
    </row>
    <row r="18" spans="1:6" x14ac:dyDescent="0.25">
      <c r="A18" s="1" t="s">
        <v>28</v>
      </c>
      <c r="B18">
        <v>846000</v>
      </c>
      <c r="C18">
        <f>FIND(" ",Tabela3[[#This Row],[Marka_i_model]])</f>
        <v>7</v>
      </c>
      <c r="D18" t="str">
        <f>MID(Tabela3[[#This Row],[Marka_i_model]],1,Tabela3[[#This Row],[Kolumna1]])</f>
        <v xml:space="preserve">Scania </v>
      </c>
      <c r="E18">
        <v>1</v>
      </c>
      <c r="F18">
        <v>2009</v>
      </c>
    </row>
    <row r="19" spans="1:6" x14ac:dyDescent="0.25">
      <c r="A19" s="1" t="s">
        <v>18</v>
      </c>
      <c r="B19">
        <v>302000</v>
      </c>
      <c r="C19">
        <f>FIND(" ",Tabela3[[#This Row],[Marka_i_model]])</f>
        <v>6</v>
      </c>
      <c r="D19" t="str">
        <f>MID(Tabela3[[#This Row],[Marka_i_model]],1,Tabela3[[#This Row],[Kolumna1]])</f>
        <v xml:space="preserve">Volvo </v>
      </c>
      <c r="E19">
        <v>1</v>
      </c>
      <c r="F19">
        <v>2009</v>
      </c>
    </row>
    <row r="20" spans="1:6" x14ac:dyDescent="0.25">
      <c r="A20" s="1" t="s">
        <v>33</v>
      </c>
      <c r="B20">
        <v>846000</v>
      </c>
      <c r="C20">
        <f>FIND(" ",Tabela3[[#This Row],[Marka_i_model]])</f>
        <v>8</v>
      </c>
      <c r="D20" t="str">
        <f>MID(Tabela3[[#This Row],[Marka_i_model]],1,Tabela3[[#This Row],[Kolumna1]])</f>
        <v xml:space="preserve">Renault </v>
      </c>
      <c r="E20">
        <v>1</v>
      </c>
      <c r="F20">
        <v>2009</v>
      </c>
    </row>
    <row r="21" spans="1:6" x14ac:dyDescent="0.25">
      <c r="A21" s="1" t="s">
        <v>35</v>
      </c>
      <c r="B21">
        <v>946000</v>
      </c>
      <c r="C21">
        <f>FIND(" ",Tabela3[[#This Row],[Marka_i_model]])</f>
        <v>9</v>
      </c>
      <c r="D21" t="str">
        <f>MID(Tabela3[[#This Row],[Marka_i_model]],1,Tabela3[[#This Row],[Kolumna1]])</f>
        <v xml:space="preserve">Mercedes </v>
      </c>
      <c r="E21">
        <v>1</v>
      </c>
      <c r="F21">
        <v>2009</v>
      </c>
    </row>
    <row r="22" spans="1:6" x14ac:dyDescent="0.25">
      <c r="A22" s="1" t="s">
        <v>37</v>
      </c>
      <c r="B22">
        <v>390000</v>
      </c>
      <c r="C22">
        <f>FIND(" ",Tabela3[[#This Row],[Marka_i_model]])</f>
        <v>7</v>
      </c>
      <c r="D22" t="str">
        <f>MID(Tabela3[[#This Row],[Marka_i_model]],1,Tabela3[[#This Row],[Kolumna1]])</f>
        <v xml:space="preserve">Scania </v>
      </c>
      <c r="E22">
        <v>1</v>
      </c>
      <c r="F22">
        <v>2009</v>
      </c>
    </row>
    <row r="23" spans="1:6" x14ac:dyDescent="0.25">
      <c r="A23" s="1" t="s">
        <v>37</v>
      </c>
      <c r="B23">
        <v>390000</v>
      </c>
      <c r="C23">
        <f>FIND(" ",Tabela3[[#This Row],[Marka_i_model]])</f>
        <v>7</v>
      </c>
      <c r="D23" t="str">
        <f>MID(Tabela3[[#This Row],[Marka_i_model]],1,Tabela3[[#This Row],[Kolumna1]])</f>
        <v xml:space="preserve">Scania </v>
      </c>
      <c r="E23">
        <v>1</v>
      </c>
      <c r="F23">
        <v>2009</v>
      </c>
    </row>
    <row r="24" spans="1:6" x14ac:dyDescent="0.25">
      <c r="A24" s="1" t="s">
        <v>20</v>
      </c>
      <c r="B24">
        <v>270000</v>
      </c>
      <c r="C24">
        <f>FIND(" ",Tabela3[[#This Row],[Marka_i_model]])</f>
        <v>6</v>
      </c>
      <c r="D24" t="str">
        <f>MID(Tabela3[[#This Row],[Marka_i_model]],1,Tabela3[[#This Row],[Kolumna1]])</f>
        <v xml:space="preserve">Volvo </v>
      </c>
      <c r="E24">
        <v>1</v>
      </c>
      <c r="F24">
        <v>2009</v>
      </c>
    </row>
    <row r="25" spans="1:6" x14ac:dyDescent="0.25">
      <c r="A25" s="1" t="s">
        <v>41</v>
      </c>
      <c r="B25">
        <v>380000</v>
      </c>
      <c r="C25">
        <f>FIND(" ",Tabela3[[#This Row],[Marka_i_model]])</f>
        <v>6</v>
      </c>
      <c r="D25" t="str">
        <f>MID(Tabela3[[#This Row],[Marka_i_model]],1,Tabela3[[#This Row],[Kolumna1]])</f>
        <v xml:space="preserve">Iveco </v>
      </c>
      <c r="E25">
        <v>1</v>
      </c>
      <c r="F25">
        <v>2009</v>
      </c>
    </row>
    <row r="26" spans="1:6" x14ac:dyDescent="0.25">
      <c r="A26" s="1" t="s">
        <v>22</v>
      </c>
      <c r="B26">
        <v>301000</v>
      </c>
      <c r="C26">
        <f>FIND(" ",Tabela3[[#This Row],[Marka_i_model]])</f>
        <v>6</v>
      </c>
      <c r="D26" t="str">
        <f>MID(Tabela3[[#This Row],[Marka_i_model]],1,Tabela3[[#This Row],[Kolumna1]])</f>
        <v xml:space="preserve">Volvo </v>
      </c>
      <c r="E26">
        <v>1</v>
      </c>
      <c r="F26">
        <v>2009</v>
      </c>
    </row>
    <row r="27" spans="1:6" x14ac:dyDescent="0.25">
      <c r="A27" s="1" t="s">
        <v>35</v>
      </c>
      <c r="B27">
        <v>360000</v>
      </c>
      <c r="C27">
        <f>FIND(" ",Tabela3[[#This Row],[Marka_i_model]])</f>
        <v>9</v>
      </c>
      <c r="D27" t="str">
        <f>MID(Tabela3[[#This Row],[Marka_i_model]],1,Tabela3[[#This Row],[Kolumna1]])</f>
        <v xml:space="preserve">Mercedes </v>
      </c>
      <c r="E27">
        <v>1</v>
      </c>
      <c r="F27">
        <v>2009</v>
      </c>
    </row>
    <row r="28" spans="1:6" x14ac:dyDescent="0.25">
      <c r="A28" s="1" t="s">
        <v>45</v>
      </c>
      <c r="B28">
        <v>226000</v>
      </c>
      <c r="C28">
        <f>FIND(" ",Tabela3[[#This Row],[Marka_i_model]])</f>
        <v>4</v>
      </c>
      <c r="D28" t="str">
        <f>MID(Tabela3[[#This Row],[Marka_i_model]],1,Tabela3[[#This Row],[Kolumna1]])</f>
        <v xml:space="preserve">MAN </v>
      </c>
      <c r="E28">
        <v>1</v>
      </c>
      <c r="F28">
        <v>2009</v>
      </c>
    </row>
    <row r="29" spans="1:6" x14ac:dyDescent="0.25">
      <c r="A29" s="1" t="s">
        <v>47</v>
      </c>
      <c r="B29">
        <v>482000</v>
      </c>
      <c r="C29">
        <f>FIND(" ",Tabela3[[#This Row],[Marka_i_model]])</f>
        <v>6</v>
      </c>
      <c r="D29" t="str">
        <f>MID(Tabela3[[#This Row],[Marka_i_model]],1,Tabela3[[#This Row],[Kolumna1]])</f>
        <v xml:space="preserve">Volvo </v>
      </c>
      <c r="E29">
        <v>1</v>
      </c>
      <c r="F29">
        <v>2009</v>
      </c>
    </row>
    <row r="30" spans="1:6" x14ac:dyDescent="0.25">
      <c r="A30" s="1" t="s">
        <v>47</v>
      </c>
      <c r="B30">
        <v>478000</v>
      </c>
      <c r="C30">
        <f>FIND(" ",Tabela3[[#This Row],[Marka_i_model]])</f>
        <v>6</v>
      </c>
      <c r="D30" t="str">
        <f>MID(Tabela3[[#This Row],[Marka_i_model]],1,Tabela3[[#This Row],[Kolumna1]])</f>
        <v xml:space="preserve">Volvo </v>
      </c>
      <c r="E30">
        <v>1</v>
      </c>
      <c r="F30">
        <v>2009</v>
      </c>
    </row>
    <row r="31" spans="1:6" x14ac:dyDescent="0.25">
      <c r="A31" s="1" t="s">
        <v>50</v>
      </c>
      <c r="B31">
        <v>306000</v>
      </c>
      <c r="C31">
        <f>FIND(" ",Tabela3[[#This Row],[Marka_i_model]])</f>
        <v>4</v>
      </c>
      <c r="D31" t="str">
        <f>MID(Tabela3[[#This Row],[Marka_i_model]],1,Tabela3[[#This Row],[Kolumna1]])</f>
        <v xml:space="preserve">DAF </v>
      </c>
      <c r="E31">
        <v>1</v>
      </c>
      <c r="F31">
        <v>2009</v>
      </c>
    </row>
    <row r="32" spans="1:6" x14ac:dyDescent="0.25">
      <c r="A32" s="1" t="s">
        <v>45</v>
      </c>
      <c r="B32">
        <v>403000</v>
      </c>
      <c r="C32">
        <f>FIND(" ",Tabela3[[#This Row],[Marka_i_model]])</f>
        <v>4</v>
      </c>
      <c r="D32" t="str">
        <f>MID(Tabela3[[#This Row],[Marka_i_model]],1,Tabela3[[#This Row],[Kolumna1]])</f>
        <v xml:space="preserve">MAN </v>
      </c>
      <c r="E32">
        <v>1</v>
      </c>
      <c r="F32">
        <v>2009</v>
      </c>
    </row>
    <row r="33" spans="1:6" x14ac:dyDescent="0.25">
      <c r="A33" s="1" t="s">
        <v>33</v>
      </c>
      <c r="B33">
        <v>370000</v>
      </c>
      <c r="C33">
        <f>FIND(" ",Tabela3[[#This Row],[Marka_i_model]])</f>
        <v>8</v>
      </c>
      <c r="D33" t="str">
        <f>MID(Tabela3[[#This Row],[Marka_i_model]],1,Tabela3[[#This Row],[Kolumna1]])</f>
        <v xml:space="preserve">Renault </v>
      </c>
      <c r="E33">
        <v>1</v>
      </c>
      <c r="F33">
        <v>2009</v>
      </c>
    </row>
    <row r="34" spans="1:6" x14ac:dyDescent="0.25">
      <c r="A34" s="1" t="s">
        <v>54</v>
      </c>
      <c r="B34">
        <v>186300</v>
      </c>
      <c r="C34">
        <f>FIND(" ",Tabela3[[#This Row],[Marka_i_model]])</f>
        <v>4</v>
      </c>
      <c r="D34" t="str">
        <f>MID(Tabela3[[#This Row],[Marka_i_model]],1,Tabela3[[#This Row],[Kolumna1]])</f>
        <v xml:space="preserve">MAN </v>
      </c>
      <c r="E34">
        <v>1</v>
      </c>
      <c r="F34">
        <v>2009</v>
      </c>
    </row>
    <row r="35" spans="1:6" x14ac:dyDescent="0.25">
      <c r="A35" s="1" t="s">
        <v>56</v>
      </c>
      <c r="B35">
        <v>290000</v>
      </c>
      <c r="C35">
        <f>FIND(" ",Tabela3[[#This Row],[Marka_i_model]])</f>
        <v>4</v>
      </c>
      <c r="D35" t="str">
        <f>MID(Tabela3[[#This Row],[Marka_i_model]],1,Tabela3[[#This Row],[Kolumna1]])</f>
        <v xml:space="preserve">MAN </v>
      </c>
      <c r="E35">
        <v>1</v>
      </c>
      <c r="F35">
        <v>2009</v>
      </c>
    </row>
    <row r="36" spans="1:6" x14ac:dyDescent="0.25">
      <c r="A36" s="1" t="s">
        <v>58</v>
      </c>
      <c r="B36">
        <v>190000</v>
      </c>
      <c r="C36">
        <f>FIND(" ",Tabela3[[#This Row],[Marka_i_model]])</f>
        <v>4</v>
      </c>
      <c r="D36" t="str">
        <f>MID(Tabela3[[#This Row],[Marka_i_model]],1,Tabela3[[#This Row],[Kolumna1]])</f>
        <v xml:space="preserve">DAF </v>
      </c>
      <c r="E36">
        <v>1</v>
      </c>
      <c r="F36">
        <v>2009</v>
      </c>
    </row>
    <row r="37" spans="1:6" x14ac:dyDescent="0.25">
      <c r="A37" s="1" t="s">
        <v>60</v>
      </c>
      <c r="B37">
        <v>305000</v>
      </c>
      <c r="C37">
        <f>FIND(" ",Tabela3[[#This Row],[Marka_i_model]])</f>
        <v>9</v>
      </c>
      <c r="D37" t="str">
        <f>MID(Tabela3[[#This Row],[Marka_i_model]],1,Tabela3[[#This Row],[Kolumna1]])</f>
        <v xml:space="preserve">Mercedes </v>
      </c>
      <c r="E37">
        <v>1</v>
      </c>
      <c r="F37">
        <v>2009</v>
      </c>
    </row>
    <row r="38" spans="1:6" x14ac:dyDescent="0.25">
      <c r="A38" s="1" t="s">
        <v>62</v>
      </c>
      <c r="B38">
        <v>166000</v>
      </c>
      <c r="C38">
        <f>FIND(" ",Tabela3[[#This Row],[Marka_i_model]])</f>
        <v>9</v>
      </c>
      <c r="D38" t="str">
        <f>MID(Tabela3[[#This Row],[Marka_i_model]],1,Tabela3[[#This Row],[Kolumna1]])</f>
        <v xml:space="preserve">Mercedes </v>
      </c>
      <c r="E38">
        <v>1</v>
      </c>
      <c r="F38">
        <v>2009</v>
      </c>
    </row>
    <row r="39" spans="1:6" x14ac:dyDescent="0.25">
      <c r="A39" s="1" t="s">
        <v>50</v>
      </c>
      <c r="B39">
        <v>978000</v>
      </c>
      <c r="C39">
        <f>FIND(" ",Tabela3[[#This Row],[Marka_i_model]])</f>
        <v>4</v>
      </c>
      <c r="D39" t="str">
        <f>MID(Tabela3[[#This Row],[Marka_i_model]],1,Tabela3[[#This Row],[Kolumna1]])</f>
        <v xml:space="preserve">DAF </v>
      </c>
      <c r="E39">
        <v>1</v>
      </c>
      <c r="F39">
        <v>2010</v>
      </c>
    </row>
    <row r="40" spans="1:6" x14ac:dyDescent="0.25">
      <c r="A40" s="1" t="s">
        <v>50</v>
      </c>
      <c r="B40">
        <v>326000</v>
      </c>
      <c r="C40">
        <f>FIND(" ",Tabela3[[#This Row],[Marka_i_model]])</f>
        <v>4</v>
      </c>
      <c r="D40" t="str">
        <f>MID(Tabela3[[#This Row],[Marka_i_model]],1,Tabela3[[#This Row],[Kolumna1]])</f>
        <v xml:space="preserve">DAF </v>
      </c>
      <c r="E40">
        <v>1</v>
      </c>
      <c r="F40">
        <v>2010</v>
      </c>
    </row>
    <row r="41" spans="1:6" x14ac:dyDescent="0.25">
      <c r="A41" s="1" t="s">
        <v>16</v>
      </c>
      <c r="B41">
        <v>736000</v>
      </c>
      <c r="C41">
        <f>FIND(" ",Tabela3[[#This Row],[Marka_i_model]])</f>
        <v>6</v>
      </c>
      <c r="D41" t="str">
        <f>MID(Tabela3[[#This Row],[Marka_i_model]],1,Tabela3[[#This Row],[Kolumna1]])</f>
        <v xml:space="preserve">Volvo </v>
      </c>
      <c r="E41">
        <v>1</v>
      </c>
      <c r="F41">
        <v>2010</v>
      </c>
    </row>
    <row r="42" spans="1:6" x14ac:dyDescent="0.25">
      <c r="A42" s="1" t="s">
        <v>67</v>
      </c>
      <c r="B42">
        <v>99250</v>
      </c>
      <c r="C42">
        <f>FIND(" ",Tabela3[[#This Row],[Marka_i_model]])</f>
        <v>8</v>
      </c>
      <c r="D42" t="str">
        <f>MID(Tabela3[[#This Row],[Marka_i_model]],1,Tabela3[[#This Row],[Kolumna1]])</f>
        <v xml:space="preserve">Renault </v>
      </c>
      <c r="E42">
        <v>1</v>
      </c>
      <c r="F42">
        <v>2010</v>
      </c>
    </row>
    <row r="43" spans="1:6" x14ac:dyDescent="0.25">
      <c r="A43" s="1" t="s">
        <v>35</v>
      </c>
      <c r="B43">
        <v>950000</v>
      </c>
      <c r="C43">
        <f>FIND(" ",Tabela3[[#This Row],[Marka_i_model]])</f>
        <v>9</v>
      </c>
      <c r="D43" t="str">
        <f>MID(Tabela3[[#This Row],[Marka_i_model]],1,Tabela3[[#This Row],[Kolumna1]])</f>
        <v xml:space="preserve">Mercedes </v>
      </c>
      <c r="E43">
        <v>1</v>
      </c>
      <c r="F43">
        <v>2010</v>
      </c>
    </row>
    <row r="44" spans="1:6" x14ac:dyDescent="0.25">
      <c r="A44" s="1" t="s">
        <v>25</v>
      </c>
      <c r="B44">
        <v>103260</v>
      </c>
      <c r="C44">
        <f>FIND(" ",Tabela3[[#This Row],[Marka_i_model]])</f>
        <v>6</v>
      </c>
      <c r="D44" t="str">
        <f>MID(Tabela3[[#This Row],[Marka_i_model]],1,Tabela3[[#This Row],[Kolumna1]])</f>
        <v xml:space="preserve">Iveco </v>
      </c>
      <c r="E44">
        <v>1</v>
      </c>
      <c r="F44">
        <v>2010</v>
      </c>
    </row>
    <row r="45" spans="1:6" x14ac:dyDescent="0.25">
      <c r="A45" s="1" t="s">
        <v>71</v>
      </c>
      <c r="B45">
        <v>302000</v>
      </c>
      <c r="C45">
        <f>FIND(" ",Tabela3[[#This Row],[Marka_i_model]])</f>
        <v>8</v>
      </c>
      <c r="D45" t="str">
        <f>MID(Tabela3[[#This Row],[Marka_i_model]],1,Tabela3[[#This Row],[Kolumna1]])</f>
        <v xml:space="preserve">Renault </v>
      </c>
      <c r="E45">
        <v>1</v>
      </c>
      <c r="F45">
        <v>2010</v>
      </c>
    </row>
    <row r="46" spans="1:6" x14ac:dyDescent="0.25">
      <c r="A46" s="1" t="s">
        <v>20</v>
      </c>
      <c r="B46">
        <v>266000</v>
      </c>
      <c r="C46">
        <f>FIND(" ",Tabela3[[#This Row],[Marka_i_model]])</f>
        <v>6</v>
      </c>
      <c r="D46" t="str">
        <f>MID(Tabela3[[#This Row],[Marka_i_model]],1,Tabela3[[#This Row],[Kolumna1]])</f>
        <v xml:space="preserve">Volvo </v>
      </c>
      <c r="E46">
        <v>1</v>
      </c>
      <c r="F46">
        <v>2010</v>
      </c>
    </row>
    <row r="47" spans="1:6" x14ac:dyDescent="0.25">
      <c r="A47" s="1" t="s">
        <v>35</v>
      </c>
      <c r="B47">
        <v>356000</v>
      </c>
      <c r="C47">
        <f>FIND(" ",Tabela3[[#This Row],[Marka_i_model]])</f>
        <v>9</v>
      </c>
      <c r="D47" t="str">
        <f>MID(Tabela3[[#This Row],[Marka_i_model]],1,Tabela3[[#This Row],[Kolumna1]])</f>
        <v xml:space="preserve">Mercedes </v>
      </c>
      <c r="E47">
        <v>1</v>
      </c>
      <c r="F47">
        <v>2010</v>
      </c>
    </row>
    <row r="48" spans="1:6" x14ac:dyDescent="0.25">
      <c r="A48" s="1" t="s">
        <v>45</v>
      </c>
      <c r="B48">
        <v>266000</v>
      </c>
      <c r="C48">
        <f>FIND(" ",Tabela3[[#This Row],[Marka_i_model]])</f>
        <v>4</v>
      </c>
      <c r="D48" t="str">
        <f>MID(Tabela3[[#This Row],[Marka_i_model]],1,Tabela3[[#This Row],[Kolumna1]])</f>
        <v xml:space="preserve">MAN </v>
      </c>
      <c r="E48">
        <v>1</v>
      </c>
      <c r="F48">
        <v>2010</v>
      </c>
    </row>
    <row r="49" spans="1:6" x14ac:dyDescent="0.25">
      <c r="A49" s="1" t="s">
        <v>76</v>
      </c>
      <c r="B49">
        <v>91000</v>
      </c>
      <c r="C49">
        <f>FIND(" ",Tabela3[[#This Row],[Marka_i_model]])</f>
        <v>4</v>
      </c>
      <c r="D49" t="str">
        <f>MID(Tabela3[[#This Row],[Marka_i_model]],1,Tabela3[[#This Row],[Kolumna1]])</f>
        <v xml:space="preserve">DAF </v>
      </c>
      <c r="E49">
        <v>1</v>
      </c>
      <c r="F49">
        <v>2010</v>
      </c>
    </row>
    <row r="50" spans="1:6" x14ac:dyDescent="0.25">
      <c r="A50" s="1" t="s">
        <v>45</v>
      </c>
      <c r="B50">
        <v>230000</v>
      </c>
      <c r="C50">
        <f>FIND(" ",Tabela3[[#This Row],[Marka_i_model]])</f>
        <v>4</v>
      </c>
      <c r="D50" t="str">
        <f>MID(Tabela3[[#This Row],[Marka_i_model]],1,Tabela3[[#This Row],[Kolumna1]])</f>
        <v xml:space="preserve">MAN </v>
      </c>
      <c r="E50">
        <v>1</v>
      </c>
      <c r="F50">
        <v>2010</v>
      </c>
    </row>
    <row r="51" spans="1:6" x14ac:dyDescent="0.25">
      <c r="A51" s="1" t="s">
        <v>79</v>
      </c>
      <c r="B51">
        <v>251000</v>
      </c>
      <c r="C51">
        <f>FIND(" ",Tabela3[[#This Row],[Marka_i_model]])</f>
        <v>4</v>
      </c>
      <c r="D51" t="str">
        <f>MID(Tabela3[[#This Row],[Marka_i_model]],1,Tabela3[[#This Row],[Kolumna1]])</f>
        <v xml:space="preserve">DAF </v>
      </c>
      <c r="E51">
        <v>1</v>
      </c>
      <c r="F51">
        <v>2010</v>
      </c>
    </row>
    <row r="52" spans="1:6" x14ac:dyDescent="0.25">
      <c r="A52" s="1" t="s">
        <v>81</v>
      </c>
      <c r="B52">
        <v>263000</v>
      </c>
      <c r="C52">
        <f>FIND(" ",Tabela3[[#This Row],[Marka_i_model]])</f>
        <v>6</v>
      </c>
      <c r="D52" t="str">
        <f>MID(Tabela3[[#This Row],[Marka_i_model]],1,Tabela3[[#This Row],[Kolumna1]])</f>
        <v xml:space="preserve">Iveco </v>
      </c>
      <c r="E52">
        <v>1</v>
      </c>
      <c r="F52">
        <v>2010</v>
      </c>
    </row>
    <row r="53" spans="1:6" x14ac:dyDescent="0.25">
      <c r="A53" s="1" t="s">
        <v>83</v>
      </c>
      <c r="B53">
        <v>930000</v>
      </c>
      <c r="C53">
        <f>FIND(" ",Tabela3[[#This Row],[Marka_i_model]])</f>
        <v>8</v>
      </c>
      <c r="D53" t="str">
        <f>MID(Tabela3[[#This Row],[Marka_i_model]],1,Tabela3[[#This Row],[Kolumna1]])</f>
        <v xml:space="preserve">Renault </v>
      </c>
      <c r="E53">
        <v>1</v>
      </c>
      <c r="F53">
        <v>2010</v>
      </c>
    </row>
    <row r="54" spans="1:6" x14ac:dyDescent="0.25">
      <c r="A54" s="1" t="s">
        <v>83</v>
      </c>
      <c r="B54">
        <v>912000</v>
      </c>
      <c r="C54">
        <f>FIND(" ",Tabela3[[#This Row],[Marka_i_model]])</f>
        <v>8</v>
      </c>
      <c r="D54" t="str">
        <f>MID(Tabela3[[#This Row],[Marka_i_model]],1,Tabela3[[#This Row],[Kolumna1]])</f>
        <v xml:space="preserve">Renault </v>
      </c>
      <c r="E54">
        <v>1</v>
      </c>
      <c r="F54">
        <v>2010</v>
      </c>
    </row>
    <row r="55" spans="1:6" x14ac:dyDescent="0.25">
      <c r="A55" s="1" t="s">
        <v>83</v>
      </c>
      <c r="B55">
        <v>856000</v>
      </c>
      <c r="C55">
        <f>FIND(" ",Tabela3[[#This Row],[Marka_i_model]])</f>
        <v>8</v>
      </c>
      <c r="D55" t="str">
        <f>MID(Tabela3[[#This Row],[Marka_i_model]],1,Tabela3[[#This Row],[Kolumna1]])</f>
        <v xml:space="preserve">Renault </v>
      </c>
      <c r="E55">
        <v>1</v>
      </c>
      <c r="F55">
        <v>2010</v>
      </c>
    </row>
    <row r="56" spans="1:6" x14ac:dyDescent="0.25">
      <c r="A56" s="1" t="s">
        <v>33</v>
      </c>
      <c r="B56">
        <v>455000</v>
      </c>
      <c r="C56">
        <f>FIND(" ",Tabela3[[#This Row],[Marka_i_model]])</f>
        <v>8</v>
      </c>
      <c r="D56" t="str">
        <f>MID(Tabela3[[#This Row],[Marka_i_model]],1,Tabela3[[#This Row],[Kolumna1]])</f>
        <v xml:space="preserve">Renault </v>
      </c>
      <c r="E56">
        <v>1</v>
      </c>
      <c r="F56">
        <v>2010</v>
      </c>
    </row>
    <row r="57" spans="1:6" x14ac:dyDescent="0.25">
      <c r="A57" s="1" t="s">
        <v>60</v>
      </c>
      <c r="B57">
        <v>301000</v>
      </c>
      <c r="C57">
        <f>FIND(" ",Tabela3[[#This Row],[Marka_i_model]])</f>
        <v>9</v>
      </c>
      <c r="D57" t="str">
        <f>MID(Tabela3[[#This Row],[Marka_i_model]],1,Tabela3[[#This Row],[Kolumna1]])</f>
        <v xml:space="preserve">Mercedes </v>
      </c>
      <c r="E57">
        <v>1</v>
      </c>
      <c r="F57">
        <v>2010</v>
      </c>
    </row>
    <row r="58" spans="1:6" x14ac:dyDescent="0.25">
      <c r="A58" s="1" t="s">
        <v>62</v>
      </c>
      <c r="B58">
        <v>164700</v>
      </c>
      <c r="C58">
        <f>FIND(" ",Tabela3[[#This Row],[Marka_i_model]])</f>
        <v>9</v>
      </c>
      <c r="D58" t="str">
        <f>MID(Tabela3[[#This Row],[Marka_i_model]],1,Tabela3[[#This Row],[Kolumna1]])</f>
        <v xml:space="preserve">Mercedes </v>
      </c>
      <c r="E58">
        <v>1</v>
      </c>
      <c r="F58">
        <v>2010</v>
      </c>
    </row>
    <row r="59" spans="1:6" x14ac:dyDescent="0.25">
      <c r="A59" s="1" t="s">
        <v>50</v>
      </c>
      <c r="B59">
        <v>574000</v>
      </c>
      <c r="C59">
        <f>FIND(" ",Tabela3[[#This Row],[Marka_i_model]])</f>
        <v>4</v>
      </c>
      <c r="D59" t="str">
        <f>MID(Tabela3[[#This Row],[Marka_i_model]],1,Tabela3[[#This Row],[Kolumna1]])</f>
        <v xml:space="preserve">DAF </v>
      </c>
      <c r="E59">
        <v>1</v>
      </c>
      <c r="F59">
        <v>2011</v>
      </c>
    </row>
    <row r="60" spans="1:6" x14ac:dyDescent="0.25">
      <c r="A60" s="1" t="s">
        <v>91</v>
      </c>
      <c r="B60">
        <v>290000</v>
      </c>
      <c r="C60">
        <f>FIND(" ",Tabela3[[#This Row],[Marka_i_model]])</f>
        <v>8</v>
      </c>
      <c r="D60" t="str">
        <f>MID(Tabela3[[#This Row],[Marka_i_model]],1,Tabela3[[#This Row],[Kolumna1]])</f>
        <v xml:space="preserve">Renault </v>
      </c>
      <c r="E60">
        <v>1</v>
      </c>
      <c r="F60">
        <v>2011</v>
      </c>
    </row>
    <row r="61" spans="1:6" x14ac:dyDescent="0.25">
      <c r="A61" s="1" t="s">
        <v>91</v>
      </c>
      <c r="B61">
        <v>286000</v>
      </c>
      <c r="C61">
        <f>FIND(" ",Tabela3[[#This Row],[Marka_i_model]])</f>
        <v>8</v>
      </c>
      <c r="D61" t="str">
        <f>MID(Tabela3[[#This Row],[Marka_i_model]],1,Tabela3[[#This Row],[Kolumna1]])</f>
        <v xml:space="preserve">Renault </v>
      </c>
      <c r="E61">
        <v>1</v>
      </c>
      <c r="F61">
        <v>2011</v>
      </c>
    </row>
    <row r="62" spans="1:6" x14ac:dyDescent="0.25">
      <c r="A62" s="1" t="s">
        <v>67</v>
      </c>
      <c r="B62">
        <v>103250</v>
      </c>
      <c r="C62">
        <f>FIND(" ",Tabela3[[#This Row],[Marka_i_model]])</f>
        <v>8</v>
      </c>
      <c r="D62" t="str">
        <f>MID(Tabela3[[#This Row],[Marka_i_model]],1,Tabela3[[#This Row],[Kolumna1]])</f>
        <v xml:space="preserve">Renault </v>
      </c>
      <c r="E62">
        <v>1</v>
      </c>
      <c r="F62">
        <v>2011</v>
      </c>
    </row>
    <row r="63" spans="1:6" x14ac:dyDescent="0.25">
      <c r="A63" s="1" t="s">
        <v>71</v>
      </c>
      <c r="B63">
        <v>306000</v>
      </c>
      <c r="C63">
        <f>FIND(" ",Tabela3[[#This Row],[Marka_i_model]])</f>
        <v>8</v>
      </c>
      <c r="D63" t="str">
        <f>MID(Tabela3[[#This Row],[Marka_i_model]],1,Tabela3[[#This Row],[Kolumna1]])</f>
        <v xml:space="preserve">Renault </v>
      </c>
      <c r="E63">
        <v>1</v>
      </c>
      <c r="F63">
        <v>2011</v>
      </c>
    </row>
    <row r="64" spans="1:6" x14ac:dyDescent="0.25">
      <c r="A64" s="1" t="s">
        <v>62</v>
      </c>
      <c r="B64">
        <v>780000</v>
      </c>
      <c r="C64">
        <f>FIND(" ",Tabela3[[#This Row],[Marka_i_model]])</f>
        <v>9</v>
      </c>
      <c r="D64" t="str">
        <f>MID(Tabela3[[#This Row],[Marka_i_model]],1,Tabela3[[#This Row],[Kolumna1]])</f>
        <v xml:space="preserve">Mercedes </v>
      </c>
      <c r="E64">
        <v>1</v>
      </c>
      <c r="F64">
        <v>2011</v>
      </c>
    </row>
    <row r="65" spans="1:6" x14ac:dyDescent="0.25">
      <c r="A65" s="1" t="s">
        <v>62</v>
      </c>
      <c r="B65">
        <v>760300</v>
      </c>
      <c r="C65">
        <f>FIND(" ",Tabela3[[#This Row],[Marka_i_model]])</f>
        <v>9</v>
      </c>
      <c r="D65" t="str">
        <f>MID(Tabela3[[#This Row],[Marka_i_model]],1,Tabela3[[#This Row],[Kolumna1]])</f>
        <v xml:space="preserve">Mercedes </v>
      </c>
      <c r="E65">
        <v>1</v>
      </c>
      <c r="F65">
        <v>2011</v>
      </c>
    </row>
    <row r="66" spans="1:6" x14ac:dyDescent="0.25">
      <c r="A66" s="1" t="s">
        <v>62</v>
      </c>
      <c r="B66">
        <v>680000</v>
      </c>
      <c r="C66">
        <f>FIND(" ",Tabela3[[#This Row],[Marka_i_model]])</f>
        <v>9</v>
      </c>
      <c r="D66" t="str">
        <f>MID(Tabela3[[#This Row],[Marka_i_model]],1,Tabela3[[#This Row],[Kolumna1]])</f>
        <v xml:space="preserve">Mercedes </v>
      </c>
      <c r="E66">
        <v>1</v>
      </c>
      <c r="F66">
        <v>2011</v>
      </c>
    </row>
    <row r="67" spans="1:6" x14ac:dyDescent="0.25">
      <c r="A67" s="1" t="s">
        <v>62</v>
      </c>
      <c r="B67">
        <v>655000</v>
      </c>
      <c r="C67">
        <f>FIND(" ",Tabela3[[#This Row],[Marka_i_model]])</f>
        <v>9</v>
      </c>
      <c r="D67" t="str">
        <f>MID(Tabela3[[#This Row],[Marka_i_model]],1,Tabela3[[#This Row],[Kolumna1]])</f>
        <v xml:space="preserve">Mercedes </v>
      </c>
      <c r="E67">
        <v>1</v>
      </c>
      <c r="F67">
        <v>2011</v>
      </c>
    </row>
    <row r="68" spans="1:6" x14ac:dyDescent="0.25">
      <c r="A68" s="1" t="s">
        <v>100</v>
      </c>
      <c r="B68">
        <v>731000</v>
      </c>
      <c r="C68">
        <f>FIND(" ",Tabela3[[#This Row],[Marka_i_model]])</f>
        <v>8</v>
      </c>
      <c r="D68" t="str">
        <f>MID(Tabela3[[#This Row],[Marka_i_model]],1,Tabela3[[#This Row],[Kolumna1]])</f>
        <v xml:space="preserve">Renault </v>
      </c>
      <c r="E68">
        <v>1</v>
      </c>
      <c r="F68">
        <v>2011</v>
      </c>
    </row>
    <row r="69" spans="1:6" x14ac:dyDescent="0.25">
      <c r="A69" s="1" t="s">
        <v>100</v>
      </c>
      <c r="B69">
        <v>685413</v>
      </c>
      <c r="C69">
        <f>FIND(" ",Tabela3[[#This Row],[Marka_i_model]])</f>
        <v>8</v>
      </c>
      <c r="D69" t="str">
        <f>MID(Tabela3[[#This Row],[Marka_i_model]],1,Tabela3[[#This Row],[Kolumna1]])</f>
        <v xml:space="preserve">Renault </v>
      </c>
      <c r="E69">
        <v>1</v>
      </c>
      <c r="F69">
        <v>2011</v>
      </c>
    </row>
    <row r="70" spans="1:6" x14ac:dyDescent="0.25">
      <c r="A70" s="1" t="s">
        <v>58</v>
      </c>
      <c r="B70">
        <v>186000</v>
      </c>
      <c r="C70">
        <f>FIND(" ",Tabela3[[#This Row],[Marka_i_model]])</f>
        <v>4</v>
      </c>
      <c r="D70" t="str">
        <f>MID(Tabela3[[#This Row],[Marka_i_model]],1,Tabela3[[#This Row],[Kolumna1]])</f>
        <v xml:space="preserve">DAF </v>
      </c>
      <c r="E70">
        <v>1</v>
      </c>
      <c r="F70">
        <v>2011</v>
      </c>
    </row>
    <row r="71" spans="1:6" x14ac:dyDescent="0.25">
      <c r="A71" s="1" t="s">
        <v>104</v>
      </c>
      <c r="B71">
        <v>720000</v>
      </c>
      <c r="C71">
        <f>FIND(" ",Tabela3[[#This Row],[Marka_i_model]])</f>
        <v>7</v>
      </c>
      <c r="D71" t="str">
        <f>MID(Tabela3[[#This Row],[Marka_i_model]],1,Tabela3[[#This Row],[Kolumna1]])</f>
        <v xml:space="preserve">Scania </v>
      </c>
      <c r="E71">
        <v>1</v>
      </c>
      <c r="F71">
        <v>2011</v>
      </c>
    </row>
    <row r="72" spans="1:6" x14ac:dyDescent="0.25">
      <c r="A72" s="1" t="s">
        <v>104</v>
      </c>
      <c r="B72">
        <v>680000</v>
      </c>
      <c r="C72">
        <f>FIND(" ",Tabela3[[#This Row],[Marka_i_model]])</f>
        <v>7</v>
      </c>
      <c r="D72" t="str">
        <f>MID(Tabela3[[#This Row],[Marka_i_model]],1,Tabela3[[#This Row],[Kolumna1]])</f>
        <v xml:space="preserve">Scania </v>
      </c>
      <c r="E72">
        <v>1</v>
      </c>
      <c r="F72">
        <v>2011</v>
      </c>
    </row>
    <row r="73" spans="1:6" x14ac:dyDescent="0.25">
      <c r="A73" s="1" t="s">
        <v>104</v>
      </c>
      <c r="B73">
        <v>660000</v>
      </c>
      <c r="C73">
        <f>FIND(" ",Tabela3[[#This Row],[Marka_i_model]])</f>
        <v>7</v>
      </c>
      <c r="D73" t="str">
        <f>MID(Tabela3[[#This Row],[Marka_i_model]],1,Tabela3[[#This Row],[Kolumna1]])</f>
        <v xml:space="preserve">Scania </v>
      </c>
      <c r="E73">
        <v>1</v>
      </c>
      <c r="F73">
        <v>2011</v>
      </c>
    </row>
    <row r="74" spans="1:6" x14ac:dyDescent="0.25">
      <c r="A74" s="1" t="s">
        <v>104</v>
      </c>
      <c r="B74">
        <v>630000</v>
      </c>
      <c r="C74">
        <f>FIND(" ",Tabela3[[#This Row],[Marka_i_model]])</f>
        <v>7</v>
      </c>
      <c r="D74" t="str">
        <f>MID(Tabela3[[#This Row],[Marka_i_model]],1,Tabela3[[#This Row],[Kolumna1]])</f>
        <v xml:space="preserve">Scania </v>
      </c>
      <c r="E74">
        <v>1</v>
      </c>
      <c r="F74">
        <v>2011</v>
      </c>
    </row>
    <row r="75" spans="1:6" x14ac:dyDescent="0.25">
      <c r="A75" s="1" t="s">
        <v>104</v>
      </c>
      <c r="B75">
        <v>655000</v>
      </c>
      <c r="C75">
        <f>FIND(" ",Tabela3[[#This Row],[Marka_i_model]])</f>
        <v>7</v>
      </c>
      <c r="D75" t="str">
        <f>MID(Tabela3[[#This Row],[Marka_i_model]],1,Tabela3[[#This Row],[Kolumna1]])</f>
        <v xml:space="preserve">Scania </v>
      </c>
      <c r="E75">
        <v>1</v>
      </c>
      <c r="F75">
        <v>2011</v>
      </c>
    </row>
    <row r="76" spans="1:6" x14ac:dyDescent="0.25">
      <c r="A76" s="1" t="s">
        <v>104</v>
      </c>
      <c r="B76">
        <v>590000</v>
      </c>
      <c r="C76">
        <f>FIND(" ",Tabela3[[#This Row],[Marka_i_model]])</f>
        <v>7</v>
      </c>
      <c r="D76" t="str">
        <f>MID(Tabela3[[#This Row],[Marka_i_model]],1,Tabela3[[#This Row],[Kolumna1]])</f>
        <v xml:space="preserve">Scania </v>
      </c>
      <c r="E76">
        <v>1</v>
      </c>
      <c r="F76">
        <v>2011</v>
      </c>
    </row>
    <row r="77" spans="1:6" x14ac:dyDescent="0.25">
      <c r="A77" s="1" t="s">
        <v>50</v>
      </c>
      <c r="B77">
        <v>330000</v>
      </c>
      <c r="C77">
        <f>FIND(" ",Tabela3[[#This Row],[Marka_i_model]])</f>
        <v>4</v>
      </c>
      <c r="D77" t="str">
        <f>MID(Tabela3[[#This Row],[Marka_i_model]],1,Tabela3[[#This Row],[Kolumna1]])</f>
        <v xml:space="preserve">DAF </v>
      </c>
      <c r="E77">
        <v>1</v>
      </c>
      <c r="F77">
        <v>2012</v>
      </c>
    </row>
    <row r="78" spans="1:6" x14ac:dyDescent="0.25">
      <c r="A78" s="1" t="s">
        <v>50</v>
      </c>
      <c r="B78">
        <v>268650</v>
      </c>
      <c r="C78">
        <f>FIND(" ",Tabela3[[#This Row],[Marka_i_model]])</f>
        <v>4</v>
      </c>
      <c r="D78" t="str">
        <f>MID(Tabela3[[#This Row],[Marka_i_model]],1,Tabela3[[#This Row],[Kolumna1]])</f>
        <v xml:space="preserve">DAF </v>
      </c>
      <c r="E78">
        <v>1</v>
      </c>
      <c r="F78">
        <v>2012</v>
      </c>
    </row>
    <row r="79" spans="1:6" x14ac:dyDescent="0.25">
      <c r="A79" s="1" t="s">
        <v>18</v>
      </c>
      <c r="B79">
        <v>302000</v>
      </c>
      <c r="C79">
        <f>FIND(" ",Tabela3[[#This Row],[Marka_i_model]])</f>
        <v>6</v>
      </c>
      <c r="D79" t="str">
        <f>MID(Tabela3[[#This Row],[Marka_i_model]],1,Tabela3[[#This Row],[Kolumna1]])</f>
        <v xml:space="preserve">Volvo </v>
      </c>
      <c r="E79">
        <v>1</v>
      </c>
      <c r="F79">
        <v>2012</v>
      </c>
    </row>
    <row r="80" spans="1:6" x14ac:dyDescent="0.25">
      <c r="A80" s="1" t="s">
        <v>33</v>
      </c>
      <c r="B80">
        <v>850000</v>
      </c>
      <c r="C80">
        <f>FIND(" ",Tabela3[[#This Row],[Marka_i_model]])</f>
        <v>8</v>
      </c>
      <c r="D80" t="str">
        <f>MID(Tabela3[[#This Row],[Marka_i_model]],1,Tabela3[[#This Row],[Kolumna1]])</f>
        <v xml:space="preserve">Renault </v>
      </c>
      <c r="E80">
        <v>1</v>
      </c>
      <c r="F80">
        <v>2012</v>
      </c>
    </row>
    <row r="81" spans="1:6" x14ac:dyDescent="0.25">
      <c r="A81" s="1" t="s">
        <v>41</v>
      </c>
      <c r="B81">
        <v>376000</v>
      </c>
      <c r="C81">
        <f>FIND(" ",Tabela3[[#This Row],[Marka_i_model]])</f>
        <v>6</v>
      </c>
      <c r="D81" t="str">
        <f>MID(Tabela3[[#This Row],[Marka_i_model]],1,Tabela3[[#This Row],[Kolumna1]])</f>
        <v xml:space="preserve">Iveco </v>
      </c>
      <c r="E81">
        <v>1</v>
      </c>
      <c r="F81">
        <v>2012</v>
      </c>
    </row>
    <row r="82" spans="1:6" x14ac:dyDescent="0.25">
      <c r="A82" s="1" t="s">
        <v>22</v>
      </c>
      <c r="B82">
        <v>201000</v>
      </c>
      <c r="C82">
        <f>FIND(" ",Tabela3[[#This Row],[Marka_i_model]])</f>
        <v>6</v>
      </c>
      <c r="D82" t="str">
        <f>MID(Tabela3[[#This Row],[Marka_i_model]],1,Tabela3[[#This Row],[Kolumna1]])</f>
        <v xml:space="preserve">Volvo </v>
      </c>
      <c r="E82">
        <v>1</v>
      </c>
      <c r="F82">
        <v>2012</v>
      </c>
    </row>
    <row r="83" spans="1:6" x14ac:dyDescent="0.25">
      <c r="A83" s="1" t="s">
        <v>50</v>
      </c>
      <c r="B83">
        <v>310000</v>
      </c>
      <c r="C83">
        <f>FIND(" ",Tabela3[[#This Row],[Marka_i_model]])</f>
        <v>4</v>
      </c>
      <c r="D83" t="str">
        <f>MID(Tabela3[[#This Row],[Marka_i_model]],1,Tabela3[[#This Row],[Kolumna1]])</f>
        <v xml:space="preserve">DAF </v>
      </c>
      <c r="E83">
        <v>1</v>
      </c>
      <c r="F83">
        <v>2012</v>
      </c>
    </row>
    <row r="84" spans="1:6" x14ac:dyDescent="0.25">
      <c r="A84" s="1" t="s">
        <v>45</v>
      </c>
      <c r="B84">
        <v>247000</v>
      </c>
      <c r="C84">
        <f>FIND(" ",Tabela3[[#This Row],[Marka_i_model]])</f>
        <v>4</v>
      </c>
      <c r="D84" t="str">
        <f>MID(Tabela3[[#This Row],[Marka_i_model]],1,Tabela3[[#This Row],[Kolumna1]])</f>
        <v xml:space="preserve">MAN </v>
      </c>
      <c r="E84">
        <v>1</v>
      </c>
      <c r="F84">
        <v>2012</v>
      </c>
    </row>
    <row r="85" spans="1:6" x14ac:dyDescent="0.25">
      <c r="A85" s="1" t="s">
        <v>119</v>
      </c>
      <c r="B85">
        <v>386732</v>
      </c>
      <c r="C85">
        <f>FIND(" ",Tabela3[[#This Row],[Marka_i_model]])</f>
        <v>6</v>
      </c>
      <c r="D85" t="str">
        <f>MID(Tabela3[[#This Row],[Marka_i_model]],1,Tabela3[[#This Row],[Kolumna1]])</f>
        <v xml:space="preserve">Iveco </v>
      </c>
      <c r="E85">
        <v>1</v>
      </c>
      <c r="F85">
        <v>2012</v>
      </c>
    </row>
    <row r="86" spans="1:6" x14ac:dyDescent="0.25">
      <c r="A86" s="1" t="s">
        <v>119</v>
      </c>
      <c r="B86">
        <v>312680</v>
      </c>
      <c r="C86">
        <f>FIND(" ",Tabela3[[#This Row],[Marka_i_model]])</f>
        <v>6</v>
      </c>
      <c r="D86" t="str">
        <f>MID(Tabela3[[#This Row],[Marka_i_model]],1,Tabela3[[#This Row],[Kolumna1]])</f>
        <v xml:space="preserve">Iveco </v>
      </c>
      <c r="E86">
        <v>1</v>
      </c>
      <c r="F86">
        <v>2012</v>
      </c>
    </row>
    <row r="87" spans="1:6" x14ac:dyDescent="0.25">
      <c r="A87" s="1" t="s">
        <v>33</v>
      </c>
      <c r="B87">
        <v>366000</v>
      </c>
      <c r="C87">
        <f>FIND(" ",Tabela3[[#This Row],[Marka_i_model]])</f>
        <v>8</v>
      </c>
      <c r="D87" t="str">
        <f>MID(Tabela3[[#This Row],[Marka_i_model]],1,Tabela3[[#This Row],[Kolumna1]])</f>
        <v xml:space="preserve">Renault </v>
      </c>
      <c r="E87">
        <v>1</v>
      </c>
      <c r="F87">
        <v>2012</v>
      </c>
    </row>
    <row r="88" spans="1:6" x14ac:dyDescent="0.25">
      <c r="A88" s="1" t="s">
        <v>123</v>
      </c>
      <c r="B88">
        <v>520000</v>
      </c>
      <c r="C88">
        <f>FIND(" ",Tabela3[[#This Row],[Marka_i_model]])</f>
        <v>7</v>
      </c>
      <c r="D88" t="str">
        <f>MID(Tabela3[[#This Row],[Marka_i_model]],1,Tabela3[[#This Row],[Kolumna1]])</f>
        <v xml:space="preserve">Scania </v>
      </c>
      <c r="E88">
        <v>1</v>
      </c>
      <c r="F88">
        <v>2012</v>
      </c>
    </row>
    <row r="89" spans="1:6" x14ac:dyDescent="0.25">
      <c r="A89" s="1" t="s">
        <v>123</v>
      </c>
      <c r="B89">
        <v>530000</v>
      </c>
      <c r="C89">
        <f>FIND(" ",Tabela3[[#This Row],[Marka_i_model]])</f>
        <v>7</v>
      </c>
      <c r="D89" t="str">
        <f>MID(Tabela3[[#This Row],[Marka_i_model]],1,Tabela3[[#This Row],[Kolumna1]])</f>
        <v xml:space="preserve">Scania </v>
      </c>
      <c r="E89">
        <v>1</v>
      </c>
      <c r="F89">
        <v>2012</v>
      </c>
    </row>
    <row r="90" spans="1:6" x14ac:dyDescent="0.25">
      <c r="A90" s="1" t="s">
        <v>123</v>
      </c>
      <c r="B90">
        <v>490000</v>
      </c>
      <c r="C90">
        <f>FIND(" ",Tabela3[[#This Row],[Marka_i_model]])</f>
        <v>7</v>
      </c>
      <c r="D90" t="str">
        <f>MID(Tabela3[[#This Row],[Marka_i_model]],1,Tabela3[[#This Row],[Kolumna1]])</f>
        <v xml:space="preserve">Scania </v>
      </c>
      <c r="E90">
        <v>1</v>
      </c>
      <c r="F90">
        <v>2012</v>
      </c>
    </row>
    <row r="91" spans="1:6" x14ac:dyDescent="0.25">
      <c r="A91" s="1" t="s">
        <v>123</v>
      </c>
      <c r="B91">
        <v>481000</v>
      </c>
      <c r="C91">
        <f>FIND(" ",Tabela3[[#This Row],[Marka_i_model]])</f>
        <v>7</v>
      </c>
      <c r="D91" t="str">
        <f>MID(Tabela3[[#This Row],[Marka_i_model]],1,Tabela3[[#This Row],[Kolumna1]])</f>
        <v xml:space="preserve">Scania </v>
      </c>
      <c r="E91">
        <v>1</v>
      </c>
      <c r="F91">
        <v>2012</v>
      </c>
    </row>
    <row r="92" spans="1:6" x14ac:dyDescent="0.25">
      <c r="A92" s="1" t="s">
        <v>123</v>
      </c>
      <c r="B92">
        <v>454000</v>
      </c>
      <c r="C92">
        <f>FIND(" ",Tabela3[[#This Row],[Marka_i_model]])</f>
        <v>7</v>
      </c>
      <c r="D92" t="str">
        <f>MID(Tabela3[[#This Row],[Marka_i_model]],1,Tabela3[[#This Row],[Kolumna1]])</f>
        <v xml:space="preserve">Scania </v>
      </c>
      <c r="E92">
        <v>1</v>
      </c>
      <c r="F92">
        <v>2012</v>
      </c>
    </row>
    <row r="93" spans="1:6" x14ac:dyDescent="0.25">
      <c r="A93" s="1" t="s">
        <v>129</v>
      </c>
      <c r="B93">
        <v>517000</v>
      </c>
      <c r="C93">
        <f>FIND(" ",Tabela3[[#This Row],[Marka_i_model]])</f>
        <v>6</v>
      </c>
      <c r="D93" t="str">
        <f>MID(Tabela3[[#This Row],[Marka_i_model]],1,Tabela3[[#This Row],[Kolumna1]])</f>
        <v xml:space="preserve">Volvo </v>
      </c>
      <c r="E93">
        <v>1</v>
      </c>
      <c r="F93">
        <v>2012</v>
      </c>
    </row>
    <row r="94" spans="1:6" x14ac:dyDescent="0.25">
      <c r="A94" s="1" t="s">
        <v>56</v>
      </c>
      <c r="B94">
        <v>286000</v>
      </c>
      <c r="C94">
        <f>FIND(" ",Tabela3[[#This Row],[Marka_i_model]])</f>
        <v>4</v>
      </c>
      <c r="D94" t="str">
        <f>MID(Tabela3[[#This Row],[Marka_i_model]],1,Tabela3[[#This Row],[Kolumna1]])</f>
        <v xml:space="preserve">MAN </v>
      </c>
      <c r="E94">
        <v>1</v>
      </c>
      <c r="F94">
        <v>2012</v>
      </c>
    </row>
    <row r="95" spans="1:6" x14ac:dyDescent="0.25">
      <c r="A95" s="1" t="s">
        <v>129</v>
      </c>
      <c r="B95">
        <v>435000</v>
      </c>
      <c r="C95">
        <f>FIND(" ",Tabela3[[#This Row],[Marka_i_model]])</f>
        <v>6</v>
      </c>
      <c r="D95" t="str">
        <f>MID(Tabela3[[#This Row],[Marka_i_model]],1,Tabela3[[#This Row],[Kolumna1]])</f>
        <v xml:space="preserve">Volvo </v>
      </c>
      <c r="E95">
        <v>1</v>
      </c>
      <c r="F95">
        <v>2012</v>
      </c>
    </row>
    <row r="96" spans="1:6" x14ac:dyDescent="0.25">
      <c r="A96" s="1" t="s">
        <v>133</v>
      </c>
      <c r="B96">
        <v>417671</v>
      </c>
      <c r="C96">
        <f>FIND(" ",Tabela3[[#This Row],[Marka_i_model]])</f>
        <v>4</v>
      </c>
      <c r="D96" t="str">
        <f>MID(Tabela3[[#This Row],[Marka_i_model]],1,Tabela3[[#This Row],[Kolumna1]])</f>
        <v xml:space="preserve">MAN </v>
      </c>
      <c r="E96">
        <v>1</v>
      </c>
      <c r="F96">
        <v>2012</v>
      </c>
    </row>
    <row r="97" spans="1:6" x14ac:dyDescent="0.25">
      <c r="A97" s="1" t="s">
        <v>33</v>
      </c>
      <c r="B97">
        <v>451000</v>
      </c>
      <c r="C97">
        <f>FIND(" ",Tabela3[[#This Row],[Marka_i_model]])</f>
        <v>8</v>
      </c>
      <c r="D97" t="str">
        <f>MID(Tabela3[[#This Row],[Marka_i_model]],1,Tabela3[[#This Row],[Kolumna1]])</f>
        <v xml:space="preserve">Renault </v>
      </c>
      <c r="E97">
        <v>1</v>
      </c>
      <c r="F97">
        <v>2012</v>
      </c>
    </row>
    <row r="98" spans="1:6" x14ac:dyDescent="0.25">
      <c r="A98" s="1" t="s">
        <v>136</v>
      </c>
      <c r="B98">
        <v>301344</v>
      </c>
      <c r="C98">
        <f>FIND(" ",Tabela3[[#This Row],[Marka_i_model]])</f>
        <v>4</v>
      </c>
      <c r="D98" t="str">
        <f>MID(Tabela3[[#This Row],[Marka_i_model]],1,Tabela3[[#This Row],[Kolumna1]])</f>
        <v xml:space="preserve">DAF </v>
      </c>
      <c r="E98">
        <v>1</v>
      </c>
      <c r="F98">
        <v>2012</v>
      </c>
    </row>
    <row r="99" spans="1:6" x14ac:dyDescent="0.25">
      <c r="A99" s="1" t="s">
        <v>136</v>
      </c>
      <c r="B99">
        <v>315988</v>
      </c>
      <c r="C99">
        <f>FIND(" ",Tabela3[[#This Row],[Marka_i_model]])</f>
        <v>4</v>
      </c>
      <c r="D99" t="str">
        <f>MID(Tabela3[[#This Row],[Marka_i_model]],1,Tabela3[[#This Row],[Kolumna1]])</f>
        <v xml:space="preserve">DAF </v>
      </c>
      <c r="E99">
        <v>1</v>
      </c>
      <c r="F99">
        <v>2012</v>
      </c>
    </row>
    <row r="100" spans="1:6" x14ac:dyDescent="0.25">
      <c r="A100" s="1" t="s">
        <v>136</v>
      </c>
      <c r="B100">
        <v>234760</v>
      </c>
      <c r="C100">
        <f>FIND(" ",Tabela3[[#This Row],[Marka_i_model]])</f>
        <v>4</v>
      </c>
      <c r="D100" t="str">
        <f>MID(Tabela3[[#This Row],[Marka_i_model]],1,Tabela3[[#This Row],[Kolumna1]])</f>
        <v xml:space="preserve">DAF </v>
      </c>
      <c r="E100">
        <v>1</v>
      </c>
      <c r="F100">
        <v>2012</v>
      </c>
    </row>
    <row r="101" spans="1:6" x14ac:dyDescent="0.25">
      <c r="A101" s="1" t="s">
        <v>136</v>
      </c>
      <c r="B101">
        <v>210780</v>
      </c>
      <c r="C101">
        <f>FIND(" ",Tabela3[[#This Row],[Marka_i_model]])</f>
        <v>4</v>
      </c>
      <c r="D101" t="str">
        <f>MID(Tabela3[[#This Row],[Marka_i_model]],1,Tabela3[[#This Row],[Kolumna1]])</f>
        <v xml:space="preserve">DAF </v>
      </c>
      <c r="E101">
        <v>1</v>
      </c>
      <c r="F101">
        <v>2012</v>
      </c>
    </row>
    <row r="102" spans="1:6" x14ac:dyDescent="0.25">
      <c r="A102" s="1" t="s">
        <v>136</v>
      </c>
      <c r="B102">
        <v>198240</v>
      </c>
      <c r="C102">
        <f>FIND(" ",Tabela3[[#This Row],[Marka_i_model]])</f>
        <v>4</v>
      </c>
      <c r="D102" t="str">
        <f>MID(Tabela3[[#This Row],[Marka_i_model]],1,Tabela3[[#This Row],[Kolumna1]])</f>
        <v xml:space="preserve">DAF </v>
      </c>
      <c r="E102">
        <v>1</v>
      </c>
      <c r="F102">
        <v>2012</v>
      </c>
    </row>
    <row r="103" spans="1:6" x14ac:dyDescent="0.25">
      <c r="A103" s="1" t="s">
        <v>62</v>
      </c>
      <c r="B103">
        <v>170000</v>
      </c>
      <c r="C103">
        <f>FIND(" ",Tabela3[[#This Row],[Marka_i_model]])</f>
        <v>9</v>
      </c>
      <c r="D103" t="str">
        <f>MID(Tabela3[[#This Row],[Marka_i_model]],1,Tabela3[[#This Row],[Kolumna1]])</f>
        <v xml:space="preserve">Mercedes </v>
      </c>
      <c r="E103">
        <v>1</v>
      </c>
      <c r="F103">
        <v>2012</v>
      </c>
    </row>
    <row r="104" spans="1:6" x14ac:dyDescent="0.25">
      <c r="A104" s="1" t="s">
        <v>50</v>
      </c>
      <c r="B104">
        <v>272650</v>
      </c>
      <c r="C104">
        <f>FIND(" ",Tabela3[[#This Row],[Marka_i_model]])</f>
        <v>4</v>
      </c>
      <c r="D104" t="str">
        <f>MID(Tabela3[[#This Row],[Marka_i_model]],1,Tabela3[[#This Row],[Kolumna1]])</f>
        <v xml:space="preserve">DAF </v>
      </c>
      <c r="E104">
        <v>1</v>
      </c>
      <c r="F104">
        <v>2013</v>
      </c>
    </row>
    <row r="105" spans="1:6" x14ac:dyDescent="0.25">
      <c r="A105" s="1" t="s">
        <v>37</v>
      </c>
      <c r="B105">
        <v>350000</v>
      </c>
      <c r="C105">
        <f>FIND(" ",Tabela3[[#This Row],[Marka_i_model]])</f>
        <v>7</v>
      </c>
      <c r="D105" t="str">
        <f>MID(Tabela3[[#This Row],[Marka_i_model]],1,Tabela3[[#This Row],[Kolumna1]])</f>
        <v xml:space="preserve">Scania </v>
      </c>
      <c r="E105">
        <v>1</v>
      </c>
      <c r="F105">
        <v>2013</v>
      </c>
    </row>
    <row r="106" spans="1:6" x14ac:dyDescent="0.25">
      <c r="A106" s="1" t="s">
        <v>37</v>
      </c>
      <c r="B106">
        <v>235000</v>
      </c>
      <c r="C106">
        <f>FIND(" ",Tabela3[[#This Row],[Marka_i_model]])</f>
        <v>7</v>
      </c>
      <c r="D106" t="str">
        <f>MID(Tabela3[[#This Row],[Marka_i_model]],1,Tabela3[[#This Row],[Kolumna1]])</f>
        <v xml:space="preserve">Scania </v>
      </c>
      <c r="E106">
        <v>1</v>
      </c>
      <c r="F106">
        <v>2013</v>
      </c>
    </row>
    <row r="107" spans="1:6" x14ac:dyDescent="0.25">
      <c r="A107" s="1" t="s">
        <v>76</v>
      </c>
      <c r="B107">
        <v>195000</v>
      </c>
      <c r="C107">
        <f>FIND(" ",Tabela3[[#This Row],[Marka_i_model]])</f>
        <v>4</v>
      </c>
      <c r="D107" t="str">
        <f>MID(Tabela3[[#This Row],[Marka_i_model]],1,Tabela3[[#This Row],[Kolumna1]])</f>
        <v xml:space="preserve">DAF </v>
      </c>
      <c r="E107">
        <v>1</v>
      </c>
      <c r="F107">
        <v>2013</v>
      </c>
    </row>
    <row r="108" spans="1:6" x14ac:dyDescent="0.25">
      <c r="A108" s="1" t="s">
        <v>79</v>
      </c>
      <c r="B108">
        <v>247000</v>
      </c>
      <c r="C108">
        <f>FIND(" ",Tabela3[[#This Row],[Marka_i_model]])</f>
        <v>4</v>
      </c>
      <c r="D108" t="str">
        <f>MID(Tabela3[[#This Row],[Marka_i_model]],1,Tabela3[[#This Row],[Kolumna1]])</f>
        <v xml:space="preserve">DAF </v>
      </c>
      <c r="E108">
        <v>1</v>
      </c>
      <c r="F108">
        <v>2013</v>
      </c>
    </row>
    <row r="109" spans="1:6" x14ac:dyDescent="0.25">
      <c r="A109" s="1" t="s">
        <v>45</v>
      </c>
      <c r="B109">
        <v>407000</v>
      </c>
      <c r="C109">
        <f>FIND(" ",Tabela3[[#This Row],[Marka_i_model]])</f>
        <v>4</v>
      </c>
      <c r="D109" t="str">
        <f>MID(Tabela3[[#This Row],[Marka_i_model]],1,Tabela3[[#This Row],[Kolumna1]])</f>
        <v xml:space="preserve">MAN </v>
      </c>
      <c r="E109">
        <v>1</v>
      </c>
      <c r="F109">
        <v>2013</v>
      </c>
    </row>
    <row r="110" spans="1:6" x14ac:dyDescent="0.25">
      <c r="A110" s="1" t="s">
        <v>136</v>
      </c>
      <c r="B110">
        <v>301232</v>
      </c>
      <c r="C110">
        <f>FIND(" ",Tabela3[[#This Row],[Marka_i_model]])</f>
        <v>4</v>
      </c>
      <c r="D110" t="str">
        <f>MID(Tabela3[[#This Row],[Marka_i_model]],1,Tabela3[[#This Row],[Kolumna1]])</f>
        <v xml:space="preserve">DAF </v>
      </c>
      <c r="E110">
        <v>1</v>
      </c>
      <c r="F110">
        <v>2013</v>
      </c>
    </row>
    <row r="111" spans="1:6" x14ac:dyDescent="0.25">
      <c r="A111" s="1" t="s">
        <v>136</v>
      </c>
      <c r="B111">
        <v>289567</v>
      </c>
      <c r="C111">
        <f>FIND(" ",Tabela3[[#This Row],[Marka_i_model]])</f>
        <v>4</v>
      </c>
      <c r="D111" t="str">
        <f>MID(Tabela3[[#This Row],[Marka_i_model]],1,Tabela3[[#This Row],[Kolumna1]])</f>
        <v xml:space="preserve">DAF </v>
      </c>
      <c r="E111">
        <v>1</v>
      </c>
      <c r="F111">
        <v>2013</v>
      </c>
    </row>
    <row r="112" spans="1:6" x14ac:dyDescent="0.25">
      <c r="A112" s="1" t="s">
        <v>136</v>
      </c>
      <c r="B112">
        <v>245211</v>
      </c>
      <c r="C112">
        <f>FIND(" ",Tabela3[[#This Row],[Marka_i_model]])</f>
        <v>4</v>
      </c>
      <c r="D112" t="str">
        <f>MID(Tabela3[[#This Row],[Marka_i_model]],1,Tabela3[[#This Row],[Kolumna1]])</f>
        <v xml:space="preserve">DAF </v>
      </c>
      <c r="E112">
        <v>1</v>
      </c>
      <c r="F112">
        <v>2013</v>
      </c>
    </row>
    <row r="113" spans="1:6" x14ac:dyDescent="0.25">
      <c r="A113" s="1" t="s">
        <v>136</v>
      </c>
      <c r="B113">
        <v>200123</v>
      </c>
      <c r="C113">
        <f>FIND(" ",Tabela3[[#This Row],[Marka_i_model]])</f>
        <v>4</v>
      </c>
      <c r="D113" t="str">
        <f>MID(Tabela3[[#This Row],[Marka_i_model]],1,Tabela3[[#This Row],[Kolumna1]])</f>
        <v xml:space="preserve">DAF </v>
      </c>
      <c r="E113">
        <v>1</v>
      </c>
      <c r="F113">
        <v>2013</v>
      </c>
    </row>
    <row r="114" spans="1:6" x14ac:dyDescent="0.25">
      <c r="A114" s="1" t="s">
        <v>136</v>
      </c>
      <c r="B114">
        <v>235811</v>
      </c>
      <c r="C114">
        <f>FIND(" ",Tabela3[[#This Row],[Marka_i_model]])</f>
        <v>4</v>
      </c>
      <c r="D114" t="str">
        <f>MID(Tabela3[[#This Row],[Marka_i_model]],1,Tabela3[[#This Row],[Kolumna1]])</f>
        <v xml:space="preserve">DAF </v>
      </c>
      <c r="E114">
        <v>1</v>
      </c>
      <c r="F114">
        <v>2013</v>
      </c>
    </row>
    <row r="115" spans="1:6" x14ac:dyDescent="0.25">
      <c r="A115" s="1" t="s">
        <v>136</v>
      </c>
      <c r="B115">
        <v>250021</v>
      </c>
      <c r="C115">
        <f>FIND(" ",Tabela3[[#This Row],[Marka_i_model]])</f>
        <v>4</v>
      </c>
      <c r="D115" t="str">
        <f>MID(Tabela3[[#This Row],[Marka_i_model]],1,Tabela3[[#This Row],[Kolumna1]])</f>
        <v xml:space="preserve">DAF </v>
      </c>
      <c r="E115">
        <v>1</v>
      </c>
      <c r="F115">
        <v>2013</v>
      </c>
    </row>
    <row r="116" spans="1:6" x14ac:dyDescent="0.25">
      <c r="A116" s="1" t="s">
        <v>136</v>
      </c>
      <c r="B116">
        <v>198340</v>
      </c>
      <c r="C116">
        <f>FIND(" ",Tabela3[[#This Row],[Marka_i_model]])</f>
        <v>4</v>
      </c>
      <c r="D116" t="str">
        <f>MID(Tabela3[[#This Row],[Marka_i_model]],1,Tabela3[[#This Row],[Kolumna1]])</f>
        <v xml:space="preserve">DAF </v>
      </c>
      <c r="E116">
        <v>1</v>
      </c>
      <c r="F116">
        <v>2013</v>
      </c>
    </row>
    <row r="117" spans="1:6" x14ac:dyDescent="0.25">
      <c r="A117" s="1" t="s">
        <v>136</v>
      </c>
      <c r="B117">
        <v>189761</v>
      </c>
      <c r="C117">
        <f>FIND(" ",Tabela3[[#This Row],[Marka_i_model]])</f>
        <v>4</v>
      </c>
      <c r="D117" t="str">
        <f>MID(Tabela3[[#This Row],[Marka_i_model]],1,Tabela3[[#This Row],[Kolumna1]])</f>
        <v xml:space="preserve">DAF </v>
      </c>
      <c r="E117">
        <v>1</v>
      </c>
      <c r="F117">
        <v>2013</v>
      </c>
    </row>
    <row r="118" spans="1:6" x14ac:dyDescent="0.25">
      <c r="A118" s="1" t="s">
        <v>157</v>
      </c>
      <c r="B118">
        <v>153000</v>
      </c>
      <c r="C118">
        <f>FIND(" ",Tabela3[[#This Row],[Marka_i_model]])</f>
        <v>4</v>
      </c>
      <c r="D118" t="str">
        <f>MID(Tabela3[[#This Row],[Marka_i_model]],1,Tabela3[[#This Row],[Kolumna1]])</f>
        <v xml:space="preserve">MAN </v>
      </c>
      <c r="E118">
        <v>1</v>
      </c>
      <c r="F118">
        <v>2013</v>
      </c>
    </row>
    <row r="119" spans="1:6" x14ac:dyDescent="0.25">
      <c r="A119" s="1" t="s">
        <v>157</v>
      </c>
      <c r="B119">
        <v>123000</v>
      </c>
      <c r="C119">
        <f>FIND(" ",Tabela3[[#This Row],[Marka_i_model]])</f>
        <v>4</v>
      </c>
      <c r="D119" t="str">
        <f>MID(Tabela3[[#This Row],[Marka_i_model]],1,Tabela3[[#This Row],[Kolumna1]])</f>
        <v xml:space="preserve">MAN </v>
      </c>
      <c r="E119">
        <v>1</v>
      </c>
      <c r="F119">
        <v>2013</v>
      </c>
    </row>
    <row r="120" spans="1:6" x14ac:dyDescent="0.25">
      <c r="A120" s="1" t="s">
        <v>160</v>
      </c>
      <c r="B120">
        <v>251000</v>
      </c>
      <c r="C120">
        <f>FIND(" ",Tabela3[[#This Row],[Marka_i_model]])</f>
        <v>4</v>
      </c>
      <c r="D120" t="str">
        <f>MID(Tabela3[[#This Row],[Marka_i_model]],1,Tabela3[[#This Row],[Kolumna1]])</f>
        <v xml:space="preserve">MAN </v>
      </c>
      <c r="E120">
        <v>1</v>
      </c>
      <c r="F120">
        <v>2014</v>
      </c>
    </row>
    <row r="121" spans="1:6" x14ac:dyDescent="0.25">
      <c r="A121" s="1" t="s">
        <v>160</v>
      </c>
      <c r="B121">
        <v>247000</v>
      </c>
      <c r="C121">
        <f>FIND(" ",Tabela3[[#This Row],[Marka_i_model]])</f>
        <v>4</v>
      </c>
      <c r="D121" t="str">
        <f>MID(Tabela3[[#This Row],[Marka_i_model]],1,Tabela3[[#This Row],[Kolumna1]])</f>
        <v xml:space="preserve">MAN </v>
      </c>
      <c r="E121">
        <v>1</v>
      </c>
      <c r="F121">
        <v>2014</v>
      </c>
    </row>
    <row r="122" spans="1:6" x14ac:dyDescent="0.25">
      <c r="A122" s="1" t="s">
        <v>45</v>
      </c>
      <c r="B122">
        <v>243000</v>
      </c>
      <c r="C122">
        <f>FIND(" ",Tabela3[[#This Row],[Marka_i_model]])</f>
        <v>4</v>
      </c>
      <c r="D122" t="str">
        <f>MID(Tabela3[[#This Row],[Marka_i_model]],1,Tabela3[[#This Row],[Kolumna1]])</f>
        <v xml:space="preserve">MAN </v>
      </c>
      <c r="E122">
        <v>1</v>
      </c>
      <c r="F122">
        <v>2014</v>
      </c>
    </row>
    <row r="123" spans="1:6" x14ac:dyDescent="0.25">
      <c r="A123" s="1" t="s">
        <v>54</v>
      </c>
      <c r="B123">
        <v>190300</v>
      </c>
      <c r="C123">
        <f>FIND(" ",Tabela3[[#This Row],[Marka_i_model]])</f>
        <v>4</v>
      </c>
      <c r="D123" t="str">
        <f>MID(Tabela3[[#This Row],[Marka_i_model]],1,Tabela3[[#This Row],[Kolumna1]])</f>
        <v xml:space="preserve">MAN </v>
      </c>
      <c r="E123">
        <v>1</v>
      </c>
      <c r="F123">
        <v>2014</v>
      </c>
    </row>
    <row r="124" spans="1:6" x14ac:dyDescent="0.25">
      <c r="A124" s="1" t="s">
        <v>35</v>
      </c>
      <c r="B124">
        <v>126290</v>
      </c>
      <c r="C124">
        <f>FIND(" ",Tabela3[[#This Row],[Marka_i_model]])</f>
        <v>9</v>
      </c>
      <c r="D124" t="str">
        <f>MID(Tabela3[[#This Row],[Marka_i_model]],1,Tabela3[[#This Row],[Kolumna1]])</f>
        <v xml:space="preserve">Mercedes </v>
      </c>
      <c r="E124">
        <v>1</v>
      </c>
      <c r="F124">
        <v>2014</v>
      </c>
    </row>
    <row r="125" spans="1:6" x14ac:dyDescent="0.25">
      <c r="A125" s="1" t="s">
        <v>136</v>
      </c>
      <c r="B125">
        <v>183788</v>
      </c>
      <c r="C125">
        <f>FIND(" ",Tabela3[[#This Row],[Marka_i_model]])</f>
        <v>4</v>
      </c>
      <c r="D125" t="str">
        <f>MID(Tabela3[[#This Row],[Marka_i_model]],1,Tabela3[[#This Row],[Kolumna1]])</f>
        <v xml:space="preserve">DAF </v>
      </c>
      <c r="E125">
        <v>1</v>
      </c>
      <c r="F125">
        <v>2014</v>
      </c>
    </row>
    <row r="126" spans="1:6" x14ac:dyDescent="0.25">
      <c r="A126" s="1" t="s">
        <v>136</v>
      </c>
      <c r="B126">
        <v>160198</v>
      </c>
      <c r="C126">
        <f>FIND(" ",Tabela3[[#This Row],[Marka_i_model]])</f>
        <v>4</v>
      </c>
      <c r="D126" t="str">
        <f>MID(Tabela3[[#This Row],[Marka_i_model]],1,Tabela3[[#This Row],[Kolumna1]])</f>
        <v xml:space="preserve">DAF </v>
      </c>
      <c r="E126">
        <v>1</v>
      </c>
      <c r="F126">
        <v>2014</v>
      </c>
    </row>
    <row r="127" spans="1:6" x14ac:dyDescent="0.25">
      <c r="A127" s="1" t="s">
        <v>136</v>
      </c>
      <c r="B127">
        <v>156724</v>
      </c>
      <c r="C127">
        <f>FIND(" ",Tabela3[[#This Row],[Marka_i_model]])</f>
        <v>4</v>
      </c>
      <c r="D127" t="str">
        <f>MID(Tabela3[[#This Row],[Marka_i_model]],1,Tabela3[[#This Row],[Kolumna1]])</f>
        <v xml:space="preserve">DAF </v>
      </c>
      <c r="E127">
        <v>1</v>
      </c>
      <c r="F127">
        <v>2014</v>
      </c>
    </row>
    <row r="128" spans="1:6" x14ac:dyDescent="0.25">
      <c r="A128" s="1" t="s">
        <v>157</v>
      </c>
      <c r="B128">
        <v>157000</v>
      </c>
      <c r="C128">
        <f>FIND(" ",Tabela3[[#This Row],[Marka_i_model]])</f>
        <v>4</v>
      </c>
      <c r="D128" t="str">
        <f>MID(Tabela3[[#This Row],[Marka_i_model]],1,Tabela3[[#This Row],[Kolumna1]])</f>
        <v xml:space="preserve">MAN </v>
      </c>
      <c r="E128">
        <v>1</v>
      </c>
      <c r="F128">
        <v>2014</v>
      </c>
    </row>
    <row r="129" spans="1:6" x14ac:dyDescent="0.25">
      <c r="A129" s="1" t="s">
        <v>35</v>
      </c>
      <c r="B129">
        <v>130290</v>
      </c>
      <c r="C129">
        <f>FIND(" ",Tabela3[[#This Row],[Marka_i_model]])</f>
        <v>9</v>
      </c>
      <c r="D129" t="str">
        <f>MID(Tabela3[[#This Row],[Marka_i_model]],1,Tabela3[[#This Row],[Kolumna1]])</f>
        <v xml:space="preserve">Mercedes </v>
      </c>
      <c r="E129">
        <v>1</v>
      </c>
      <c r="F129">
        <v>2015</v>
      </c>
    </row>
    <row r="130" spans="1:6" x14ac:dyDescent="0.25">
      <c r="A130" s="1" t="s">
        <v>62</v>
      </c>
      <c r="B130">
        <v>160700</v>
      </c>
      <c r="C130">
        <f>FIND(" ",Tabela3[[#This Row],[Marka_i_model]])</f>
        <v>9</v>
      </c>
      <c r="D130" t="str">
        <f>MID(Tabela3[[#This Row],[Marka_i_model]],1,Tabela3[[#This Row],[Kolumna1]])</f>
        <v xml:space="preserve">Mercedes </v>
      </c>
      <c r="E130">
        <v>1</v>
      </c>
      <c r="F130">
        <v>2015</v>
      </c>
    </row>
    <row r="131" spans="1:6" x14ac:dyDescent="0.25">
      <c r="A131" s="1" t="s">
        <v>172</v>
      </c>
      <c r="B131">
        <v>100000</v>
      </c>
      <c r="C131">
        <f>FIND(" ",Tabela3[[#This Row],[Marka_i_model]])</f>
        <v>6</v>
      </c>
      <c r="D131" t="str">
        <f>MID(Tabela3[[#This Row],[Marka_i_model]],1,Tabela3[[#This Row],[Kolumna1]])</f>
        <v xml:space="preserve">Volvo </v>
      </c>
      <c r="E131">
        <v>1</v>
      </c>
      <c r="F131">
        <v>2015</v>
      </c>
    </row>
    <row r="132" spans="1:6" x14ac:dyDescent="0.25">
      <c r="A132" s="1" t="s">
        <v>172</v>
      </c>
      <c r="B132">
        <v>115000</v>
      </c>
      <c r="C132">
        <f>FIND(" ",Tabela3[[#This Row],[Marka_i_model]])</f>
        <v>6</v>
      </c>
      <c r="D132" t="str">
        <f>MID(Tabela3[[#This Row],[Marka_i_model]],1,Tabela3[[#This Row],[Kolumna1]])</f>
        <v xml:space="preserve">Volvo </v>
      </c>
      <c r="E132">
        <v>1</v>
      </c>
      <c r="F132">
        <v>2015</v>
      </c>
    </row>
    <row r="133" spans="1:6" x14ac:dyDescent="0.25">
      <c r="A133" s="1" t="s">
        <v>172</v>
      </c>
      <c r="B133">
        <v>132000</v>
      </c>
      <c r="C133">
        <f>FIND(" ",Tabela3[[#This Row],[Marka_i_model]])</f>
        <v>6</v>
      </c>
      <c r="D133" t="str">
        <f>MID(Tabela3[[#This Row],[Marka_i_model]],1,Tabela3[[#This Row],[Kolumna1]])</f>
        <v xml:space="preserve">Volvo </v>
      </c>
      <c r="E133">
        <v>1</v>
      </c>
      <c r="F133">
        <v>2015</v>
      </c>
    </row>
    <row r="134" spans="1:6" x14ac:dyDescent="0.25">
      <c r="A134" s="1" t="s">
        <v>172</v>
      </c>
      <c r="B134">
        <v>108000</v>
      </c>
      <c r="C134">
        <f>FIND(" ",Tabela3[[#This Row],[Marka_i_model]])</f>
        <v>6</v>
      </c>
      <c r="D134" t="str">
        <f>MID(Tabela3[[#This Row],[Marka_i_model]],1,Tabela3[[#This Row],[Kolumna1]])</f>
        <v xml:space="preserve">Volvo </v>
      </c>
      <c r="E134">
        <v>1</v>
      </c>
      <c r="F134">
        <v>2015</v>
      </c>
    </row>
    <row r="135" spans="1:6" x14ac:dyDescent="0.25">
      <c r="A135" s="1" t="s">
        <v>172</v>
      </c>
      <c r="B135">
        <v>140000</v>
      </c>
      <c r="C135">
        <f>FIND(" ",Tabela3[[#This Row],[Marka_i_model]])</f>
        <v>6</v>
      </c>
      <c r="D135" t="str">
        <f>MID(Tabela3[[#This Row],[Marka_i_model]],1,Tabela3[[#This Row],[Kolumna1]])</f>
        <v xml:space="preserve">Volvo </v>
      </c>
      <c r="E135">
        <v>1</v>
      </c>
      <c r="F135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d r 1 q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d r 1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9 a l h 5 w q T Y t A E A A H s H A A A T A B w A R m 9 y b X V s Y X M v U 2 V j d G l v b j E u b S C i G A A o o B Q A A A A A A A A A A A A A A A A A A A A A A A A A A A D t k k F r 2 0 A Q h c 8 1 + D 8 s m 4 s M Q s R u 6 0 C L D k V u a Q 4 x S e 1 e E h U x k a b u W t K O 2 B 3 V k Y w v + U s 5 F X o L / l 9 d 1 2 0 c c A + 9 h F y 8 F + 3 q s W / 2 P T 6 L K S v S Y r L 9 9 t 9 2 O 9 2 O / Q Y G M 8 E G t K 3 I s A h F g d z t C L f W P 8 z 9 X b a + J f c z s t + D E a V 1 i Z q 9 D 6 r A I C L N 7 m A 9 G b 2 J P 1 s 0 N p 6 T B h u P 0 O Z M V X y q v 5 I p g Z s c x B l w b S A e p i 2 a R Q q D 4 / 6 J i R + G B n z D s u d f j b B Q p W I 0 o X w h f R F R U Z f a h k N f v N c p Z U r P w v 7 g 9 b E v L m p i n H B T Y L j b B m P S + K X n b x 9 / J M c w W 9 / e 3 y 1 y J U h U l C 2 a 9 U / b k m 5 K d 2 o V l Q q l S z a F a 3 f 3 3 F D p j D 4 i Z C 6 J 9 x D d F 1 d / p H d F M U m h A G N D N v X j Q Z f O S b t G S X B T 7 S y n m 3 i b C r Y 5 p k 2 F 1 v u / Z / n L p T w D k 0 O i k p I y L F w b z h s F 4 w 2 v f L G U n y h P K k N Z n a d z 5 d R T z c N X w W b G b z l C D U k L e V 3 V + + L Y J A b n a F 3 / a T P X z Z 7 5 u W n x W u F s / + o I G B K y D K y d T s 6 n d B j U f x 0 y Y F y t e t 2 O 0 v 8 u 5 z F z R 3 J H n T f o y Q N 6 B / S e A 7 2 X B / Q O 6 D 0 t e r 8 A U E s B A i 0 A F A A C A A g A d r 1 q W K n v x X e k A A A A 9 g A A A B I A A A A A A A A A A A A A A A A A A A A A A E N v b m Z p Z y 9 Q Y W N r Y W d l L n h t b F B L A Q I t A B Q A A g A I A H a 9 a l g P y u m r p A A A A O k A A A A T A A A A A A A A A A A A A A A A A P A A A A B b Q 2 9 u d G V u d F 9 U e X B l c 1 0 u e G 1 s U E s B A i 0 A F A A C A A g A d r 1 q W H n C p N i 0 A Q A A e w c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I A A A A A A A D e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O G J m N T J m L T c y N j g t N G Y y Z i 1 i N D N k L T c z M T I 2 M T g 1 Z D c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I y O j E 1 O j U w L j c 3 M T M y N z l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W Q y Y T B l Z i 1 k Y T N m L T Q 4 Z m Y t O G U y Z i 1 i N T g y M T k z N 2 I 1 Z T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w b 3 J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j I 6 M T U 6 N T A u N z c x M z I 3 O V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k Z p b G x D b 3 V u d C I g V m F s d W U 9 I m w x M z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l j Y z c y M C 0 z M G E y L T Q y N G I t Y j V m Z i 0 1 M j Q 3 N W U w O T B k Y T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w b 3 J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j I 6 M T U 6 N T A u N z c x M z I 3 O V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k Z p b G x D b 3 V u d C I g V m F s d W U 9 I m w x M z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K h L / o x j m E S o / V t X U H f S y Q A A A A A C A A A A A A A Q Z g A A A A E A A C A A A A C S L a v k Z w i r 1 E q d s e y n u K g Z n v v B M H 8 M L q 1 H 6 6 U e x 4 Y q r Q A A A A A O g A A A A A I A A C A A A A A t c Y m K Z 0 n 5 a u N e 9 r h x 3 J Q a / 4 g 1 T 9 A 8 m H f + p y G i 6 b o o s V A A A A C X W e b j Q d j o M M 7 1 Q 7 W w e c T V A Y 8 o I 2 3 B s 8 A B s k I O i v 4 7 o 5 X E I F 9 W m E 9 j 7 z X d O N S Y X X E 9 7 9 H 2 x V z N q C 8 I g 4 n W a m P U F q x a N w T 3 0 i y 6 E E T e R Y b T 6 E A A A A B n K s 0 G J j G 9 X z p S P l h T 2 G b u 8 m x u 8 i S i W 6 E V Q d V W d 5 8 G d 0 u S l y Y Z T K T 0 x E 7 W B w T H Q R H P P 0 U W q F o B y A D X D o 7 U B E 6 3 < / D a t a M a s h u p > 
</file>

<file path=customXml/itemProps1.xml><?xml version="1.0" encoding="utf-8"?>
<ds:datastoreItem xmlns:ds="http://schemas.openxmlformats.org/officeDocument/2006/customXml" ds:itemID="{E353ECDE-386E-4681-8A98-D669AE8C4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zadanie1</vt:lpstr>
      <vt:lpstr>zadanie2</vt:lpstr>
      <vt:lpstr>zadanie3</vt:lpstr>
      <vt:lpstr>zadanie4</vt:lpstr>
      <vt:lpstr>transport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2024-03-10T22:54:33Z</dcterms:modified>
</cp:coreProperties>
</file>