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nas\Desktop\Informatyka Matura\Próbna2020\"/>
    </mc:Choice>
  </mc:AlternateContent>
  <xr:revisionPtr revIDLastSave="0" documentId="13_ncr:1_{4C6E29D1-7F62-432B-AED6-8033C43607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goda" sheetId="2" r:id="rId1"/>
    <sheet name="Arkusz1" sheetId="3" r:id="rId2"/>
    <sheet name="zadanie1" sheetId="1" r:id="rId3"/>
  </sheets>
  <definedNames>
    <definedName name="ExternalData_1" localSheetId="1" hidden="1">Arkusz1!$B$1:$C$185</definedName>
    <definedName name="ExternalData_1" localSheetId="0" hidden="1">pogoda!$A$1:$B$184</definedName>
    <definedName name="ExternalData_1" localSheetId="2" hidden="1">zadanie1!$A$1:$B$184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3" i="3"/>
  <c r="J2" i="3"/>
  <c r="I4" i="3"/>
  <c r="I5" i="3"/>
  <c r="I8" i="3"/>
  <c r="I9" i="3"/>
  <c r="I10" i="3"/>
  <c r="I11" i="3"/>
  <c r="I12" i="3"/>
  <c r="I13" i="3"/>
  <c r="I14" i="3"/>
  <c r="I21" i="3"/>
  <c r="I22" i="3"/>
  <c r="I23" i="3"/>
  <c r="I24" i="3"/>
  <c r="I25" i="3"/>
  <c r="I26" i="3"/>
  <c r="I28" i="3"/>
  <c r="I29" i="3"/>
  <c r="I32" i="3"/>
  <c r="I33" i="3"/>
  <c r="I34" i="3"/>
  <c r="I35" i="3"/>
  <c r="I36" i="3"/>
  <c r="I40" i="3"/>
  <c r="I41" i="3"/>
  <c r="I43" i="3"/>
  <c r="I47" i="3"/>
  <c r="I48" i="3"/>
  <c r="I49" i="3"/>
  <c r="I50" i="3"/>
  <c r="I51" i="3"/>
  <c r="I52" i="3"/>
  <c r="I53" i="3"/>
  <c r="I54" i="3"/>
  <c r="I55" i="3"/>
  <c r="I59" i="3"/>
  <c r="I63" i="3"/>
  <c r="I64" i="3"/>
  <c r="I69" i="3"/>
  <c r="I70" i="3"/>
  <c r="I71" i="3"/>
  <c r="I74" i="3"/>
  <c r="I75" i="3"/>
  <c r="I80" i="3"/>
  <c r="I81" i="3"/>
  <c r="I82" i="3"/>
  <c r="I84" i="3"/>
  <c r="I85" i="3"/>
  <c r="I88" i="3"/>
  <c r="I89" i="3"/>
  <c r="I99" i="3"/>
  <c r="I100" i="3"/>
  <c r="I101" i="3"/>
  <c r="I102" i="3"/>
  <c r="I104" i="3"/>
  <c r="I105" i="3"/>
  <c r="I111" i="3"/>
  <c r="I113" i="3"/>
  <c r="I117" i="3"/>
  <c r="I119" i="3"/>
  <c r="I120" i="3"/>
  <c r="I135" i="3"/>
  <c r="I136" i="3"/>
  <c r="I138" i="3"/>
  <c r="I140" i="3"/>
  <c r="I147" i="3"/>
  <c r="I148" i="3"/>
  <c r="I149" i="3"/>
  <c r="I151" i="3"/>
  <c r="I152" i="3"/>
  <c r="I155" i="3"/>
  <c r="I158" i="3"/>
  <c r="I160" i="3"/>
  <c r="I162" i="3"/>
  <c r="I165" i="3"/>
  <c r="I168" i="3"/>
  <c r="I169" i="3"/>
  <c r="I171" i="3"/>
  <c r="I174" i="3"/>
  <c r="I3" i="3"/>
  <c r="H2" i="3"/>
  <c r="I2" i="3"/>
  <c r="H184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F3" i="3"/>
  <c r="D3" i="3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3" i="3"/>
  <c r="G5" i="1"/>
  <c r="E5" i="1"/>
  <c r="F5" i="1"/>
  <c r="K185" i="3" l="1"/>
  <c r="D4" i="3"/>
  <c r="D5" i="3" s="1"/>
  <c r="G3" i="3"/>
  <c r="G4" i="3" l="1"/>
  <c r="G5" i="3" l="1"/>
  <c r="I6" i="3"/>
  <c r="D6" i="3" s="1"/>
  <c r="G6" i="3" l="1"/>
  <c r="I7" i="3" l="1"/>
  <c r="D7" i="3" s="1"/>
  <c r="D8" i="3" s="1"/>
  <c r="D9" i="3" s="1"/>
  <c r="D10" i="3" s="1"/>
  <c r="D11" i="3" s="1"/>
  <c r="D12" i="3" s="1"/>
  <c r="D13" i="3" s="1"/>
  <c r="D14" i="3" s="1"/>
  <c r="G7" i="3" l="1"/>
  <c r="G8" i="3" s="1"/>
  <c r="G9" i="3" s="1"/>
  <c r="G10" i="3" l="1"/>
  <c r="G11" i="3" l="1"/>
  <c r="G12" i="3" l="1"/>
  <c r="G13" i="3" l="1"/>
  <c r="I15" i="3" l="1"/>
  <c r="D15" i="3" s="1"/>
  <c r="G14" i="3"/>
  <c r="G15" i="3" l="1"/>
  <c r="I16" i="3" l="1"/>
  <c r="D16" i="3" s="1"/>
  <c r="G16" i="3" l="1"/>
  <c r="I17" i="3" l="1"/>
  <c r="D17" i="3" s="1"/>
  <c r="G17" i="3" l="1"/>
  <c r="I18" i="3"/>
  <c r="D18" i="3" s="1"/>
  <c r="I19" i="3" l="1"/>
  <c r="D19" i="3" s="1"/>
  <c r="G18" i="3" l="1"/>
  <c r="G19" i="3"/>
  <c r="I20" i="3"/>
  <c r="D20" i="3" s="1"/>
  <c r="D21" i="3" s="1"/>
  <c r="D22" i="3" s="1"/>
  <c r="D23" i="3" s="1"/>
  <c r="D24" i="3" s="1"/>
  <c r="D25" i="3" s="1"/>
  <c r="D26" i="3" s="1"/>
  <c r="G20" i="3" l="1"/>
  <c r="G21" i="3" l="1"/>
  <c r="G22" i="3" l="1"/>
  <c r="G23" i="3" l="1"/>
  <c r="G24" i="3" l="1"/>
  <c r="G25" i="3" l="1"/>
  <c r="I27" i="3" l="1"/>
  <c r="D27" i="3" s="1"/>
  <c r="D28" i="3" s="1"/>
  <c r="D29" i="3" s="1"/>
  <c r="G26" i="3"/>
  <c r="G27" i="3" l="1"/>
  <c r="G28" i="3" l="1"/>
  <c r="G29" i="3" l="1"/>
  <c r="I30" i="3"/>
  <c r="D30" i="3" s="1"/>
  <c r="G30" i="3" l="1"/>
  <c r="I31" i="3" l="1"/>
  <c r="D31" i="3" s="1"/>
  <c r="D32" i="3" s="1"/>
  <c r="D33" i="3" s="1"/>
  <c r="D34" i="3" s="1"/>
  <c r="D35" i="3" s="1"/>
  <c r="D36" i="3" s="1"/>
  <c r="G31" i="3" l="1"/>
  <c r="G32" i="3" s="1"/>
  <c r="G33" i="3"/>
  <c r="G34" i="3" l="1"/>
  <c r="G35" i="3" l="1"/>
  <c r="I37" i="3" l="1"/>
  <c r="G36" i="3"/>
  <c r="D37" i="3" l="1"/>
  <c r="G37" i="3" s="1"/>
  <c r="I38" i="3" l="1"/>
  <c r="D38" i="3" s="1"/>
  <c r="I39" i="3" s="1"/>
  <c r="D39" i="3" s="1"/>
  <c r="D40" i="3" s="1"/>
  <c r="D41" i="3" s="1"/>
  <c r="G38" i="3" l="1"/>
  <c r="G39" i="3"/>
  <c r="G40" i="3" l="1"/>
  <c r="I42" i="3" l="1"/>
  <c r="D42" i="3" s="1"/>
  <c r="D43" i="3" s="1"/>
  <c r="G41" i="3"/>
  <c r="G42" i="3" l="1"/>
  <c r="G43" i="3" l="1"/>
  <c r="I44" i="3"/>
  <c r="D44" i="3" s="1"/>
  <c r="G44" i="3" l="1"/>
  <c r="I45" i="3"/>
  <c r="D45" i="3" s="1"/>
  <c r="I46" i="3" l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G45" i="3"/>
  <c r="G46" i="3" l="1"/>
  <c r="G47" i="3"/>
  <c r="G48" i="3" l="1"/>
  <c r="G49" i="3" l="1"/>
  <c r="G50" i="3" s="1"/>
  <c r="G51" i="3" s="1"/>
  <c r="G52" i="3" s="1"/>
  <c r="G53" i="3" s="1"/>
  <c r="G54" i="3" s="1"/>
  <c r="G55" i="3" l="1"/>
  <c r="I56" i="3"/>
  <c r="D56" i="3" s="1"/>
  <c r="I57" i="3" l="1"/>
  <c r="D57" i="3" s="1"/>
  <c r="G56" i="3" l="1"/>
  <c r="I58" i="3" l="1"/>
  <c r="D58" i="3" s="1"/>
  <c r="D59" i="3" s="1"/>
  <c r="G57" i="3" l="1"/>
  <c r="G58" i="3" s="1"/>
  <c r="I60" i="3" s="1"/>
  <c r="D60" i="3" s="1"/>
  <c r="G59" i="3" l="1"/>
  <c r="I61" i="3" s="1"/>
  <c r="D61" i="3" s="1"/>
  <c r="G60" i="3" l="1"/>
  <c r="I62" i="3" s="1"/>
  <c r="D62" i="3" s="1"/>
  <c r="D63" i="3" s="1"/>
  <c r="D64" i="3" s="1"/>
  <c r="G61" i="3" l="1"/>
  <c r="G62" i="3" l="1"/>
  <c r="G63" i="3" s="1"/>
  <c r="I65" i="3" l="1"/>
  <c r="D65" i="3" s="1"/>
  <c r="G64" i="3"/>
  <c r="I66" i="3" l="1"/>
  <c r="D66" i="3" s="1"/>
  <c r="G65" i="3" l="1"/>
  <c r="G66" i="3" l="1"/>
  <c r="I67" i="3" l="1"/>
  <c r="D67" i="3" s="1"/>
  <c r="G67" i="3" l="1"/>
  <c r="I68" i="3"/>
  <c r="D68" i="3" s="1"/>
  <c r="D69" i="3" s="1"/>
  <c r="D70" i="3" s="1"/>
  <c r="D71" i="3" s="1"/>
  <c r="G68" i="3" l="1"/>
  <c r="G69" i="3" l="1"/>
  <c r="G70" i="3" s="1"/>
  <c r="G71" i="3" l="1"/>
  <c r="I72" i="3"/>
  <c r="D72" i="3" s="1"/>
  <c r="G72" i="3" l="1"/>
  <c r="I73" i="3"/>
  <c r="D73" i="3" s="1"/>
  <c r="D74" i="3" s="1"/>
  <c r="D75" i="3" s="1"/>
  <c r="G73" i="3" l="1"/>
  <c r="G74" i="3" s="1"/>
  <c r="G75" i="3" s="1"/>
  <c r="I76" i="3" l="1"/>
  <c r="D76" i="3" l="1"/>
  <c r="I77" i="3" s="1"/>
  <c r="D77" i="3" l="1"/>
  <c r="G77" i="3" s="1"/>
  <c r="G76" i="3"/>
  <c r="I78" i="3"/>
  <c r="D78" i="3" l="1"/>
  <c r="I79" i="3" s="1"/>
  <c r="D79" i="3" l="1"/>
  <c r="D80" i="3" s="1"/>
  <c r="D81" i="3" s="1"/>
  <c r="D82" i="3" s="1"/>
  <c r="G78" i="3"/>
  <c r="G79" i="3" l="1"/>
  <c r="G80" i="3"/>
  <c r="G81" i="3" l="1"/>
  <c r="I83" i="3" l="1"/>
  <c r="D83" i="3" s="1"/>
  <c r="D84" i="3" s="1"/>
  <c r="D85" i="3" s="1"/>
  <c r="G82" i="3"/>
  <c r="G83" i="3" l="1"/>
  <c r="G84" i="3" s="1"/>
  <c r="I86" i="3" l="1"/>
  <c r="D86" i="3" s="1"/>
  <c r="G85" i="3"/>
  <c r="I87" i="3" l="1"/>
  <c r="D87" i="3" s="1"/>
  <c r="D88" i="3" s="1"/>
  <c r="D89" i="3" s="1"/>
  <c r="G86" i="3" l="1"/>
  <c r="G87" i="3" s="1"/>
  <c r="G88" i="3" l="1"/>
  <c r="I90" i="3" l="1"/>
  <c r="D90" i="3" s="1"/>
  <c r="G89" i="3"/>
  <c r="G90" i="3" l="1"/>
  <c r="I91" i="3"/>
  <c r="D91" i="3" s="1"/>
  <c r="G91" i="3" l="1"/>
  <c r="I92" i="3"/>
  <c r="D92" i="3" s="1"/>
  <c r="I93" i="3" l="1"/>
  <c r="D93" i="3" s="1"/>
  <c r="G92" i="3"/>
  <c r="I94" i="3" l="1"/>
  <c r="D94" i="3" s="1"/>
  <c r="G93" i="3"/>
  <c r="I95" i="3" l="1"/>
  <c r="D95" i="3" s="1"/>
  <c r="G94" i="3"/>
  <c r="G95" i="3" l="1"/>
  <c r="I96" i="3" l="1"/>
  <c r="D96" i="3" s="1"/>
  <c r="G96" i="3" l="1"/>
  <c r="I97" i="3"/>
  <c r="D97" i="3" s="1"/>
  <c r="G97" i="3" l="1"/>
  <c r="I98" i="3"/>
  <c r="D98" i="3" s="1"/>
  <c r="D99" i="3" s="1"/>
  <c r="D100" i="3" s="1"/>
  <c r="D101" i="3" s="1"/>
  <c r="D102" i="3" s="1"/>
  <c r="G98" i="3" l="1"/>
  <c r="G99" i="3" s="1"/>
  <c r="G100" i="3" s="1"/>
  <c r="G101" i="3" s="1"/>
  <c r="I103" i="3" l="1"/>
  <c r="D103" i="3" s="1"/>
  <c r="D104" i="3" s="1"/>
  <c r="D105" i="3" s="1"/>
  <c r="G102" i="3"/>
  <c r="G103" i="3" l="1"/>
  <c r="G104" i="3" s="1"/>
  <c r="G105" i="3"/>
  <c r="I106" i="3"/>
  <c r="D106" i="3" s="1"/>
  <c r="I107" i="3" l="1"/>
  <c r="D107" i="3" s="1"/>
  <c r="G106" i="3"/>
  <c r="I108" i="3" l="1"/>
  <c r="D108" i="3" s="1"/>
  <c r="G107" i="3"/>
  <c r="G108" i="3" l="1"/>
  <c r="I109" i="3" l="1"/>
  <c r="D109" i="3" s="1"/>
  <c r="I110" i="3" l="1"/>
  <c r="D110" i="3" s="1"/>
  <c r="D111" i="3" s="1"/>
  <c r="G109" i="3"/>
  <c r="G110" i="3" l="1"/>
  <c r="I112" i="3" s="1"/>
  <c r="D112" i="3" s="1"/>
  <c r="D113" i="3" s="1"/>
  <c r="G111" i="3" l="1"/>
  <c r="G112" i="3" s="1"/>
  <c r="G113" i="3" s="1"/>
  <c r="I114" i="3" l="1"/>
  <c r="D114" i="3" s="1"/>
  <c r="I115" i="3" l="1"/>
  <c r="D115" i="3" s="1"/>
  <c r="G114" i="3"/>
  <c r="I116" i="3" l="1"/>
  <c r="D116" i="3" s="1"/>
  <c r="D117" i="3" s="1"/>
  <c r="G115" i="3" l="1"/>
  <c r="G116" i="3" s="1"/>
  <c r="I118" i="3" l="1"/>
  <c r="D118" i="3" s="1"/>
  <c r="D119" i="3" s="1"/>
  <c r="D120" i="3" s="1"/>
  <c r="G117" i="3"/>
  <c r="G118" i="3" l="1"/>
  <c r="G119" i="3" s="1"/>
  <c r="I121" i="3" l="1"/>
  <c r="D121" i="3" s="1"/>
  <c r="G120" i="3"/>
  <c r="G121" i="3" l="1"/>
  <c r="I122" i="3"/>
  <c r="D122" i="3" s="1"/>
  <c r="G122" i="3" l="1"/>
  <c r="I123" i="3"/>
  <c r="D123" i="3" s="1"/>
  <c r="G123" i="3" l="1"/>
  <c r="I124" i="3"/>
  <c r="D124" i="3" s="1"/>
  <c r="I125" i="3" l="1"/>
  <c r="D125" i="3" s="1"/>
  <c r="G124" i="3"/>
  <c r="I126" i="3" l="1"/>
  <c r="D126" i="3" s="1"/>
  <c r="G125" i="3"/>
  <c r="G126" i="3" l="1"/>
  <c r="I127" i="3" l="1"/>
  <c r="D127" i="3" s="1"/>
  <c r="G127" i="3" l="1"/>
  <c r="I128" i="3"/>
  <c r="D128" i="3" s="1"/>
  <c r="I129" i="3" l="1"/>
  <c r="D129" i="3" s="1"/>
  <c r="G128" i="3"/>
  <c r="G129" i="3" l="1"/>
  <c r="I130" i="3"/>
  <c r="D130" i="3" s="1"/>
  <c r="I131" i="3" l="1"/>
  <c r="D131" i="3" s="1"/>
  <c r="G130" i="3"/>
  <c r="G131" i="3" l="1"/>
  <c r="I132" i="3" l="1"/>
  <c r="D132" i="3" s="1"/>
  <c r="I133" i="3" l="1"/>
  <c r="D133" i="3" s="1"/>
  <c r="G132" i="3"/>
  <c r="I134" i="3" l="1"/>
  <c r="D134" i="3" s="1"/>
  <c r="D135" i="3" s="1"/>
  <c r="D136" i="3" s="1"/>
  <c r="G133" i="3"/>
  <c r="G134" i="3" l="1"/>
  <c r="G135" i="3" s="1"/>
  <c r="G136" i="3" s="1"/>
  <c r="I137" i="3" l="1"/>
  <c r="D137" i="3" s="1"/>
  <c r="D138" i="3" s="1"/>
  <c r="G137" i="3" l="1"/>
  <c r="G138" i="3"/>
  <c r="I139" i="3"/>
  <c r="D139" i="3" s="1"/>
  <c r="D140" i="3" s="1"/>
  <c r="G139" i="3" l="1"/>
  <c r="G140" i="3" l="1"/>
  <c r="I141" i="3"/>
  <c r="D141" i="3" s="1"/>
  <c r="I142" i="3" l="1"/>
  <c r="D142" i="3" s="1"/>
  <c r="G141" i="3"/>
  <c r="I143" i="3" l="1"/>
  <c r="D143" i="3" s="1"/>
  <c r="G142" i="3"/>
  <c r="G143" i="3" l="1"/>
  <c r="I144" i="3" l="1"/>
  <c r="D144" i="3" s="1"/>
  <c r="I145" i="3" l="1"/>
  <c r="D145" i="3" s="1"/>
  <c r="G144" i="3"/>
  <c r="G145" i="3" l="1"/>
  <c r="I146" i="3" l="1"/>
  <c r="D146" i="3" l="1"/>
  <c r="D147" i="3" s="1"/>
  <c r="D148" i="3" s="1"/>
  <c r="D149" i="3" s="1"/>
  <c r="G149" i="3" s="1"/>
  <c r="I150" i="3" l="1"/>
  <c r="D150" i="3" s="1"/>
  <c r="G146" i="3"/>
  <c r="G147" i="3" s="1"/>
  <c r="G148" i="3" s="1"/>
  <c r="D151" i="3" l="1"/>
  <c r="D152" i="3" s="1"/>
  <c r="G150" i="3"/>
  <c r="G151" i="3" l="1"/>
  <c r="G152" i="3"/>
  <c r="I153" i="3"/>
  <c r="D153" i="3" s="1"/>
  <c r="G153" i="3" l="1"/>
  <c r="I154" i="3"/>
  <c r="D154" i="3" s="1"/>
  <c r="D155" i="3" s="1"/>
  <c r="G155" i="3" l="1"/>
  <c r="I156" i="3"/>
  <c r="D156" i="3" s="1"/>
  <c r="G154" i="3"/>
  <c r="G156" i="3" l="1"/>
  <c r="I157" i="3"/>
  <c r="D157" i="3" s="1"/>
  <c r="D158" i="3" s="1"/>
  <c r="G158" i="3" l="1"/>
  <c r="I159" i="3"/>
  <c r="D159" i="3" s="1"/>
  <c r="G157" i="3"/>
  <c r="D160" i="3" l="1"/>
  <c r="G159" i="3"/>
  <c r="I161" i="3" l="1"/>
  <c r="D161" i="3" s="1"/>
  <c r="G160" i="3"/>
  <c r="D162" i="3" l="1"/>
  <c r="G161" i="3"/>
  <c r="I163" i="3" l="1"/>
  <c r="D163" i="3" s="1"/>
  <c r="G162" i="3"/>
  <c r="G163" i="3" l="1"/>
  <c r="I164" i="3"/>
  <c r="D164" i="3" s="1"/>
  <c r="D165" i="3" l="1"/>
  <c r="G164" i="3"/>
  <c r="I166" i="3" l="1"/>
  <c r="D166" i="3" s="1"/>
  <c r="G165" i="3"/>
  <c r="G166" i="3" l="1"/>
  <c r="I167" i="3"/>
  <c r="D167" i="3" s="1"/>
  <c r="D168" i="3" l="1"/>
  <c r="D169" i="3" s="1"/>
  <c r="G167" i="3"/>
  <c r="G168" i="3" l="1"/>
  <c r="I170" i="3"/>
  <c r="D170" i="3" s="1"/>
  <c r="G169" i="3"/>
  <c r="D171" i="3" l="1"/>
  <c r="G170" i="3"/>
  <c r="I172" i="3" l="1"/>
  <c r="D172" i="3" s="1"/>
  <c r="G171" i="3"/>
  <c r="G172" i="3" l="1"/>
  <c r="I173" i="3"/>
  <c r="D173" i="3" s="1"/>
  <c r="D174" i="3" l="1"/>
  <c r="G173" i="3"/>
  <c r="I175" i="3" s="1"/>
  <c r="D175" i="3" l="1"/>
  <c r="G174" i="3"/>
  <c r="G175" i="3" l="1"/>
  <c r="I176" i="3"/>
  <c r="D176" i="3" s="1"/>
  <c r="I177" i="3" l="1"/>
  <c r="D177" i="3" s="1"/>
  <c r="G176" i="3"/>
  <c r="G177" i="3" l="1"/>
  <c r="I178" i="3"/>
  <c r="D178" i="3" s="1"/>
  <c r="I179" i="3" l="1"/>
  <c r="D179" i="3" s="1"/>
  <c r="G178" i="3"/>
  <c r="I180" i="3" l="1"/>
  <c r="D180" i="3" s="1"/>
  <c r="G179" i="3"/>
  <c r="G180" i="3" l="1"/>
  <c r="I181" i="3"/>
  <c r="D181" i="3" s="1"/>
  <c r="I182" i="3" l="1"/>
  <c r="D182" i="3" s="1"/>
  <c r="G181" i="3"/>
  <c r="G182" i="3" l="1"/>
  <c r="I183" i="3"/>
  <c r="D183" i="3" s="1"/>
  <c r="I184" i="3" l="1"/>
  <c r="D184" i="3"/>
  <c r="G183" i="3"/>
  <c r="G186" i="3" l="1"/>
  <c r="G184" i="3"/>
  <c r="G18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6C63E-9802-4448-96AE-59396FDD91AD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312A6457-CBD7-429C-9860-FABF47BA722D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57851F9E-1AB4-4D79-80F4-F119653662EB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</connections>
</file>

<file path=xl/sharedStrings.xml><?xml version="1.0" encoding="utf-8"?>
<sst xmlns="http://schemas.openxmlformats.org/spreadsheetml/2006/main" count="17" uniqueCount="13">
  <si>
    <t>temperatura_srednia</t>
  </si>
  <si>
    <t>opady</t>
  </si>
  <si>
    <t>&gt;15 &lt;0.6</t>
  </si>
  <si>
    <t xml:space="preserve"> &lt;=15</t>
  </si>
  <si>
    <t>&gt;15 &gt;0.6</t>
  </si>
  <si>
    <t>Kolumna1</t>
  </si>
  <si>
    <t>opady2</t>
  </si>
  <si>
    <t>wodazwodociagu</t>
  </si>
  <si>
    <t>Kolumna2</t>
  </si>
  <si>
    <t>Kolumna3</t>
  </si>
  <si>
    <t>data</t>
  </si>
  <si>
    <t>podlewanie</t>
  </si>
  <si>
    <t>parowanie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</si>
</sst>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3375811894480929E-2"/>
          <c:y val="0.15782407407407409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Kolumna2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Arkusz1!$A$2:$A$184</c:f>
              <c:numCache>
                <c:formatCode>m/d/yyyy</c:formatCode>
                <c:ptCount val="183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42154</c:v>
                </c:pt>
                <c:pt idx="60">
                  <c:v>42155</c:v>
                </c:pt>
                <c:pt idx="61">
                  <c:v>42156</c:v>
                </c:pt>
                <c:pt idx="62">
                  <c:v>42157</c:v>
                </c:pt>
                <c:pt idx="63">
                  <c:v>42158</c:v>
                </c:pt>
                <c:pt idx="64">
                  <c:v>42159</c:v>
                </c:pt>
                <c:pt idx="65">
                  <c:v>42160</c:v>
                </c:pt>
                <c:pt idx="66">
                  <c:v>42161</c:v>
                </c:pt>
                <c:pt idx="67">
                  <c:v>42162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42168</c:v>
                </c:pt>
                <c:pt idx="74">
                  <c:v>42169</c:v>
                </c:pt>
                <c:pt idx="75">
                  <c:v>42170</c:v>
                </c:pt>
                <c:pt idx="76">
                  <c:v>42171</c:v>
                </c:pt>
                <c:pt idx="77">
                  <c:v>42172</c:v>
                </c:pt>
                <c:pt idx="78">
                  <c:v>42173</c:v>
                </c:pt>
                <c:pt idx="79">
                  <c:v>42174</c:v>
                </c:pt>
                <c:pt idx="80">
                  <c:v>42175</c:v>
                </c:pt>
                <c:pt idx="81">
                  <c:v>42176</c:v>
                </c:pt>
                <c:pt idx="82">
                  <c:v>42177</c:v>
                </c:pt>
                <c:pt idx="83">
                  <c:v>42178</c:v>
                </c:pt>
                <c:pt idx="84">
                  <c:v>42179</c:v>
                </c:pt>
                <c:pt idx="85">
                  <c:v>42180</c:v>
                </c:pt>
                <c:pt idx="86">
                  <c:v>42181</c:v>
                </c:pt>
                <c:pt idx="87">
                  <c:v>42182</c:v>
                </c:pt>
                <c:pt idx="88">
                  <c:v>42183</c:v>
                </c:pt>
                <c:pt idx="89">
                  <c:v>42184</c:v>
                </c:pt>
                <c:pt idx="90">
                  <c:v>42185</c:v>
                </c:pt>
                <c:pt idx="91">
                  <c:v>42186</c:v>
                </c:pt>
                <c:pt idx="92">
                  <c:v>42187</c:v>
                </c:pt>
                <c:pt idx="93">
                  <c:v>42188</c:v>
                </c:pt>
                <c:pt idx="94">
                  <c:v>42189</c:v>
                </c:pt>
                <c:pt idx="95">
                  <c:v>42190</c:v>
                </c:pt>
                <c:pt idx="96">
                  <c:v>42191</c:v>
                </c:pt>
                <c:pt idx="97">
                  <c:v>42192</c:v>
                </c:pt>
                <c:pt idx="98">
                  <c:v>42193</c:v>
                </c:pt>
                <c:pt idx="99">
                  <c:v>42194</c:v>
                </c:pt>
                <c:pt idx="100">
                  <c:v>42195</c:v>
                </c:pt>
                <c:pt idx="101">
                  <c:v>42196</c:v>
                </c:pt>
                <c:pt idx="102">
                  <c:v>42197</c:v>
                </c:pt>
                <c:pt idx="103">
                  <c:v>42198</c:v>
                </c:pt>
                <c:pt idx="104">
                  <c:v>42199</c:v>
                </c:pt>
                <c:pt idx="105">
                  <c:v>42200</c:v>
                </c:pt>
                <c:pt idx="106">
                  <c:v>42201</c:v>
                </c:pt>
                <c:pt idx="107">
                  <c:v>42202</c:v>
                </c:pt>
                <c:pt idx="108">
                  <c:v>42203</c:v>
                </c:pt>
                <c:pt idx="109">
                  <c:v>42204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42210</c:v>
                </c:pt>
                <c:pt idx="116">
                  <c:v>42211</c:v>
                </c:pt>
                <c:pt idx="117">
                  <c:v>42212</c:v>
                </c:pt>
                <c:pt idx="118">
                  <c:v>42213</c:v>
                </c:pt>
                <c:pt idx="119">
                  <c:v>42214</c:v>
                </c:pt>
                <c:pt idx="120">
                  <c:v>42215</c:v>
                </c:pt>
                <c:pt idx="121">
                  <c:v>42216</c:v>
                </c:pt>
                <c:pt idx="122">
                  <c:v>42217</c:v>
                </c:pt>
                <c:pt idx="123">
                  <c:v>42218</c:v>
                </c:pt>
                <c:pt idx="124">
                  <c:v>42219</c:v>
                </c:pt>
                <c:pt idx="125">
                  <c:v>42220</c:v>
                </c:pt>
                <c:pt idx="126">
                  <c:v>42221</c:v>
                </c:pt>
                <c:pt idx="127">
                  <c:v>42222</c:v>
                </c:pt>
                <c:pt idx="128">
                  <c:v>42223</c:v>
                </c:pt>
                <c:pt idx="129">
                  <c:v>42224</c:v>
                </c:pt>
                <c:pt idx="130">
                  <c:v>42225</c:v>
                </c:pt>
                <c:pt idx="131">
                  <c:v>42226</c:v>
                </c:pt>
                <c:pt idx="132">
                  <c:v>42227</c:v>
                </c:pt>
                <c:pt idx="133">
                  <c:v>42228</c:v>
                </c:pt>
                <c:pt idx="134">
                  <c:v>42229</c:v>
                </c:pt>
                <c:pt idx="135">
                  <c:v>42230</c:v>
                </c:pt>
                <c:pt idx="136">
                  <c:v>42231</c:v>
                </c:pt>
                <c:pt idx="137">
                  <c:v>42232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42238</c:v>
                </c:pt>
                <c:pt idx="144">
                  <c:v>42239</c:v>
                </c:pt>
                <c:pt idx="145">
                  <c:v>42240</c:v>
                </c:pt>
                <c:pt idx="146">
                  <c:v>42241</c:v>
                </c:pt>
                <c:pt idx="147">
                  <c:v>42242</c:v>
                </c:pt>
                <c:pt idx="148">
                  <c:v>42243</c:v>
                </c:pt>
                <c:pt idx="149">
                  <c:v>42244</c:v>
                </c:pt>
                <c:pt idx="150">
                  <c:v>42245</c:v>
                </c:pt>
                <c:pt idx="151">
                  <c:v>42246</c:v>
                </c:pt>
                <c:pt idx="152">
                  <c:v>42247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42252</c:v>
                </c:pt>
                <c:pt idx="158">
                  <c:v>42253</c:v>
                </c:pt>
                <c:pt idx="159">
                  <c:v>42254</c:v>
                </c:pt>
                <c:pt idx="160">
                  <c:v>42255</c:v>
                </c:pt>
                <c:pt idx="161">
                  <c:v>42256</c:v>
                </c:pt>
                <c:pt idx="162">
                  <c:v>42257</c:v>
                </c:pt>
                <c:pt idx="163">
                  <c:v>42258</c:v>
                </c:pt>
                <c:pt idx="164">
                  <c:v>42259</c:v>
                </c:pt>
                <c:pt idx="165">
                  <c:v>42260</c:v>
                </c:pt>
                <c:pt idx="166">
                  <c:v>42261</c:v>
                </c:pt>
                <c:pt idx="167">
                  <c:v>42262</c:v>
                </c:pt>
                <c:pt idx="168">
                  <c:v>42263</c:v>
                </c:pt>
                <c:pt idx="169">
                  <c:v>42264</c:v>
                </c:pt>
                <c:pt idx="170">
                  <c:v>42265</c:v>
                </c:pt>
                <c:pt idx="171">
                  <c:v>42266</c:v>
                </c:pt>
                <c:pt idx="172">
                  <c:v>42267</c:v>
                </c:pt>
                <c:pt idx="173">
                  <c:v>42268</c:v>
                </c:pt>
                <c:pt idx="174">
                  <c:v>42269</c:v>
                </c:pt>
                <c:pt idx="175">
                  <c:v>42270</c:v>
                </c:pt>
                <c:pt idx="176">
                  <c:v>42271</c:v>
                </c:pt>
                <c:pt idx="177">
                  <c:v>42272</c:v>
                </c:pt>
                <c:pt idx="178">
                  <c:v>42273</c:v>
                </c:pt>
                <c:pt idx="179">
                  <c:v>42274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</c:numCache>
            </c:numRef>
          </c:cat>
          <c:val>
            <c:numRef>
              <c:f>Arkusz1!$D$2:$D$184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12768</c:v>
                </c:pt>
                <c:pt idx="36">
                  <c:v>12567</c:v>
                </c:pt>
                <c:pt idx="37">
                  <c:v>12447</c:v>
                </c:pt>
                <c:pt idx="38">
                  <c:v>12657</c:v>
                </c:pt>
                <c:pt idx="39">
                  <c:v>12727</c:v>
                </c:pt>
                <c:pt idx="40">
                  <c:v>12587</c:v>
                </c:pt>
                <c:pt idx="41">
                  <c:v>14687</c:v>
                </c:pt>
                <c:pt idx="42">
                  <c:v>14503</c:v>
                </c:pt>
                <c:pt idx="43">
                  <c:v>14365</c:v>
                </c:pt>
                <c:pt idx="44">
                  <c:v>14185</c:v>
                </c:pt>
                <c:pt idx="45">
                  <c:v>15445</c:v>
                </c:pt>
                <c:pt idx="46">
                  <c:v>17405</c:v>
                </c:pt>
                <c:pt idx="47">
                  <c:v>18735</c:v>
                </c:pt>
                <c:pt idx="48">
                  <c:v>20275</c:v>
                </c:pt>
                <c:pt idx="49">
                  <c:v>21885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12724</c:v>
                </c:pt>
                <c:pt idx="66">
                  <c:v>330</c:v>
                </c:pt>
                <c:pt idx="67">
                  <c:v>5930</c:v>
                </c:pt>
                <c:pt idx="68">
                  <c:v>10060</c:v>
                </c:pt>
                <c:pt idx="69">
                  <c:v>13560</c:v>
                </c:pt>
                <c:pt idx="70">
                  <c:v>1299</c:v>
                </c:pt>
                <c:pt idx="71">
                  <c:v>12975</c:v>
                </c:pt>
                <c:pt idx="72">
                  <c:v>16475</c:v>
                </c:pt>
                <c:pt idx="73">
                  <c:v>17175</c:v>
                </c:pt>
                <c:pt idx="74">
                  <c:v>4643</c:v>
                </c:pt>
                <c:pt idx="75">
                  <c:v>12910</c:v>
                </c:pt>
                <c:pt idx="76">
                  <c:v>12749</c:v>
                </c:pt>
                <c:pt idx="77">
                  <c:v>12548</c:v>
                </c:pt>
                <c:pt idx="78">
                  <c:v>758</c:v>
                </c:pt>
                <c:pt idx="79">
                  <c:v>2858</c:v>
                </c:pt>
                <c:pt idx="80">
                  <c:v>4258</c:v>
                </c:pt>
                <c:pt idx="81">
                  <c:v>4204</c:v>
                </c:pt>
                <c:pt idx="82">
                  <c:v>6304</c:v>
                </c:pt>
                <c:pt idx="83">
                  <c:v>8404</c:v>
                </c:pt>
                <c:pt idx="84">
                  <c:v>8299</c:v>
                </c:pt>
                <c:pt idx="85">
                  <c:v>12840</c:v>
                </c:pt>
                <c:pt idx="86">
                  <c:v>17740</c:v>
                </c:pt>
                <c:pt idx="87">
                  <c:v>21940</c:v>
                </c:pt>
                <c:pt idx="88">
                  <c:v>9518</c:v>
                </c:pt>
                <c:pt idx="89">
                  <c:v>12817</c:v>
                </c:pt>
                <c:pt idx="90">
                  <c:v>498</c:v>
                </c:pt>
                <c:pt idx="91">
                  <c:v>12988</c:v>
                </c:pt>
                <c:pt idx="92">
                  <c:v>639</c:v>
                </c:pt>
                <c:pt idx="93">
                  <c:v>12980</c:v>
                </c:pt>
                <c:pt idx="94">
                  <c:v>493</c:v>
                </c:pt>
                <c:pt idx="95">
                  <c:v>12980</c:v>
                </c:pt>
                <c:pt idx="96">
                  <c:v>578</c:v>
                </c:pt>
                <c:pt idx="97">
                  <c:v>13178</c:v>
                </c:pt>
                <c:pt idx="98">
                  <c:v>15278</c:v>
                </c:pt>
                <c:pt idx="99">
                  <c:v>3418</c:v>
                </c:pt>
                <c:pt idx="100">
                  <c:v>11958</c:v>
                </c:pt>
                <c:pt idx="101">
                  <c:v>12770</c:v>
                </c:pt>
                <c:pt idx="102">
                  <c:v>14170</c:v>
                </c:pt>
                <c:pt idx="103">
                  <c:v>22570</c:v>
                </c:pt>
                <c:pt idx="104">
                  <c:v>10052</c:v>
                </c:pt>
                <c:pt idx="105">
                  <c:v>12769</c:v>
                </c:pt>
                <c:pt idx="106">
                  <c:v>523</c:v>
                </c:pt>
                <c:pt idx="107">
                  <c:v>12984</c:v>
                </c:pt>
                <c:pt idx="108">
                  <c:v>467</c:v>
                </c:pt>
                <c:pt idx="109">
                  <c:v>13067</c:v>
                </c:pt>
                <c:pt idx="110">
                  <c:v>742</c:v>
                </c:pt>
                <c:pt idx="111">
                  <c:v>4942</c:v>
                </c:pt>
                <c:pt idx="112">
                  <c:v>12847</c:v>
                </c:pt>
                <c:pt idx="113">
                  <c:v>502</c:v>
                </c:pt>
                <c:pt idx="114">
                  <c:v>12986</c:v>
                </c:pt>
                <c:pt idx="115">
                  <c:v>1056</c:v>
                </c:pt>
                <c:pt idx="116">
                  <c:v>12979</c:v>
                </c:pt>
                <c:pt idx="117">
                  <c:v>1049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12986</c:v>
                </c:pt>
                <c:pt idx="123">
                  <c:v>583</c:v>
                </c:pt>
                <c:pt idx="124">
                  <c:v>12981</c:v>
                </c:pt>
                <c:pt idx="125">
                  <c:v>494</c:v>
                </c:pt>
                <c:pt idx="126">
                  <c:v>12982</c:v>
                </c:pt>
                <c:pt idx="127">
                  <c:v>524</c:v>
                </c:pt>
                <c:pt idx="128">
                  <c:v>12976</c:v>
                </c:pt>
                <c:pt idx="129">
                  <c:v>399</c:v>
                </c:pt>
                <c:pt idx="130">
                  <c:v>12985</c:v>
                </c:pt>
                <c:pt idx="131">
                  <c:v>526</c:v>
                </c:pt>
                <c:pt idx="132">
                  <c:v>12979</c:v>
                </c:pt>
                <c:pt idx="133">
                  <c:v>1000</c:v>
                </c:pt>
                <c:pt idx="134">
                  <c:v>1000</c:v>
                </c:pt>
                <c:pt idx="135">
                  <c:v>943</c:v>
                </c:pt>
                <c:pt idx="136">
                  <c:v>9343</c:v>
                </c:pt>
                <c:pt idx="137">
                  <c:v>12710</c:v>
                </c:pt>
                <c:pt idx="138">
                  <c:v>850</c:v>
                </c:pt>
                <c:pt idx="139">
                  <c:v>12973</c:v>
                </c:pt>
                <c:pt idx="140">
                  <c:v>650</c:v>
                </c:pt>
                <c:pt idx="141">
                  <c:v>12985</c:v>
                </c:pt>
                <c:pt idx="142">
                  <c:v>687</c:v>
                </c:pt>
                <c:pt idx="143">
                  <c:v>12984</c:v>
                </c:pt>
                <c:pt idx="144">
                  <c:v>661</c:v>
                </c:pt>
                <c:pt idx="145">
                  <c:v>4511</c:v>
                </c:pt>
                <c:pt idx="146">
                  <c:v>17111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12689</c:v>
                </c:pt>
                <c:pt idx="152">
                  <c:v>184</c:v>
                </c:pt>
                <c:pt idx="153">
                  <c:v>1584</c:v>
                </c:pt>
                <c:pt idx="154">
                  <c:v>12963</c:v>
                </c:pt>
                <c:pt idx="155">
                  <c:v>690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12867</c:v>
                </c:pt>
                <c:pt idx="165">
                  <c:v>572</c:v>
                </c:pt>
                <c:pt idx="166">
                  <c:v>2672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A-439B-BC43-E073D7D4D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726000"/>
        <c:axId val="1607724080"/>
      </c:lineChart>
      <c:dateAx>
        <c:axId val="1607726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7724080"/>
        <c:crosses val="autoZero"/>
        <c:auto val="1"/>
        <c:lblOffset val="100"/>
        <c:baseTimeUnit val="days"/>
      </c:dateAx>
      <c:valAx>
        <c:axId val="16077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772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457199</xdr:colOff>
      <xdr:row>116</xdr:row>
      <xdr:rowOff>42862</xdr:rowOff>
    </xdr:from>
    <xdr:to>
      <xdr:col>30</xdr:col>
      <xdr:colOff>428624</xdr:colOff>
      <xdr:row>130</xdr:row>
      <xdr:rowOff>119062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6AC6983-B1A8-41F2-51E3-0E14026BE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AD3381-1029-43A3-BAC3-2490ADCA11DA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6E7EC3-C01A-4A8B-AE39-2CB03C628AF2}" autoFormatId="16" applyNumberFormats="0" applyBorderFormats="0" applyFontFormats="0" applyPatternFormats="0" applyAlignmentFormats="0" applyWidthHeightFormats="0">
  <queryTableRefresh nextId="11" unboundColumnsLeft="1" unboundColumnsRight="7">
    <queryTableFields count="10">
      <queryTableField id="7" dataBound="0" tableColumnId="13"/>
      <queryTableField id="1" name="temperatura_srednia" tableColumnId="1"/>
      <queryTableField id="2" name="opady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8" dataBound="0" tableColumnId="14"/>
      <queryTableField id="9" dataBound="0" tableColumnId="15"/>
      <queryTableField id="10" dataBound="0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9136E4-3630-4DA7-9A1C-B7C0B01BD4C0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68A53-453C-471C-80B2-9C9148180C6F}" name="pogoda" displayName="pogoda" ref="A1:B184" tableType="queryTable" totalsRowShown="0">
  <autoFilter ref="A1:B184" xr:uid="{70E68A53-453C-471C-80B2-9C9148180C6F}"/>
  <tableColumns count="2">
    <tableColumn id="1" xr3:uid="{E81549AA-0BCF-4414-A629-408366E0A755}" uniqueName="1" name="temperatura_srednia" queryTableFieldId="1"/>
    <tableColumn id="2" xr3:uid="{EAEBA4B2-253E-41DD-8E12-0309E53670F5}" uniqueName="2" name="opad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F25DAF-69BC-4913-BFDA-495EA74D31C8}" name="pogoda4" displayName="pogoda4" ref="A1:J186" tableType="queryTable" totalsRowCount="1">
  <autoFilter ref="A1:J185" xr:uid="{ADF25DAF-69BC-4913-BFDA-495EA74D31C8}"/>
  <tableColumns count="10">
    <tableColumn id="13" xr3:uid="{1ACD22CA-46AA-4D39-AC8A-9EB9B702E78E}" uniqueName="13" name="data" queryTableFieldId="7"/>
    <tableColumn id="1" xr3:uid="{04152AC7-505A-45DF-83BD-CC936F3CFCA0}" uniqueName="1" name="temperatura_srednia" queryTableFieldId="1"/>
    <tableColumn id="2" xr3:uid="{27E52370-50E8-413B-8F9B-0D73A82DB5A5}" uniqueName="2" name="opady" queryTableFieldId="2"/>
    <tableColumn id="3" xr3:uid="{97FFA5D2-A584-4A7F-BCA0-10E41A31B11C}" uniqueName="3" name="Kolumna2" queryTableFieldId="3"/>
    <tableColumn id="4" xr3:uid="{A54680C7-246B-40E0-B799-44A604B86757}" uniqueName="4" name="Kolumna1" queryTableFieldId="4"/>
    <tableColumn id="5" xr3:uid="{F919354C-82D1-44CC-9C6C-7918EACA9FDF}" uniqueName="5" name="opady2" queryTableFieldId="5"/>
    <tableColumn id="6" xr3:uid="{0AF54A87-CA3E-4A28-872C-856538DDF36F}" uniqueName="6" name="wodazwodociagu" totalsRowFunction="custom" queryTableFieldId="6">
      <totalsRowFormula>COUNTIF(G1:G184,"&gt;0")</totalsRowFormula>
    </tableColumn>
    <tableColumn id="14" xr3:uid="{8FAD9B38-76AE-496F-9A21-F8E9030A868C}" uniqueName="14" name="podlewanie" queryTableFieldId="8"/>
    <tableColumn id="15" xr3:uid="{C2047AFD-A7CD-4EF4-A60E-801B8A37FDAF}" uniqueName="15" name="parowanie" queryTableFieldId="9"/>
    <tableColumn id="16" xr3:uid="{F598C237-DC3D-4719-AB9E-B135E891FC8D}" uniqueName="16" name="Kolumna3" queryTableFieldId="10">
      <calculatedColumnFormula>IF(D2+pogoda4[[#This Row],[opady2]]-pogoda4[[#This Row],[podlewanie]]-pogoda4[[#This Row],[parowanie]]&gt;0,25000,25000-pogoda4[[#This Row],[podlewanie]]-pogoda4[[#This Row],[parowanie]])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D12D5-F846-49D8-94B1-F875A345F52C}" name="pogoda3" displayName="pogoda3" ref="A1:B184" tableType="queryTable" totalsRowShown="0">
  <autoFilter ref="A1:B184" xr:uid="{1D4D12D5-F846-49D8-94B1-F875A345F52C}"/>
  <tableColumns count="2">
    <tableColumn id="1" xr3:uid="{A50E1B70-779D-4468-96D3-9A64DE1554AC}" uniqueName="1" name="temperatura_srednia" queryTableFieldId="1"/>
    <tableColumn id="2" xr3:uid="{F2058110-BCDF-4B01-AEF3-BB0A9DC1DB34}" uniqueName="2" name="opad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7A5AA1-D0A3-48B0-8646-85819CFFFF85}">
  <we:reference id="wa200002617" version="1.0.0.2" store="pl-PL" storeType="OMEX"/>
  <we:alternateReferences>
    <we:reference id="WA200002617" version="1.0.0.2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41B2-8376-42F0-8ACC-7C812C24A053}">
  <dimension ref="A1:B184"/>
  <sheetViews>
    <sheetView topLeftCell="A150" workbookViewId="0">
      <selection sqref="A1:B184"/>
    </sheetView>
  </sheetViews>
  <sheetFormatPr defaultRowHeight="15" x14ac:dyDescent="0.25"/>
  <cols>
    <col min="1" max="1" width="22.28515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0.8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4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6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10</v>
      </c>
      <c r="B13">
        <v>2</v>
      </c>
    </row>
    <row r="14" spans="1:2" x14ac:dyDescent="0.25">
      <c r="A14">
        <v>8</v>
      </c>
      <c r="B14">
        <v>1</v>
      </c>
    </row>
    <row r="15" spans="1:2" x14ac:dyDescent="0.25">
      <c r="A15">
        <v>6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A7EC-8D40-4CD2-B5DE-4B81961B81B6}">
  <dimension ref="A1:K186"/>
  <sheetViews>
    <sheetView tabSelected="1" topLeftCell="A76" workbookViewId="0">
      <selection activeCell="K37" sqref="K37"/>
    </sheetView>
  </sheetViews>
  <sheetFormatPr defaultRowHeight="15" x14ac:dyDescent="0.25"/>
  <cols>
    <col min="1" max="1" width="10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8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9</v>
      </c>
    </row>
    <row r="2" spans="1:11" x14ac:dyDescent="0.25">
      <c r="A2" s="2">
        <v>42095</v>
      </c>
      <c r="B2">
        <v>4</v>
      </c>
      <c r="C2">
        <v>2</v>
      </c>
      <c r="D2">
        <v>25000</v>
      </c>
      <c r="E2">
        <v>1</v>
      </c>
      <c r="F2">
        <f>pogoda4[[#This Row],[opady]]*700</f>
        <v>1400</v>
      </c>
      <c r="G2">
        <v>0</v>
      </c>
      <c r="H2">
        <f>IF(pogoda4[[#This Row],[temperatura_srednia]]&gt;15,1,0)*IF(pogoda4[[#This Row],[opady]]&lt;=0.6,12000*IF(pogoda4[[#This Row],[temperatura_srednia]]&gt;30,2,1),0)</f>
        <v>0</v>
      </c>
      <c r="I2">
        <f>IF(pogoda4[[#This Row],[opady]]=0,POWER(pogoda4[[#This Row],[temperatura_srednia]],1.5)*0.003,0)</f>
        <v>0</v>
      </c>
      <c r="J2">
        <f>IF(D2+pogoda4[[#This Row],[opady2]]-pogoda4[[#This Row],[podlewanie]]-pogoda4[[#This Row],[parowanie]]&gt;0,0,1)</f>
        <v>0</v>
      </c>
    </row>
    <row r="3" spans="1:11" x14ac:dyDescent="0.25">
      <c r="A3" s="2">
        <v>42096</v>
      </c>
      <c r="B3">
        <v>2</v>
      </c>
      <c r="C3">
        <v>6</v>
      </c>
      <c r="D3">
        <f>IF(AND(D2+pogoda4[[#This Row],[opady2]]-pogoda4[[#This Row],[podlewanie]]-pogoda4[[#This Row],[parowanie]]&gt;0,D2+pogoda4[[#This Row],[opady2]]-pogoda4[[#This Row],[podlewanie]]-pogoda4[[#This Row],[parowanie]]*D2&lt;=25000),D2+pogoda4[[#This Row],[opady2]]-pogoda4[[#This Row],[podlewanie]]-pogoda4[[#This Row],[parowanie]],IF(D2+pogoda4[[#This Row],[opady2]]-pogoda4[[#This Row],[podlewanie]]-pogoda4[[#This Row],[parowanie]]&gt;0,25000,25000-pogoda4[[#This Row],[podlewanie]]-pogoda4[[#This Row],[parowanie]]))</f>
        <v>25000</v>
      </c>
      <c r="E3">
        <f>IF(pogoda4[[#This Row],[temperatura_srednia]]&gt;30,2,1)</f>
        <v>1</v>
      </c>
      <c r="F3">
        <f>pogoda4[[#This Row],[opady]]*700</f>
        <v>4200</v>
      </c>
      <c r="G3">
        <f>IF(pogoda4[[#This Row],[Kolumna2]]=0,25000-D2,0)</f>
        <v>0</v>
      </c>
      <c r="H3">
        <f>IF(pogoda4[[#This Row],[temperatura_srednia]]&gt;15,1,0)*IF(pogoda4[[#This Row],[opady]]&lt;=0.6,12000*IF(pogoda4[[#This Row],[temperatura_srednia]]&gt;30,2,1),0)</f>
        <v>0</v>
      </c>
      <c r="I3">
        <f>ROUNDUP(IF(pogoda4[[#This Row],[opady]]=0,POWER(pogoda4[[#This Row],[temperatura_srednia]],1.5)*0.0003*D2,0),0)</f>
        <v>0</v>
      </c>
      <c r="J3">
        <f>IF(D2+pogoda4[[#This Row],[opady2]]-pogoda4[[#This Row],[podlewanie]]-pogoda4[[#This Row],[parowanie]]&gt;0,0,1)</f>
        <v>0</v>
      </c>
      <c r="K3">
        <f>(25000-pogoda4[[#This Row],[opady2]]-D2+pogoda4[[#This Row],[parowanie]])*pogoda4[[#This Row],[Kolumna3]]</f>
        <v>0</v>
      </c>
    </row>
    <row r="4" spans="1:11" x14ac:dyDescent="0.25">
      <c r="A4" s="2">
        <v>42097</v>
      </c>
      <c r="B4">
        <v>4</v>
      </c>
      <c r="C4">
        <v>1</v>
      </c>
      <c r="D4">
        <f>IF(AND(D3+pogoda4[[#This Row],[opady2]]-pogoda4[[#This Row],[podlewanie]]-pogoda4[[#This Row],[parowanie]]&gt;0,D3+pogoda4[[#This Row],[opady2]]-pogoda4[[#This Row],[podlewanie]]-pogoda4[[#This Row],[parowanie]]*D3&lt;=25000),D3+pogoda4[[#This Row],[opady2]]-pogoda4[[#This Row],[podlewanie]]-pogoda4[[#This Row],[parowanie]],IF(D3+pogoda4[[#This Row],[opady2]]-pogoda4[[#This Row],[podlewanie]]-pogoda4[[#This Row],[parowanie]]&gt;0,25000,25000-pogoda4[[#This Row],[podlewanie]]-pogoda4[[#This Row],[parowanie]]))</f>
        <v>25000</v>
      </c>
      <c r="E4">
        <f>IF(pogoda4[[#This Row],[temperatura_srednia]]&gt;30,2,1)</f>
        <v>1</v>
      </c>
      <c r="F4">
        <f>pogoda4[[#This Row],[opady]]*700</f>
        <v>700</v>
      </c>
      <c r="G4">
        <f>IF(pogoda4[[#This Row],[Kolumna2]]=0,25000-D3,0)</f>
        <v>0</v>
      </c>
      <c r="H4">
        <f>IF(pogoda4[[#This Row],[temperatura_srednia]]&gt;15,1,0)*IF(pogoda4[[#This Row],[opady]]&lt;=0.6,12000*IF(pogoda4[[#This Row],[temperatura_srednia]]&gt;30,2,1),0)</f>
        <v>0</v>
      </c>
      <c r="I4">
        <f>ROUNDUP(IF(pogoda4[[#This Row],[opady]]=0,POWER(pogoda4[[#This Row],[temperatura_srednia]],1.5)*0.0003*D3,0),0)</f>
        <v>0</v>
      </c>
      <c r="J4">
        <f>IF(D3+pogoda4[[#This Row],[opady2]]-pogoda4[[#This Row],[podlewanie]]-pogoda4[[#This Row],[parowanie]]&gt;0,0,1)</f>
        <v>0</v>
      </c>
      <c r="K4">
        <f>(25000-pogoda4[[#This Row],[opady2]]-D3+pogoda4[[#This Row],[parowanie]])*pogoda4[[#This Row],[Kolumna3]]</f>
        <v>0</v>
      </c>
    </row>
    <row r="5" spans="1:11" x14ac:dyDescent="0.25">
      <c r="A5" s="2">
        <v>42098</v>
      </c>
      <c r="B5">
        <v>4</v>
      </c>
      <c r="C5">
        <v>0.8</v>
      </c>
      <c r="D5">
        <f>IF(AND(D4+pogoda4[[#This Row],[opady2]]-pogoda4[[#This Row],[podlewanie]]-pogoda4[[#This Row],[parowanie]]&gt;0,D4+pogoda4[[#This Row],[opady2]]-pogoda4[[#This Row],[podlewanie]]-pogoda4[[#This Row],[parowanie]]*D4&lt;=25000),D4+pogoda4[[#This Row],[opady2]]-pogoda4[[#This Row],[podlewanie]]-pogoda4[[#This Row],[parowanie]],IF(D4+pogoda4[[#This Row],[opady2]]-pogoda4[[#This Row],[podlewanie]]-pogoda4[[#This Row],[parowanie]]&gt;0,25000,25000-pogoda4[[#This Row],[podlewanie]]-pogoda4[[#This Row],[parowanie]]))</f>
        <v>25000</v>
      </c>
      <c r="E5">
        <f>IF(pogoda4[[#This Row],[temperatura_srednia]]&gt;30,2,1)</f>
        <v>1</v>
      </c>
      <c r="F5">
        <f>pogoda4[[#This Row],[opady]]*700</f>
        <v>560</v>
      </c>
      <c r="G5">
        <f>IF(pogoda4[[#This Row],[Kolumna2]]=0,25000-D4,0)</f>
        <v>0</v>
      </c>
      <c r="H5">
        <f>IF(pogoda4[[#This Row],[temperatura_srednia]]&gt;15,1,0)*IF(pogoda4[[#This Row],[opady]]&lt;=0.6,12000*IF(pogoda4[[#This Row],[temperatura_srednia]]&gt;30,2,1),0)</f>
        <v>0</v>
      </c>
      <c r="I5">
        <f>ROUNDUP(IF(pogoda4[[#This Row],[opady]]=0,POWER(pogoda4[[#This Row],[temperatura_srednia]],1.5)*0.0003*D4,0),0)</f>
        <v>0</v>
      </c>
      <c r="J5">
        <f>IF(D4+pogoda4[[#This Row],[opady2]]-pogoda4[[#This Row],[podlewanie]]-pogoda4[[#This Row],[parowanie]]&gt;0,0,1)</f>
        <v>0</v>
      </c>
      <c r="K5">
        <f>(25000-pogoda4[[#This Row],[opady2]]-D4+pogoda4[[#This Row],[parowanie]])*pogoda4[[#This Row],[Kolumna3]]</f>
        <v>0</v>
      </c>
    </row>
    <row r="6" spans="1:11" x14ac:dyDescent="0.25">
      <c r="A6" s="2">
        <v>42099</v>
      </c>
      <c r="B6">
        <v>3</v>
      </c>
      <c r="C6">
        <v>0</v>
      </c>
      <c r="D6">
        <f>IF(AND(D5+pogoda4[[#This Row],[opady2]]-pogoda4[[#This Row],[podlewanie]]-pogoda4[[#This Row],[parowanie]]&gt;0,D5+pogoda4[[#This Row],[opady2]]-pogoda4[[#This Row],[podlewanie]]-pogoda4[[#This Row],[parowanie]]*D5&lt;=25000),D5+pogoda4[[#This Row],[opady2]]-pogoda4[[#This Row],[podlewanie]]-pogoda4[[#This Row],[parowanie]],IF(D5+pogoda4[[#This Row],[opady2]]-pogoda4[[#This Row],[podlewanie]]-pogoda4[[#This Row],[parowanie]]&gt;0,25000,25000-pogoda4[[#This Row],[podlewanie]]-pogoda4[[#This Row],[parowanie]]))</f>
        <v>24961</v>
      </c>
      <c r="E6">
        <f>IF(pogoda4[[#This Row],[temperatura_srednia]]&gt;30,2,1)</f>
        <v>1</v>
      </c>
      <c r="F6">
        <f>pogoda4[[#This Row],[opady]]*700</f>
        <v>0</v>
      </c>
      <c r="G6">
        <f>IF(pogoda4[[#This Row],[Kolumna2]]=0,25000-D5,0)</f>
        <v>0</v>
      </c>
      <c r="H6">
        <f>IF(pogoda4[[#This Row],[temperatura_srednia]]&gt;15,1,0)*IF(pogoda4[[#This Row],[opady]]&lt;=0.6,12000*IF(pogoda4[[#This Row],[temperatura_srednia]]&gt;30,2,1),0)</f>
        <v>0</v>
      </c>
      <c r="I6">
        <f>ROUNDUP(IF(pogoda4[[#This Row],[opady]]=0,POWER(pogoda4[[#This Row],[temperatura_srednia]],1.5)*0.0003*D5,0),0)</f>
        <v>39</v>
      </c>
      <c r="J6">
        <f>IF(D5+pogoda4[[#This Row],[opady2]]-pogoda4[[#This Row],[podlewanie]]-pogoda4[[#This Row],[parowanie]]&gt;0,0,1)</f>
        <v>0</v>
      </c>
      <c r="K6">
        <f>(25000-pogoda4[[#This Row],[opady2]]-D5+pogoda4[[#This Row],[parowanie]])*pogoda4[[#This Row],[Kolumna3]]</f>
        <v>0</v>
      </c>
    </row>
    <row r="7" spans="1:11" x14ac:dyDescent="0.25">
      <c r="A7" s="2">
        <v>42100</v>
      </c>
      <c r="B7">
        <v>4</v>
      </c>
      <c r="C7">
        <v>0</v>
      </c>
      <c r="D7">
        <f>IF(AND(D6+pogoda4[[#This Row],[opady2]]-pogoda4[[#This Row],[podlewanie]]-pogoda4[[#This Row],[parowanie]]&gt;0,D6+pogoda4[[#This Row],[opady2]]-pogoda4[[#This Row],[podlewanie]]-pogoda4[[#This Row],[parowanie]]*D6&lt;=25000),D6+pogoda4[[#This Row],[opady2]]-pogoda4[[#This Row],[podlewanie]]-pogoda4[[#This Row],[parowanie]],IF(D6+pogoda4[[#This Row],[opady2]]-pogoda4[[#This Row],[podlewanie]]-pogoda4[[#This Row],[parowanie]]&gt;0,25000,25000-pogoda4[[#This Row],[podlewanie]]-pogoda4[[#This Row],[parowanie]]))</f>
        <v>24901</v>
      </c>
      <c r="E7">
        <f>IF(pogoda4[[#This Row],[temperatura_srednia]]&gt;30,2,1)</f>
        <v>1</v>
      </c>
      <c r="F7">
        <f>pogoda4[[#This Row],[opady]]*700</f>
        <v>0</v>
      </c>
      <c r="G7">
        <f>IF(pogoda4[[#This Row],[Kolumna2]]=0,25000-D6,0)</f>
        <v>0</v>
      </c>
      <c r="H7">
        <f>IF(pogoda4[[#This Row],[temperatura_srednia]]&gt;15,1,0)*IF(pogoda4[[#This Row],[opady]]&lt;=0.6,12000*IF(pogoda4[[#This Row],[temperatura_srednia]]&gt;30,2,1),0)</f>
        <v>0</v>
      </c>
      <c r="I7">
        <f>ROUNDUP(IF(pogoda4[[#This Row],[opady]]=0,POWER(pogoda4[[#This Row],[temperatura_srednia]],1.5)*0.0003*D6,0),0)</f>
        <v>60</v>
      </c>
      <c r="J7">
        <f>IF(D6+pogoda4[[#This Row],[opady2]]-pogoda4[[#This Row],[podlewanie]]-pogoda4[[#This Row],[parowanie]]&gt;0,0,1)</f>
        <v>0</v>
      </c>
      <c r="K7">
        <f>(25000-pogoda4[[#This Row],[opady2]]-D6+pogoda4[[#This Row],[parowanie]])*pogoda4[[#This Row],[Kolumna3]]</f>
        <v>0</v>
      </c>
    </row>
    <row r="8" spans="1:11" x14ac:dyDescent="0.25">
      <c r="A8" s="2">
        <v>42101</v>
      </c>
      <c r="B8">
        <v>4</v>
      </c>
      <c r="C8">
        <v>1</v>
      </c>
      <c r="D8">
        <f>IF(AND(D7+pogoda4[[#This Row],[opady2]]-pogoda4[[#This Row],[podlewanie]]-pogoda4[[#This Row],[parowanie]]&gt;0,D7+pogoda4[[#This Row],[opady2]]-pogoda4[[#This Row],[podlewanie]]-pogoda4[[#This Row],[parowanie]]*D7&lt;=25000),D7+pogoda4[[#This Row],[opady2]]-pogoda4[[#This Row],[podlewanie]]-pogoda4[[#This Row],[parowanie]],IF(D7+pogoda4[[#This Row],[opady2]]-pogoda4[[#This Row],[podlewanie]]-pogoda4[[#This Row],[parowanie]]&gt;0,25000,25000-pogoda4[[#This Row],[podlewanie]]-pogoda4[[#This Row],[parowanie]]))</f>
        <v>25000</v>
      </c>
      <c r="E8">
        <f>IF(pogoda4[[#This Row],[temperatura_srednia]]&gt;30,2,1)</f>
        <v>1</v>
      </c>
      <c r="F8">
        <f>pogoda4[[#This Row],[opady]]*700</f>
        <v>700</v>
      </c>
      <c r="G8">
        <f>IF(pogoda4[[#This Row],[Kolumna2]]=0,25000-D7,0)</f>
        <v>0</v>
      </c>
      <c r="H8">
        <f>IF(pogoda4[[#This Row],[temperatura_srednia]]&gt;15,1,0)*IF(pogoda4[[#This Row],[opady]]&lt;=0.6,12000*IF(pogoda4[[#This Row],[temperatura_srednia]]&gt;30,2,1),0)</f>
        <v>0</v>
      </c>
      <c r="I8">
        <f>ROUNDUP(IF(pogoda4[[#This Row],[opady]]=0,POWER(pogoda4[[#This Row],[temperatura_srednia]],1.5)*0.0003*D7,0),0)</f>
        <v>0</v>
      </c>
      <c r="J8">
        <f>IF(D7+pogoda4[[#This Row],[opady2]]-pogoda4[[#This Row],[podlewanie]]-pogoda4[[#This Row],[parowanie]]&gt;0,0,1)</f>
        <v>0</v>
      </c>
      <c r="K8">
        <f>(25000-pogoda4[[#This Row],[opady2]]-D7+pogoda4[[#This Row],[parowanie]])*pogoda4[[#This Row],[Kolumna3]]</f>
        <v>0</v>
      </c>
    </row>
    <row r="9" spans="1:11" x14ac:dyDescent="0.25">
      <c r="A9" s="2">
        <v>42102</v>
      </c>
      <c r="B9">
        <v>8</v>
      </c>
      <c r="C9">
        <v>1</v>
      </c>
      <c r="D9">
        <f>IF(AND(D8+pogoda4[[#This Row],[opady2]]-pogoda4[[#This Row],[podlewanie]]-pogoda4[[#This Row],[parowanie]]&gt;0,D8+pogoda4[[#This Row],[opady2]]-pogoda4[[#This Row],[podlewanie]]-pogoda4[[#This Row],[parowanie]]*D8&lt;=25000),D8+pogoda4[[#This Row],[opady2]]-pogoda4[[#This Row],[podlewanie]]-pogoda4[[#This Row],[parowanie]],IF(D8+pogoda4[[#This Row],[opady2]]-pogoda4[[#This Row],[podlewanie]]-pogoda4[[#This Row],[parowanie]]&gt;0,25000,25000-pogoda4[[#This Row],[podlewanie]]-pogoda4[[#This Row],[parowanie]]))</f>
        <v>25000</v>
      </c>
      <c r="E9">
        <f>IF(pogoda4[[#This Row],[temperatura_srednia]]&gt;30,2,1)</f>
        <v>1</v>
      </c>
      <c r="F9">
        <f>pogoda4[[#This Row],[opady]]*700</f>
        <v>700</v>
      </c>
      <c r="G9">
        <f>IF(pogoda4[[#This Row],[Kolumna2]]=0,25000-D8,0)</f>
        <v>0</v>
      </c>
      <c r="H9">
        <f>IF(pogoda4[[#This Row],[temperatura_srednia]]&gt;15,1,0)*IF(pogoda4[[#This Row],[opady]]&lt;=0.6,12000*IF(pogoda4[[#This Row],[temperatura_srednia]]&gt;30,2,1),0)</f>
        <v>0</v>
      </c>
      <c r="I9">
        <f>ROUNDUP(IF(pogoda4[[#This Row],[opady]]=0,POWER(pogoda4[[#This Row],[temperatura_srednia]],1.5)*0.0003*D8,0),0)</f>
        <v>0</v>
      </c>
      <c r="J9">
        <f>IF(D8+pogoda4[[#This Row],[opady2]]-pogoda4[[#This Row],[podlewanie]]-pogoda4[[#This Row],[parowanie]]&gt;0,0,1)</f>
        <v>0</v>
      </c>
      <c r="K9">
        <f>(25000-pogoda4[[#This Row],[opady2]]-D8+pogoda4[[#This Row],[parowanie]])*pogoda4[[#This Row],[Kolumna3]]</f>
        <v>0</v>
      </c>
    </row>
    <row r="10" spans="1:11" x14ac:dyDescent="0.25">
      <c r="A10" s="2">
        <v>42103</v>
      </c>
      <c r="B10">
        <v>6</v>
      </c>
      <c r="C10">
        <v>2</v>
      </c>
      <c r="D10">
        <f>IF(AND(D9+pogoda4[[#This Row],[opady2]]-pogoda4[[#This Row],[podlewanie]]-pogoda4[[#This Row],[parowanie]]&gt;0,D9+pogoda4[[#This Row],[opady2]]-pogoda4[[#This Row],[podlewanie]]-pogoda4[[#This Row],[parowanie]]*D9&lt;=25000),D9+pogoda4[[#This Row],[opady2]]-pogoda4[[#This Row],[podlewanie]]-pogoda4[[#This Row],[parowanie]],IF(D9+pogoda4[[#This Row],[opady2]]-pogoda4[[#This Row],[podlewanie]]-pogoda4[[#This Row],[parowanie]]&gt;0,25000,25000-pogoda4[[#This Row],[podlewanie]]-pogoda4[[#This Row],[parowanie]]))</f>
        <v>25000</v>
      </c>
      <c r="E10">
        <f>IF(pogoda4[[#This Row],[temperatura_srednia]]&gt;30,2,1)</f>
        <v>1</v>
      </c>
      <c r="F10">
        <f>pogoda4[[#This Row],[opady]]*700</f>
        <v>1400</v>
      </c>
      <c r="G10">
        <f>IF(pogoda4[[#This Row],[Kolumna2]]=0,25000-D9,0)</f>
        <v>0</v>
      </c>
      <c r="H10">
        <f>IF(pogoda4[[#This Row],[temperatura_srednia]]&gt;15,1,0)*IF(pogoda4[[#This Row],[opady]]&lt;=0.6,12000*IF(pogoda4[[#This Row],[temperatura_srednia]]&gt;30,2,1),0)</f>
        <v>0</v>
      </c>
      <c r="I10">
        <f>ROUNDUP(IF(pogoda4[[#This Row],[opady]]=0,POWER(pogoda4[[#This Row],[temperatura_srednia]],1.5)*0.0003*D9,0),0)</f>
        <v>0</v>
      </c>
      <c r="J10">
        <f>IF(D9+pogoda4[[#This Row],[opady2]]-pogoda4[[#This Row],[podlewanie]]-pogoda4[[#This Row],[parowanie]]&gt;0,0,1)</f>
        <v>0</v>
      </c>
      <c r="K10">
        <f>(25000-pogoda4[[#This Row],[opady2]]-D9+pogoda4[[#This Row],[parowanie]])*pogoda4[[#This Row],[Kolumna3]]</f>
        <v>0</v>
      </c>
    </row>
    <row r="11" spans="1:11" x14ac:dyDescent="0.25">
      <c r="A11" s="2">
        <v>42104</v>
      </c>
      <c r="B11">
        <v>9</v>
      </c>
      <c r="C11">
        <v>2</v>
      </c>
      <c r="D11">
        <f>IF(AND(D10+pogoda4[[#This Row],[opady2]]-pogoda4[[#This Row],[podlewanie]]-pogoda4[[#This Row],[parowanie]]&gt;0,D10+pogoda4[[#This Row],[opady2]]-pogoda4[[#This Row],[podlewanie]]-pogoda4[[#This Row],[parowanie]]*D10&lt;=25000),D10+pogoda4[[#This Row],[opady2]]-pogoda4[[#This Row],[podlewanie]]-pogoda4[[#This Row],[parowanie]],IF(D10+pogoda4[[#This Row],[opady2]]-pogoda4[[#This Row],[podlewanie]]-pogoda4[[#This Row],[parowanie]]&gt;0,25000,25000-pogoda4[[#This Row],[podlewanie]]-pogoda4[[#This Row],[parowanie]]))</f>
        <v>25000</v>
      </c>
      <c r="E11">
        <f>IF(pogoda4[[#This Row],[temperatura_srednia]]&gt;30,2,1)</f>
        <v>1</v>
      </c>
      <c r="F11">
        <f>pogoda4[[#This Row],[opady]]*700</f>
        <v>1400</v>
      </c>
      <c r="G11">
        <f>IF(pogoda4[[#This Row],[Kolumna2]]=0,25000-D10,0)</f>
        <v>0</v>
      </c>
      <c r="H11">
        <f>IF(pogoda4[[#This Row],[temperatura_srednia]]&gt;15,1,0)*IF(pogoda4[[#This Row],[opady]]&lt;=0.6,12000*IF(pogoda4[[#This Row],[temperatura_srednia]]&gt;30,2,1),0)</f>
        <v>0</v>
      </c>
      <c r="I11">
        <f>ROUNDUP(IF(pogoda4[[#This Row],[opady]]=0,POWER(pogoda4[[#This Row],[temperatura_srednia]],1.5)*0.0003*D10,0),0)</f>
        <v>0</v>
      </c>
      <c r="J11">
        <f>IF(D10+pogoda4[[#This Row],[opady2]]-pogoda4[[#This Row],[podlewanie]]-pogoda4[[#This Row],[parowanie]]&gt;0,0,1)</f>
        <v>0</v>
      </c>
      <c r="K11">
        <f>(25000-pogoda4[[#This Row],[opady2]]-D10+pogoda4[[#This Row],[parowanie]])*pogoda4[[#This Row],[Kolumna3]]</f>
        <v>0</v>
      </c>
    </row>
    <row r="12" spans="1:11" x14ac:dyDescent="0.25">
      <c r="A12" s="2">
        <v>42105</v>
      </c>
      <c r="B12">
        <v>12</v>
      </c>
      <c r="C12">
        <v>3</v>
      </c>
      <c r="D12">
        <f>IF(AND(D11+pogoda4[[#This Row],[opady2]]-pogoda4[[#This Row],[podlewanie]]-pogoda4[[#This Row],[parowanie]]&gt;0,D11+pogoda4[[#This Row],[opady2]]-pogoda4[[#This Row],[podlewanie]]-pogoda4[[#This Row],[parowanie]]*D11&lt;=25000),D11+pogoda4[[#This Row],[opady2]]-pogoda4[[#This Row],[podlewanie]]-pogoda4[[#This Row],[parowanie]],IF(D11+pogoda4[[#This Row],[opady2]]-pogoda4[[#This Row],[podlewanie]]-pogoda4[[#This Row],[parowanie]]&gt;0,25000,25000-pogoda4[[#This Row],[podlewanie]]-pogoda4[[#This Row],[parowanie]]))</f>
        <v>25000</v>
      </c>
      <c r="E12">
        <f>IF(pogoda4[[#This Row],[temperatura_srednia]]&gt;30,2,1)</f>
        <v>1</v>
      </c>
      <c r="F12">
        <f>pogoda4[[#This Row],[opady]]*700</f>
        <v>2100</v>
      </c>
      <c r="G12">
        <f>IF(pogoda4[[#This Row],[Kolumna2]]=0,25000-D11,0)</f>
        <v>0</v>
      </c>
      <c r="H12">
        <f>IF(pogoda4[[#This Row],[temperatura_srednia]]&gt;15,1,0)*IF(pogoda4[[#This Row],[opady]]&lt;=0.6,12000*IF(pogoda4[[#This Row],[temperatura_srednia]]&gt;30,2,1),0)</f>
        <v>0</v>
      </c>
      <c r="I12">
        <f>ROUNDUP(IF(pogoda4[[#This Row],[opady]]=0,POWER(pogoda4[[#This Row],[temperatura_srednia]],1.5)*0.0003*D11,0),0)</f>
        <v>0</v>
      </c>
      <c r="J12">
        <f>IF(D11+pogoda4[[#This Row],[opady2]]-pogoda4[[#This Row],[podlewanie]]-pogoda4[[#This Row],[parowanie]]&gt;0,0,1)</f>
        <v>0</v>
      </c>
      <c r="K12">
        <f>(25000-pogoda4[[#This Row],[opady2]]-D11+pogoda4[[#This Row],[parowanie]])*pogoda4[[#This Row],[Kolumna3]]</f>
        <v>0</v>
      </c>
    </row>
    <row r="13" spans="1:11" x14ac:dyDescent="0.25">
      <c r="A13" s="2">
        <v>42106</v>
      </c>
      <c r="B13">
        <v>10</v>
      </c>
      <c r="C13">
        <v>2</v>
      </c>
      <c r="D13">
        <f>IF(AND(D12+pogoda4[[#This Row],[opady2]]-pogoda4[[#This Row],[podlewanie]]-pogoda4[[#This Row],[parowanie]]&gt;0,D12+pogoda4[[#This Row],[opady2]]-pogoda4[[#This Row],[podlewanie]]-pogoda4[[#This Row],[parowanie]]*D12&lt;=25000),D12+pogoda4[[#This Row],[opady2]]-pogoda4[[#This Row],[podlewanie]]-pogoda4[[#This Row],[parowanie]],IF(D12+pogoda4[[#This Row],[opady2]]-pogoda4[[#This Row],[podlewanie]]-pogoda4[[#This Row],[parowanie]]&gt;0,25000,25000-pogoda4[[#This Row],[podlewanie]]-pogoda4[[#This Row],[parowanie]]))</f>
        <v>25000</v>
      </c>
      <c r="E13">
        <f>IF(pogoda4[[#This Row],[temperatura_srednia]]&gt;30,2,1)</f>
        <v>1</v>
      </c>
      <c r="F13">
        <f>pogoda4[[#This Row],[opady]]*700</f>
        <v>1400</v>
      </c>
      <c r="G13">
        <f>IF(pogoda4[[#This Row],[Kolumna2]]=0,25000-D12,0)</f>
        <v>0</v>
      </c>
      <c r="H13">
        <f>IF(pogoda4[[#This Row],[temperatura_srednia]]&gt;15,1,0)*IF(pogoda4[[#This Row],[opady]]&lt;=0.6,12000*IF(pogoda4[[#This Row],[temperatura_srednia]]&gt;30,2,1),0)</f>
        <v>0</v>
      </c>
      <c r="I13">
        <f>ROUNDUP(IF(pogoda4[[#This Row],[opady]]=0,POWER(pogoda4[[#This Row],[temperatura_srednia]],1.5)*0.0003*D12,0),0)</f>
        <v>0</v>
      </c>
      <c r="J13">
        <f>IF(D12+pogoda4[[#This Row],[opady2]]-pogoda4[[#This Row],[podlewanie]]-pogoda4[[#This Row],[parowanie]]&gt;0,0,1)</f>
        <v>0</v>
      </c>
      <c r="K13">
        <f>(25000-pogoda4[[#This Row],[opady2]]-D12+pogoda4[[#This Row],[parowanie]])*pogoda4[[#This Row],[Kolumna3]]</f>
        <v>0</v>
      </c>
    </row>
    <row r="14" spans="1:11" x14ac:dyDescent="0.25">
      <c r="A14" s="2">
        <v>42107</v>
      </c>
      <c r="B14">
        <v>8</v>
      </c>
      <c r="C14">
        <v>1</v>
      </c>
      <c r="D14">
        <f>IF(AND(D13+pogoda4[[#This Row],[opady2]]-pogoda4[[#This Row],[podlewanie]]-pogoda4[[#This Row],[parowanie]]&gt;0,D13+pogoda4[[#This Row],[opady2]]-pogoda4[[#This Row],[podlewanie]]-pogoda4[[#This Row],[parowanie]]*D13&lt;=25000),D13+pogoda4[[#This Row],[opady2]]-pogoda4[[#This Row],[podlewanie]]-pogoda4[[#This Row],[parowanie]],IF(D13+pogoda4[[#This Row],[opady2]]-pogoda4[[#This Row],[podlewanie]]-pogoda4[[#This Row],[parowanie]]&gt;0,25000,25000-pogoda4[[#This Row],[podlewanie]]-pogoda4[[#This Row],[parowanie]]))</f>
        <v>25000</v>
      </c>
      <c r="E14">
        <f>IF(pogoda4[[#This Row],[temperatura_srednia]]&gt;30,2,1)</f>
        <v>1</v>
      </c>
      <c r="F14">
        <f>pogoda4[[#This Row],[opady]]*700</f>
        <v>700</v>
      </c>
      <c r="G14">
        <f>IF(pogoda4[[#This Row],[Kolumna2]]=0,25000-D13,0)</f>
        <v>0</v>
      </c>
      <c r="H14">
        <f>IF(pogoda4[[#This Row],[temperatura_srednia]]&gt;15,1,0)*IF(pogoda4[[#This Row],[opady]]&lt;=0.6,12000*IF(pogoda4[[#This Row],[temperatura_srednia]]&gt;30,2,1),0)</f>
        <v>0</v>
      </c>
      <c r="I14">
        <f>ROUNDUP(IF(pogoda4[[#This Row],[opady]]=0,POWER(pogoda4[[#This Row],[temperatura_srednia]],1.5)*0.0003*D13,0),0)</f>
        <v>0</v>
      </c>
      <c r="J14">
        <f>IF(D13+pogoda4[[#This Row],[opady2]]-pogoda4[[#This Row],[podlewanie]]-pogoda4[[#This Row],[parowanie]]&gt;0,0,1)</f>
        <v>0</v>
      </c>
      <c r="K14">
        <f>(25000-pogoda4[[#This Row],[opady2]]-D13+pogoda4[[#This Row],[parowanie]])*pogoda4[[#This Row],[Kolumna3]]</f>
        <v>0</v>
      </c>
    </row>
    <row r="15" spans="1:11" x14ac:dyDescent="0.25">
      <c r="A15" s="2">
        <v>42108</v>
      </c>
      <c r="B15">
        <v>6</v>
      </c>
      <c r="C15">
        <v>0</v>
      </c>
      <c r="D15">
        <f>IF(AND(D14+pogoda4[[#This Row],[opady2]]-pogoda4[[#This Row],[podlewanie]]-pogoda4[[#This Row],[parowanie]]&gt;0,D14+pogoda4[[#This Row],[opady2]]-pogoda4[[#This Row],[podlewanie]]-pogoda4[[#This Row],[parowanie]]*D14&lt;=25000),D14+pogoda4[[#This Row],[opady2]]-pogoda4[[#This Row],[podlewanie]]-pogoda4[[#This Row],[parowanie]],IF(D14+pogoda4[[#This Row],[opady2]]-pogoda4[[#This Row],[podlewanie]]-pogoda4[[#This Row],[parowanie]]&gt;0,25000,25000-pogoda4[[#This Row],[podlewanie]]-pogoda4[[#This Row],[parowanie]]))</f>
        <v>24889</v>
      </c>
      <c r="E15">
        <f>IF(pogoda4[[#This Row],[temperatura_srednia]]&gt;30,2,1)</f>
        <v>1</v>
      </c>
      <c r="F15">
        <f>pogoda4[[#This Row],[opady]]*700</f>
        <v>0</v>
      </c>
      <c r="G15">
        <f>IF(pogoda4[[#This Row],[Kolumna2]]=0,25000-D14,0)</f>
        <v>0</v>
      </c>
      <c r="H15">
        <f>IF(pogoda4[[#This Row],[temperatura_srednia]]&gt;15,1,0)*IF(pogoda4[[#This Row],[opady]]&lt;=0.6,12000*IF(pogoda4[[#This Row],[temperatura_srednia]]&gt;30,2,1),0)</f>
        <v>0</v>
      </c>
      <c r="I15">
        <f>ROUNDUP(IF(pogoda4[[#This Row],[opady]]=0,POWER(pogoda4[[#This Row],[temperatura_srednia]],1.5)*0.0003*D14,0),0)</f>
        <v>111</v>
      </c>
      <c r="J15">
        <f>IF(D14+pogoda4[[#This Row],[opady2]]-pogoda4[[#This Row],[podlewanie]]-pogoda4[[#This Row],[parowanie]]&gt;0,0,1)</f>
        <v>0</v>
      </c>
      <c r="K15">
        <f>(25000-pogoda4[[#This Row],[opady2]]-D14+pogoda4[[#This Row],[parowanie]])*pogoda4[[#This Row],[Kolumna3]]</f>
        <v>0</v>
      </c>
    </row>
    <row r="16" spans="1:11" x14ac:dyDescent="0.25">
      <c r="A16" s="2">
        <v>42109</v>
      </c>
      <c r="B16">
        <v>14</v>
      </c>
      <c r="C16">
        <v>0</v>
      </c>
      <c r="D16">
        <f>IF(AND(D15+pogoda4[[#This Row],[opady2]]-pogoda4[[#This Row],[podlewanie]]-pogoda4[[#This Row],[parowanie]]&gt;0,D15+pogoda4[[#This Row],[opady2]]-pogoda4[[#This Row],[podlewanie]]-pogoda4[[#This Row],[parowanie]]*D15&lt;=25000),D15+pogoda4[[#This Row],[opady2]]-pogoda4[[#This Row],[podlewanie]]-pogoda4[[#This Row],[parowanie]],IF(D15+pogoda4[[#This Row],[opady2]]-pogoda4[[#This Row],[podlewanie]]-pogoda4[[#This Row],[parowanie]]&gt;0,25000,25000-pogoda4[[#This Row],[podlewanie]]-pogoda4[[#This Row],[parowanie]]))</f>
        <v>24497</v>
      </c>
      <c r="E16">
        <f>IF(pogoda4[[#This Row],[temperatura_srednia]]&gt;30,2,1)</f>
        <v>1</v>
      </c>
      <c r="F16">
        <f>pogoda4[[#This Row],[opady]]*700</f>
        <v>0</v>
      </c>
      <c r="G16">
        <f>IF(pogoda4[[#This Row],[Kolumna2]]=0,25000-D15,0)</f>
        <v>0</v>
      </c>
      <c r="H16">
        <f>IF(pogoda4[[#This Row],[temperatura_srednia]]&gt;15,1,0)*IF(pogoda4[[#This Row],[opady]]&lt;=0.6,12000*IF(pogoda4[[#This Row],[temperatura_srednia]]&gt;30,2,1),0)</f>
        <v>0</v>
      </c>
      <c r="I16">
        <f>ROUNDUP(IF(pogoda4[[#This Row],[opady]]=0,POWER(pogoda4[[#This Row],[temperatura_srednia]],1.5)*0.0003*D15,0),0)</f>
        <v>392</v>
      </c>
      <c r="J16">
        <f>IF(D15+pogoda4[[#This Row],[opady2]]-pogoda4[[#This Row],[podlewanie]]-pogoda4[[#This Row],[parowanie]]&gt;0,0,1)</f>
        <v>0</v>
      </c>
      <c r="K16">
        <f>(25000-pogoda4[[#This Row],[opady2]]-D15+pogoda4[[#This Row],[parowanie]])*pogoda4[[#This Row],[Kolumna3]]</f>
        <v>0</v>
      </c>
    </row>
    <row r="17" spans="1:11" x14ac:dyDescent="0.25">
      <c r="A17" s="2">
        <v>42110</v>
      </c>
      <c r="B17">
        <v>10</v>
      </c>
      <c r="C17">
        <v>0</v>
      </c>
      <c r="D17">
        <f>IF(AND(D16+pogoda4[[#This Row],[opady2]]-pogoda4[[#This Row],[podlewanie]]-pogoda4[[#This Row],[parowanie]]&gt;0,D16+pogoda4[[#This Row],[opady2]]-pogoda4[[#This Row],[podlewanie]]-pogoda4[[#This Row],[parowanie]]*D16&lt;=25000),D16+pogoda4[[#This Row],[opady2]]-pogoda4[[#This Row],[podlewanie]]-pogoda4[[#This Row],[parowanie]],IF(D16+pogoda4[[#This Row],[opady2]]-pogoda4[[#This Row],[podlewanie]]-pogoda4[[#This Row],[parowanie]]&gt;0,25000,25000-pogoda4[[#This Row],[podlewanie]]-pogoda4[[#This Row],[parowanie]]))</f>
        <v>24264</v>
      </c>
      <c r="E17">
        <f>IF(pogoda4[[#This Row],[temperatura_srednia]]&gt;30,2,1)</f>
        <v>1</v>
      </c>
      <c r="F17">
        <f>pogoda4[[#This Row],[opady]]*700</f>
        <v>0</v>
      </c>
      <c r="G17">
        <f>IF(pogoda4[[#This Row],[Kolumna2]]=0,25000-D16,0)</f>
        <v>0</v>
      </c>
      <c r="H17">
        <f>IF(pogoda4[[#This Row],[temperatura_srednia]]&gt;15,1,0)*IF(pogoda4[[#This Row],[opady]]&lt;=0.6,12000*IF(pogoda4[[#This Row],[temperatura_srednia]]&gt;30,2,1),0)</f>
        <v>0</v>
      </c>
      <c r="I17">
        <f>ROUNDUP(IF(pogoda4[[#This Row],[opady]]=0,POWER(pogoda4[[#This Row],[temperatura_srednia]],1.5)*0.0003*D16,0),0)</f>
        <v>233</v>
      </c>
      <c r="J17">
        <f>IF(D16+pogoda4[[#This Row],[opady2]]-pogoda4[[#This Row],[podlewanie]]-pogoda4[[#This Row],[parowanie]]&gt;0,0,1)</f>
        <v>0</v>
      </c>
      <c r="K17">
        <f>(25000-pogoda4[[#This Row],[opady2]]-D16+pogoda4[[#This Row],[parowanie]])*pogoda4[[#This Row],[Kolumna3]]</f>
        <v>0</v>
      </c>
    </row>
    <row r="18" spans="1:11" x14ac:dyDescent="0.25">
      <c r="A18" s="2">
        <v>42111</v>
      </c>
      <c r="B18">
        <v>6</v>
      </c>
      <c r="C18">
        <v>0</v>
      </c>
      <c r="D18">
        <f>IF(AND(D17+pogoda4[[#This Row],[opady2]]-pogoda4[[#This Row],[podlewanie]]-pogoda4[[#This Row],[parowanie]]&gt;0,D17+pogoda4[[#This Row],[opady2]]-pogoda4[[#This Row],[podlewanie]]-pogoda4[[#This Row],[parowanie]]*D17&lt;=25000),D17+pogoda4[[#This Row],[opady2]]-pogoda4[[#This Row],[podlewanie]]-pogoda4[[#This Row],[parowanie]],IF(D17+pogoda4[[#This Row],[opady2]]-pogoda4[[#This Row],[podlewanie]]-pogoda4[[#This Row],[parowanie]]&gt;0,25000,25000-pogoda4[[#This Row],[podlewanie]]-pogoda4[[#This Row],[parowanie]]))</f>
        <v>24157</v>
      </c>
      <c r="E18">
        <f>IF(pogoda4[[#This Row],[temperatura_srednia]]&gt;30,2,1)</f>
        <v>1</v>
      </c>
      <c r="F18">
        <f>pogoda4[[#This Row],[opady]]*700</f>
        <v>0</v>
      </c>
      <c r="G18">
        <f>IF(pogoda4[[#This Row],[Kolumna2]]=0,25000-D17,0)</f>
        <v>0</v>
      </c>
      <c r="H18">
        <f>IF(pogoda4[[#This Row],[temperatura_srednia]]&gt;15,1,0)*IF(pogoda4[[#This Row],[opady]]&lt;=0.6,12000*IF(pogoda4[[#This Row],[temperatura_srednia]]&gt;30,2,1),0)</f>
        <v>0</v>
      </c>
      <c r="I18">
        <f>ROUNDUP(IF(pogoda4[[#This Row],[opady]]=0,POWER(pogoda4[[#This Row],[temperatura_srednia]],1.5)*0.0003*D17,0),0)</f>
        <v>107</v>
      </c>
      <c r="J18">
        <f>IF(D17+pogoda4[[#This Row],[opady2]]-pogoda4[[#This Row],[podlewanie]]-pogoda4[[#This Row],[parowanie]]&gt;0,0,1)</f>
        <v>0</v>
      </c>
      <c r="K18">
        <f>(25000-pogoda4[[#This Row],[opady2]]-D17+pogoda4[[#This Row],[parowanie]])*pogoda4[[#This Row],[Kolumna3]]</f>
        <v>0</v>
      </c>
    </row>
    <row r="19" spans="1:11" x14ac:dyDescent="0.25">
      <c r="A19" s="2">
        <v>42112</v>
      </c>
      <c r="B19">
        <v>4</v>
      </c>
      <c r="C19">
        <v>0</v>
      </c>
      <c r="D19">
        <f>IF(AND(D18+pogoda4[[#This Row],[opady2]]-pogoda4[[#This Row],[podlewanie]]-pogoda4[[#This Row],[parowanie]]&gt;0,D18+pogoda4[[#This Row],[opady2]]-pogoda4[[#This Row],[podlewanie]]-pogoda4[[#This Row],[parowanie]]*D18&lt;=25000),D18+pogoda4[[#This Row],[opady2]]-pogoda4[[#This Row],[podlewanie]]-pogoda4[[#This Row],[parowanie]],IF(D18+pogoda4[[#This Row],[opady2]]-pogoda4[[#This Row],[podlewanie]]-pogoda4[[#This Row],[parowanie]]&gt;0,25000,25000-pogoda4[[#This Row],[podlewanie]]-pogoda4[[#This Row],[parowanie]]))</f>
        <v>24099</v>
      </c>
      <c r="E19">
        <f>IF(pogoda4[[#This Row],[temperatura_srednia]]&gt;30,2,1)</f>
        <v>1</v>
      </c>
      <c r="F19">
        <f>pogoda4[[#This Row],[opady]]*700</f>
        <v>0</v>
      </c>
      <c r="G19">
        <f>IF(pogoda4[[#This Row],[Kolumna2]]=0,25000-D18,0)</f>
        <v>0</v>
      </c>
      <c r="H19">
        <f>IF(pogoda4[[#This Row],[temperatura_srednia]]&gt;15,1,0)*IF(pogoda4[[#This Row],[opady]]&lt;=0.6,12000*IF(pogoda4[[#This Row],[temperatura_srednia]]&gt;30,2,1),0)</f>
        <v>0</v>
      </c>
      <c r="I19">
        <f>ROUNDUP(IF(pogoda4[[#This Row],[opady]]=0,POWER(pogoda4[[#This Row],[temperatura_srednia]],1.5)*0.0003*D18,0),0)</f>
        <v>58</v>
      </c>
      <c r="J19">
        <f>IF(D18+pogoda4[[#This Row],[opady2]]-pogoda4[[#This Row],[podlewanie]]-pogoda4[[#This Row],[parowanie]]&gt;0,0,1)</f>
        <v>0</v>
      </c>
      <c r="K19">
        <f>(25000-pogoda4[[#This Row],[opady2]]-D18+pogoda4[[#This Row],[parowanie]])*pogoda4[[#This Row],[Kolumna3]]</f>
        <v>0</v>
      </c>
    </row>
    <row r="20" spans="1:11" x14ac:dyDescent="0.25">
      <c r="A20" s="2">
        <v>42113</v>
      </c>
      <c r="B20">
        <v>7</v>
      </c>
      <c r="C20">
        <v>0</v>
      </c>
      <c r="D20">
        <f>IF(AND(D19+pogoda4[[#This Row],[opady2]]-pogoda4[[#This Row],[podlewanie]]-pogoda4[[#This Row],[parowanie]]&gt;0,D19+pogoda4[[#This Row],[opady2]]-pogoda4[[#This Row],[podlewanie]]-pogoda4[[#This Row],[parowanie]]*D19&lt;=25000),D19+pogoda4[[#This Row],[opady2]]-pogoda4[[#This Row],[podlewanie]]-pogoda4[[#This Row],[parowanie]],IF(D19+pogoda4[[#This Row],[opady2]]-pogoda4[[#This Row],[podlewanie]]-pogoda4[[#This Row],[parowanie]]&gt;0,25000,25000-pogoda4[[#This Row],[podlewanie]]-pogoda4[[#This Row],[parowanie]]))</f>
        <v>23965</v>
      </c>
      <c r="E20">
        <f>IF(pogoda4[[#This Row],[temperatura_srednia]]&gt;30,2,1)</f>
        <v>1</v>
      </c>
      <c r="F20">
        <f>pogoda4[[#This Row],[opady]]*700</f>
        <v>0</v>
      </c>
      <c r="G20">
        <f>IF(pogoda4[[#This Row],[Kolumna2]]=0,25000-D19,0)</f>
        <v>0</v>
      </c>
      <c r="H20">
        <f>IF(pogoda4[[#This Row],[temperatura_srednia]]&gt;15,1,0)*IF(pogoda4[[#This Row],[opady]]&lt;=0.6,12000*IF(pogoda4[[#This Row],[temperatura_srednia]]&gt;30,2,1),0)</f>
        <v>0</v>
      </c>
      <c r="I20">
        <f>ROUNDUP(IF(pogoda4[[#This Row],[opady]]=0,POWER(pogoda4[[#This Row],[temperatura_srednia]],1.5)*0.0003*D19,0),0)</f>
        <v>134</v>
      </c>
      <c r="J20">
        <f>IF(D19+pogoda4[[#This Row],[opady2]]-pogoda4[[#This Row],[podlewanie]]-pogoda4[[#This Row],[parowanie]]&gt;0,0,1)</f>
        <v>0</v>
      </c>
      <c r="K20">
        <f>(25000-pogoda4[[#This Row],[opady2]]-D19+pogoda4[[#This Row],[parowanie]])*pogoda4[[#This Row],[Kolumna3]]</f>
        <v>0</v>
      </c>
    </row>
    <row r="21" spans="1:11" x14ac:dyDescent="0.25">
      <c r="A21" s="2">
        <v>42114</v>
      </c>
      <c r="B21">
        <v>10</v>
      </c>
      <c r="C21">
        <v>1</v>
      </c>
      <c r="D21">
        <f>IF(AND(D20+pogoda4[[#This Row],[opady2]]-pogoda4[[#This Row],[podlewanie]]-pogoda4[[#This Row],[parowanie]]&gt;0,D20+pogoda4[[#This Row],[opady2]]-pogoda4[[#This Row],[podlewanie]]-pogoda4[[#This Row],[parowanie]]*D20&lt;=25000),D20+pogoda4[[#This Row],[opady2]]-pogoda4[[#This Row],[podlewanie]]-pogoda4[[#This Row],[parowanie]],IF(D20+pogoda4[[#This Row],[opady2]]-pogoda4[[#This Row],[podlewanie]]-pogoda4[[#This Row],[parowanie]]&gt;0,25000,25000-pogoda4[[#This Row],[podlewanie]]-pogoda4[[#This Row],[parowanie]]))</f>
        <v>24665</v>
      </c>
      <c r="E21">
        <f>IF(pogoda4[[#This Row],[temperatura_srednia]]&gt;30,2,1)</f>
        <v>1</v>
      </c>
      <c r="F21">
        <f>pogoda4[[#This Row],[opady]]*700</f>
        <v>700</v>
      </c>
      <c r="G21">
        <f>IF(pogoda4[[#This Row],[Kolumna2]]=0,25000-D20,0)</f>
        <v>0</v>
      </c>
      <c r="H21">
        <f>IF(pogoda4[[#This Row],[temperatura_srednia]]&gt;15,1,0)*IF(pogoda4[[#This Row],[opady]]&lt;=0.6,12000*IF(pogoda4[[#This Row],[temperatura_srednia]]&gt;30,2,1),0)</f>
        <v>0</v>
      </c>
      <c r="I21">
        <f>ROUNDUP(IF(pogoda4[[#This Row],[opady]]=0,POWER(pogoda4[[#This Row],[temperatura_srednia]],1.5)*0.0003*D20,0),0)</f>
        <v>0</v>
      </c>
      <c r="J21">
        <f>IF(D20+pogoda4[[#This Row],[opady2]]-pogoda4[[#This Row],[podlewanie]]-pogoda4[[#This Row],[parowanie]]&gt;0,0,1)</f>
        <v>0</v>
      </c>
      <c r="K21">
        <f>(25000-pogoda4[[#This Row],[opady2]]-D20+pogoda4[[#This Row],[parowanie]])*pogoda4[[#This Row],[Kolumna3]]</f>
        <v>0</v>
      </c>
    </row>
    <row r="22" spans="1:11" x14ac:dyDescent="0.25">
      <c r="A22" s="2">
        <v>42115</v>
      </c>
      <c r="B22">
        <v>11</v>
      </c>
      <c r="C22">
        <v>3.2</v>
      </c>
      <c r="D22">
        <f>IF(AND(D21+pogoda4[[#This Row],[opady2]]-pogoda4[[#This Row],[podlewanie]]-pogoda4[[#This Row],[parowanie]]&gt;0,D21+pogoda4[[#This Row],[opady2]]-pogoda4[[#This Row],[podlewanie]]-pogoda4[[#This Row],[parowanie]]*D21&lt;=25000),D21+pogoda4[[#This Row],[opady2]]-pogoda4[[#This Row],[podlewanie]]-pogoda4[[#This Row],[parowanie]],IF(D21+pogoda4[[#This Row],[opady2]]-pogoda4[[#This Row],[podlewanie]]-pogoda4[[#This Row],[parowanie]]&gt;0,25000,25000-pogoda4[[#This Row],[podlewanie]]-pogoda4[[#This Row],[parowanie]]))</f>
        <v>25000</v>
      </c>
      <c r="E22">
        <f>IF(pogoda4[[#This Row],[temperatura_srednia]]&gt;30,2,1)</f>
        <v>1</v>
      </c>
      <c r="F22">
        <f>pogoda4[[#This Row],[opady]]*700</f>
        <v>2240</v>
      </c>
      <c r="G22">
        <f>IF(pogoda4[[#This Row],[Kolumna2]]=0,25000-D21,0)</f>
        <v>0</v>
      </c>
      <c r="H22">
        <f>IF(pogoda4[[#This Row],[temperatura_srednia]]&gt;15,1,0)*IF(pogoda4[[#This Row],[opady]]&lt;=0.6,12000*IF(pogoda4[[#This Row],[temperatura_srednia]]&gt;30,2,1),0)</f>
        <v>0</v>
      </c>
      <c r="I22">
        <f>ROUNDUP(IF(pogoda4[[#This Row],[opady]]=0,POWER(pogoda4[[#This Row],[temperatura_srednia]],1.5)*0.0003*D21,0),0)</f>
        <v>0</v>
      </c>
      <c r="J22">
        <f>IF(D21+pogoda4[[#This Row],[opady2]]-pogoda4[[#This Row],[podlewanie]]-pogoda4[[#This Row],[parowanie]]&gt;0,0,1)</f>
        <v>0</v>
      </c>
      <c r="K22">
        <f>(25000-pogoda4[[#This Row],[opady2]]-D21+pogoda4[[#This Row],[parowanie]])*pogoda4[[#This Row],[Kolumna3]]</f>
        <v>0</v>
      </c>
    </row>
    <row r="23" spans="1:11" x14ac:dyDescent="0.25">
      <c r="A23" s="2">
        <v>42116</v>
      </c>
      <c r="B23">
        <v>8</v>
      </c>
      <c r="C23">
        <v>2.2000000000000002</v>
      </c>
      <c r="D23">
        <f>IF(AND(D22+pogoda4[[#This Row],[opady2]]-pogoda4[[#This Row],[podlewanie]]-pogoda4[[#This Row],[parowanie]]&gt;0,D22+pogoda4[[#This Row],[opady2]]-pogoda4[[#This Row],[podlewanie]]-pogoda4[[#This Row],[parowanie]]*D22&lt;=25000),D22+pogoda4[[#This Row],[opady2]]-pogoda4[[#This Row],[podlewanie]]-pogoda4[[#This Row],[parowanie]],IF(D22+pogoda4[[#This Row],[opady2]]-pogoda4[[#This Row],[podlewanie]]-pogoda4[[#This Row],[parowanie]]&gt;0,25000,25000-pogoda4[[#This Row],[podlewanie]]-pogoda4[[#This Row],[parowanie]]))</f>
        <v>25000</v>
      </c>
      <c r="E23">
        <f>IF(pogoda4[[#This Row],[temperatura_srednia]]&gt;30,2,1)</f>
        <v>1</v>
      </c>
      <c r="F23">
        <f>pogoda4[[#This Row],[opady]]*700</f>
        <v>1540.0000000000002</v>
      </c>
      <c r="G23">
        <f>IF(pogoda4[[#This Row],[Kolumna2]]=0,25000-D22,0)</f>
        <v>0</v>
      </c>
      <c r="H23">
        <f>IF(pogoda4[[#This Row],[temperatura_srednia]]&gt;15,1,0)*IF(pogoda4[[#This Row],[opady]]&lt;=0.6,12000*IF(pogoda4[[#This Row],[temperatura_srednia]]&gt;30,2,1),0)</f>
        <v>0</v>
      </c>
      <c r="I23">
        <f>ROUNDUP(IF(pogoda4[[#This Row],[opady]]=0,POWER(pogoda4[[#This Row],[temperatura_srednia]],1.5)*0.0003*D22,0),0)</f>
        <v>0</v>
      </c>
      <c r="J23">
        <f>IF(D22+pogoda4[[#This Row],[opady2]]-pogoda4[[#This Row],[podlewanie]]-pogoda4[[#This Row],[parowanie]]&gt;0,0,1)</f>
        <v>0</v>
      </c>
      <c r="K23">
        <f>(25000-pogoda4[[#This Row],[opady2]]-D22+pogoda4[[#This Row],[parowanie]])*pogoda4[[#This Row],[Kolumna3]]</f>
        <v>0</v>
      </c>
    </row>
    <row r="24" spans="1:11" x14ac:dyDescent="0.25">
      <c r="A24" s="2">
        <v>42117</v>
      </c>
      <c r="B24">
        <v>11</v>
      </c>
      <c r="C24">
        <v>1</v>
      </c>
      <c r="D24">
        <f>IF(AND(D23+pogoda4[[#This Row],[opady2]]-pogoda4[[#This Row],[podlewanie]]-pogoda4[[#This Row],[parowanie]]&gt;0,D23+pogoda4[[#This Row],[opady2]]-pogoda4[[#This Row],[podlewanie]]-pogoda4[[#This Row],[parowanie]]*D23&lt;=25000),D23+pogoda4[[#This Row],[opady2]]-pogoda4[[#This Row],[podlewanie]]-pogoda4[[#This Row],[parowanie]],IF(D23+pogoda4[[#This Row],[opady2]]-pogoda4[[#This Row],[podlewanie]]-pogoda4[[#This Row],[parowanie]]&gt;0,25000,25000-pogoda4[[#This Row],[podlewanie]]-pogoda4[[#This Row],[parowanie]]))</f>
        <v>25000</v>
      </c>
      <c r="E24">
        <f>IF(pogoda4[[#This Row],[temperatura_srednia]]&gt;30,2,1)</f>
        <v>1</v>
      </c>
      <c r="F24">
        <f>pogoda4[[#This Row],[opady]]*700</f>
        <v>700</v>
      </c>
      <c r="G24">
        <f>IF(pogoda4[[#This Row],[Kolumna2]]=0,25000-D23,0)</f>
        <v>0</v>
      </c>
      <c r="H24">
        <f>IF(pogoda4[[#This Row],[temperatura_srednia]]&gt;15,1,0)*IF(pogoda4[[#This Row],[opady]]&lt;=0.6,12000*IF(pogoda4[[#This Row],[temperatura_srednia]]&gt;30,2,1),0)</f>
        <v>0</v>
      </c>
      <c r="I24">
        <f>ROUNDUP(IF(pogoda4[[#This Row],[opady]]=0,POWER(pogoda4[[#This Row],[temperatura_srednia]],1.5)*0.0003*D23,0),0)</f>
        <v>0</v>
      </c>
      <c r="J24">
        <f>IF(D23+pogoda4[[#This Row],[opady2]]-pogoda4[[#This Row],[podlewanie]]-pogoda4[[#This Row],[parowanie]]&gt;0,0,1)</f>
        <v>0</v>
      </c>
      <c r="K24">
        <f>(25000-pogoda4[[#This Row],[opady2]]-D23+pogoda4[[#This Row],[parowanie]])*pogoda4[[#This Row],[Kolumna3]]</f>
        <v>0</v>
      </c>
    </row>
    <row r="25" spans="1:11" x14ac:dyDescent="0.25">
      <c r="A25" s="2">
        <v>42118</v>
      </c>
      <c r="B25">
        <v>12</v>
      </c>
      <c r="C25">
        <v>1</v>
      </c>
      <c r="D25">
        <f>IF(AND(D24+pogoda4[[#This Row],[opady2]]-pogoda4[[#This Row],[podlewanie]]-pogoda4[[#This Row],[parowanie]]&gt;0,D24+pogoda4[[#This Row],[opady2]]-pogoda4[[#This Row],[podlewanie]]-pogoda4[[#This Row],[parowanie]]*D24&lt;=25000),D24+pogoda4[[#This Row],[opady2]]-pogoda4[[#This Row],[podlewanie]]-pogoda4[[#This Row],[parowanie]],IF(D24+pogoda4[[#This Row],[opady2]]-pogoda4[[#This Row],[podlewanie]]-pogoda4[[#This Row],[parowanie]]&gt;0,25000,25000-pogoda4[[#This Row],[podlewanie]]-pogoda4[[#This Row],[parowanie]]))</f>
        <v>25000</v>
      </c>
      <c r="E25">
        <f>IF(pogoda4[[#This Row],[temperatura_srednia]]&gt;30,2,1)</f>
        <v>1</v>
      </c>
      <c r="F25">
        <f>pogoda4[[#This Row],[opady]]*700</f>
        <v>700</v>
      </c>
      <c r="G25">
        <f>IF(pogoda4[[#This Row],[Kolumna2]]=0,25000-D24,0)</f>
        <v>0</v>
      </c>
      <c r="H25">
        <f>IF(pogoda4[[#This Row],[temperatura_srednia]]&gt;15,1,0)*IF(pogoda4[[#This Row],[opady]]&lt;=0.6,12000*IF(pogoda4[[#This Row],[temperatura_srednia]]&gt;30,2,1),0)</f>
        <v>0</v>
      </c>
      <c r="I25">
        <f>ROUNDUP(IF(pogoda4[[#This Row],[opady]]=0,POWER(pogoda4[[#This Row],[temperatura_srednia]],1.5)*0.0003*D24,0),0)</f>
        <v>0</v>
      </c>
      <c r="J25">
        <f>IF(D24+pogoda4[[#This Row],[opady2]]-pogoda4[[#This Row],[podlewanie]]-pogoda4[[#This Row],[parowanie]]&gt;0,0,1)</f>
        <v>0</v>
      </c>
      <c r="K25">
        <f>(25000-pogoda4[[#This Row],[opady2]]-D24+pogoda4[[#This Row],[parowanie]])*pogoda4[[#This Row],[Kolumna3]]</f>
        <v>0</v>
      </c>
    </row>
    <row r="26" spans="1:11" x14ac:dyDescent="0.25">
      <c r="A26" s="2">
        <v>42119</v>
      </c>
      <c r="B26">
        <v>14</v>
      </c>
      <c r="C26">
        <v>1</v>
      </c>
      <c r="D26">
        <f>IF(AND(D25+pogoda4[[#This Row],[opady2]]-pogoda4[[#This Row],[podlewanie]]-pogoda4[[#This Row],[parowanie]]&gt;0,D25+pogoda4[[#This Row],[opady2]]-pogoda4[[#This Row],[podlewanie]]-pogoda4[[#This Row],[parowanie]]*D25&lt;=25000),D25+pogoda4[[#This Row],[opady2]]-pogoda4[[#This Row],[podlewanie]]-pogoda4[[#This Row],[parowanie]],IF(D25+pogoda4[[#This Row],[opady2]]-pogoda4[[#This Row],[podlewanie]]-pogoda4[[#This Row],[parowanie]]&gt;0,25000,25000-pogoda4[[#This Row],[podlewanie]]-pogoda4[[#This Row],[parowanie]]))</f>
        <v>25000</v>
      </c>
      <c r="E26">
        <f>IF(pogoda4[[#This Row],[temperatura_srednia]]&gt;30,2,1)</f>
        <v>1</v>
      </c>
      <c r="F26">
        <f>pogoda4[[#This Row],[opady]]*700</f>
        <v>700</v>
      </c>
      <c r="G26">
        <f>IF(pogoda4[[#This Row],[Kolumna2]]=0,25000-D25,0)</f>
        <v>0</v>
      </c>
      <c r="H26">
        <f>IF(pogoda4[[#This Row],[temperatura_srednia]]&gt;15,1,0)*IF(pogoda4[[#This Row],[opady]]&lt;=0.6,12000*IF(pogoda4[[#This Row],[temperatura_srednia]]&gt;30,2,1),0)</f>
        <v>0</v>
      </c>
      <c r="I26">
        <f>ROUNDUP(IF(pogoda4[[#This Row],[opady]]=0,POWER(pogoda4[[#This Row],[temperatura_srednia]],1.5)*0.0003*D25,0),0)</f>
        <v>0</v>
      </c>
      <c r="J26">
        <f>IF(D25+pogoda4[[#This Row],[opady2]]-pogoda4[[#This Row],[podlewanie]]-pogoda4[[#This Row],[parowanie]]&gt;0,0,1)</f>
        <v>0</v>
      </c>
      <c r="K26">
        <f>(25000-pogoda4[[#This Row],[opady2]]-D25+pogoda4[[#This Row],[parowanie]])*pogoda4[[#This Row],[Kolumna3]]</f>
        <v>0</v>
      </c>
    </row>
    <row r="27" spans="1:11" x14ac:dyDescent="0.25">
      <c r="A27" s="2">
        <v>42120</v>
      </c>
      <c r="B27">
        <v>16</v>
      </c>
      <c r="C27">
        <v>0</v>
      </c>
      <c r="D27">
        <f>IF(AND(D26+pogoda4[[#This Row],[opady2]]-pogoda4[[#This Row],[podlewanie]]-pogoda4[[#This Row],[parowanie]]&gt;0,D26+pogoda4[[#This Row],[opady2]]-pogoda4[[#This Row],[podlewanie]]-pogoda4[[#This Row],[parowanie]]*D26&lt;=25000),D26+pogoda4[[#This Row],[opady2]]-pogoda4[[#This Row],[podlewanie]]-pogoda4[[#This Row],[parowanie]],IF(D26+pogoda4[[#This Row],[opady2]]-pogoda4[[#This Row],[podlewanie]]-pogoda4[[#This Row],[parowanie]]&gt;0,25000,25000-pogoda4[[#This Row],[podlewanie]]-pogoda4[[#This Row],[parowanie]]))</f>
        <v>12520</v>
      </c>
      <c r="E27">
        <f>IF(pogoda4[[#This Row],[temperatura_srednia]]&gt;30,2,1)</f>
        <v>1</v>
      </c>
      <c r="F27">
        <f>pogoda4[[#This Row],[opady]]*700</f>
        <v>0</v>
      </c>
      <c r="G27">
        <f>IF(pogoda4[[#This Row],[Kolumna2]]=0,25000-D26,0)</f>
        <v>0</v>
      </c>
      <c r="H27">
        <f>IF(pogoda4[[#This Row],[temperatura_srednia]]&gt;15,1,0)*IF(pogoda4[[#This Row],[opady]]&lt;=0.6,12000*IF(pogoda4[[#This Row],[temperatura_srednia]]&gt;30,2,1),0)</f>
        <v>12000</v>
      </c>
      <c r="I27">
        <f>ROUNDUP(IF(pogoda4[[#This Row],[opady]]=0,POWER(pogoda4[[#This Row],[temperatura_srednia]],1.5)*0.0003*D26,0),0)</f>
        <v>480</v>
      </c>
      <c r="J27">
        <f>IF(D26+pogoda4[[#This Row],[opady2]]-pogoda4[[#This Row],[podlewanie]]-pogoda4[[#This Row],[parowanie]]&gt;0,0,1)</f>
        <v>0</v>
      </c>
      <c r="K27">
        <f>(25000-pogoda4[[#This Row],[opady2]]-D26+pogoda4[[#This Row],[parowanie]])*pogoda4[[#This Row],[Kolumna3]]</f>
        <v>0</v>
      </c>
    </row>
    <row r="28" spans="1:11" x14ac:dyDescent="0.25">
      <c r="A28" s="2">
        <v>42121</v>
      </c>
      <c r="B28">
        <v>16</v>
      </c>
      <c r="C28">
        <v>1</v>
      </c>
      <c r="D28">
        <f>IF(AND(D27+pogoda4[[#This Row],[opady2]]-pogoda4[[#This Row],[podlewanie]]-pogoda4[[#This Row],[parowanie]]&gt;0,D27+pogoda4[[#This Row],[opady2]]-pogoda4[[#This Row],[podlewanie]]-pogoda4[[#This Row],[parowanie]]*D27&lt;=25000),D27+pogoda4[[#This Row],[opady2]]-pogoda4[[#This Row],[podlewanie]]-pogoda4[[#This Row],[parowanie]],IF(D27+pogoda4[[#This Row],[opady2]]-pogoda4[[#This Row],[podlewanie]]-pogoda4[[#This Row],[parowanie]]&gt;0,25000,25000-pogoda4[[#This Row],[podlewanie]]-pogoda4[[#This Row],[parowanie]]))</f>
        <v>13220</v>
      </c>
      <c r="E28">
        <f>IF(pogoda4[[#This Row],[temperatura_srednia]]&gt;30,2,1)</f>
        <v>1</v>
      </c>
      <c r="F28">
        <f>pogoda4[[#This Row],[opady]]*700</f>
        <v>700</v>
      </c>
      <c r="G28">
        <f>IF(pogoda4[[#This Row],[Kolumna2]]=0,25000-D27,0)</f>
        <v>0</v>
      </c>
      <c r="H28">
        <f>IF(pogoda4[[#This Row],[temperatura_srednia]]&gt;15,1,0)*IF(pogoda4[[#This Row],[opady]]&lt;=0.6,12000*IF(pogoda4[[#This Row],[temperatura_srednia]]&gt;30,2,1),0)</f>
        <v>0</v>
      </c>
      <c r="I28">
        <f>ROUNDUP(IF(pogoda4[[#This Row],[opady]]=0,POWER(pogoda4[[#This Row],[temperatura_srednia]],1.5)*0.0003*D27,0),0)</f>
        <v>0</v>
      </c>
      <c r="J28">
        <f>IF(D27+pogoda4[[#This Row],[opady2]]-pogoda4[[#This Row],[podlewanie]]-pogoda4[[#This Row],[parowanie]]&gt;0,0,1)</f>
        <v>0</v>
      </c>
      <c r="K28">
        <f>(25000-pogoda4[[#This Row],[opady2]]-D27+pogoda4[[#This Row],[parowanie]])*pogoda4[[#This Row],[Kolumna3]]</f>
        <v>0</v>
      </c>
    </row>
    <row r="29" spans="1:11" x14ac:dyDescent="0.25">
      <c r="A29" s="2">
        <v>42122</v>
      </c>
      <c r="B29">
        <v>6</v>
      </c>
      <c r="C29">
        <v>2</v>
      </c>
      <c r="D29">
        <f>IF(AND(D28+pogoda4[[#This Row],[opady2]]-pogoda4[[#This Row],[podlewanie]]-pogoda4[[#This Row],[parowanie]]&gt;0,D28+pogoda4[[#This Row],[opady2]]-pogoda4[[#This Row],[podlewanie]]-pogoda4[[#This Row],[parowanie]]*D28&lt;=25000),D28+pogoda4[[#This Row],[opady2]]-pogoda4[[#This Row],[podlewanie]]-pogoda4[[#This Row],[parowanie]],IF(D28+pogoda4[[#This Row],[opady2]]-pogoda4[[#This Row],[podlewanie]]-pogoda4[[#This Row],[parowanie]]&gt;0,25000,25000-pogoda4[[#This Row],[podlewanie]]-pogoda4[[#This Row],[parowanie]]))</f>
        <v>14620</v>
      </c>
      <c r="E29">
        <f>IF(pogoda4[[#This Row],[temperatura_srednia]]&gt;30,2,1)</f>
        <v>1</v>
      </c>
      <c r="F29">
        <f>pogoda4[[#This Row],[opady]]*700</f>
        <v>1400</v>
      </c>
      <c r="G29">
        <f>IF(pogoda4[[#This Row],[Kolumna2]]=0,25000-D28,0)</f>
        <v>0</v>
      </c>
      <c r="H29">
        <f>IF(pogoda4[[#This Row],[temperatura_srednia]]&gt;15,1,0)*IF(pogoda4[[#This Row],[opady]]&lt;=0.6,12000*IF(pogoda4[[#This Row],[temperatura_srednia]]&gt;30,2,1),0)</f>
        <v>0</v>
      </c>
      <c r="I29">
        <f>ROUNDUP(IF(pogoda4[[#This Row],[opady]]=0,POWER(pogoda4[[#This Row],[temperatura_srednia]],1.5)*0.0003*D28,0),0)</f>
        <v>0</v>
      </c>
      <c r="J29">
        <f>IF(D28+pogoda4[[#This Row],[opady2]]-pogoda4[[#This Row],[podlewanie]]-pogoda4[[#This Row],[parowanie]]&gt;0,0,1)</f>
        <v>0</v>
      </c>
      <c r="K29">
        <f>(25000-pogoda4[[#This Row],[opady2]]-D28+pogoda4[[#This Row],[parowanie]])*pogoda4[[#This Row],[Kolumna3]]</f>
        <v>0</v>
      </c>
    </row>
    <row r="30" spans="1:11" x14ac:dyDescent="0.25">
      <c r="A30" s="2">
        <v>42123</v>
      </c>
      <c r="B30">
        <v>7</v>
      </c>
      <c r="C30">
        <v>0</v>
      </c>
      <c r="D30">
        <f>IF(AND(D29+pogoda4[[#This Row],[opady2]]-pogoda4[[#This Row],[podlewanie]]-pogoda4[[#This Row],[parowanie]]&gt;0,D29+pogoda4[[#This Row],[opady2]]-pogoda4[[#This Row],[podlewanie]]-pogoda4[[#This Row],[parowanie]]*D29&lt;=25000),D29+pogoda4[[#This Row],[opady2]]-pogoda4[[#This Row],[podlewanie]]-pogoda4[[#This Row],[parowanie]],IF(D29+pogoda4[[#This Row],[opady2]]-pogoda4[[#This Row],[podlewanie]]-pogoda4[[#This Row],[parowanie]]&gt;0,25000,25000-pogoda4[[#This Row],[podlewanie]]-pogoda4[[#This Row],[parowanie]]))</f>
        <v>14538</v>
      </c>
      <c r="E30">
        <f>IF(pogoda4[[#This Row],[temperatura_srednia]]&gt;30,2,1)</f>
        <v>1</v>
      </c>
      <c r="F30">
        <f>pogoda4[[#This Row],[opady]]*700</f>
        <v>0</v>
      </c>
      <c r="G30">
        <f>IF(pogoda4[[#This Row],[Kolumna2]]=0,25000-D29,0)</f>
        <v>0</v>
      </c>
      <c r="H30">
        <f>IF(pogoda4[[#This Row],[temperatura_srednia]]&gt;15,1,0)*IF(pogoda4[[#This Row],[opady]]&lt;=0.6,12000*IF(pogoda4[[#This Row],[temperatura_srednia]]&gt;30,2,1),0)</f>
        <v>0</v>
      </c>
      <c r="I30">
        <f>ROUNDUP(IF(pogoda4[[#This Row],[opady]]=0,POWER(pogoda4[[#This Row],[temperatura_srednia]],1.5)*0.0003*D29,0),0)</f>
        <v>82</v>
      </c>
      <c r="J30">
        <f>IF(D29+pogoda4[[#This Row],[opady2]]-pogoda4[[#This Row],[podlewanie]]-pogoda4[[#This Row],[parowanie]]&gt;0,0,1)</f>
        <v>0</v>
      </c>
      <c r="K30">
        <f>(25000-pogoda4[[#This Row],[opady2]]-D29+pogoda4[[#This Row],[parowanie]])*pogoda4[[#This Row],[Kolumna3]]</f>
        <v>0</v>
      </c>
    </row>
    <row r="31" spans="1:11" x14ac:dyDescent="0.25">
      <c r="A31" s="2">
        <v>42124</v>
      </c>
      <c r="B31">
        <v>10</v>
      </c>
      <c r="C31">
        <v>0</v>
      </c>
      <c r="D31">
        <f>IF(AND(D30+pogoda4[[#This Row],[opady2]]-pogoda4[[#This Row],[podlewanie]]-pogoda4[[#This Row],[parowanie]]&gt;0,D30+pogoda4[[#This Row],[opady2]]-pogoda4[[#This Row],[podlewanie]]-pogoda4[[#This Row],[parowanie]]*D30&lt;=25000),D30+pogoda4[[#This Row],[opady2]]-pogoda4[[#This Row],[podlewanie]]-pogoda4[[#This Row],[parowanie]],IF(D30+pogoda4[[#This Row],[opady2]]-pogoda4[[#This Row],[podlewanie]]-pogoda4[[#This Row],[parowanie]]&gt;0,25000,25000-pogoda4[[#This Row],[podlewanie]]-pogoda4[[#This Row],[parowanie]]))</f>
        <v>14400</v>
      </c>
      <c r="E31">
        <f>IF(pogoda4[[#This Row],[temperatura_srednia]]&gt;30,2,1)</f>
        <v>1</v>
      </c>
      <c r="F31">
        <f>pogoda4[[#This Row],[opady]]*700</f>
        <v>0</v>
      </c>
      <c r="G31">
        <f>IF(pogoda4[[#This Row],[Kolumna2]]=0,25000-D30,0)</f>
        <v>0</v>
      </c>
      <c r="H31">
        <f>IF(pogoda4[[#This Row],[temperatura_srednia]]&gt;15,1,0)*IF(pogoda4[[#This Row],[opady]]&lt;=0.6,12000*IF(pogoda4[[#This Row],[temperatura_srednia]]&gt;30,2,1),0)</f>
        <v>0</v>
      </c>
      <c r="I31">
        <f>ROUNDUP(IF(pogoda4[[#This Row],[opady]]=0,POWER(pogoda4[[#This Row],[temperatura_srednia]],1.5)*0.0003*D30,0),0)</f>
        <v>138</v>
      </c>
      <c r="J31">
        <f>IF(D30+pogoda4[[#This Row],[opady2]]-pogoda4[[#This Row],[podlewanie]]-pogoda4[[#This Row],[parowanie]]&gt;0,0,1)</f>
        <v>0</v>
      </c>
      <c r="K31">
        <f>(25000-pogoda4[[#This Row],[opady2]]-D30+pogoda4[[#This Row],[parowanie]])*pogoda4[[#This Row],[Kolumna3]]</f>
        <v>0</v>
      </c>
    </row>
    <row r="32" spans="1:11" x14ac:dyDescent="0.25">
      <c r="A32" s="2">
        <v>42125</v>
      </c>
      <c r="B32">
        <v>10</v>
      </c>
      <c r="C32">
        <v>4</v>
      </c>
      <c r="D32">
        <f>IF(AND(D31+pogoda4[[#This Row],[opady2]]-pogoda4[[#This Row],[podlewanie]]-pogoda4[[#This Row],[parowanie]]&gt;0,D31+pogoda4[[#This Row],[opady2]]-pogoda4[[#This Row],[podlewanie]]-pogoda4[[#This Row],[parowanie]]*D31&lt;=25000),D31+pogoda4[[#This Row],[opady2]]-pogoda4[[#This Row],[podlewanie]]-pogoda4[[#This Row],[parowanie]],IF(D31+pogoda4[[#This Row],[opady2]]-pogoda4[[#This Row],[podlewanie]]-pogoda4[[#This Row],[parowanie]]&gt;0,25000,25000-pogoda4[[#This Row],[podlewanie]]-pogoda4[[#This Row],[parowanie]]))</f>
        <v>17200</v>
      </c>
      <c r="E32">
        <f>IF(pogoda4[[#This Row],[temperatura_srednia]]&gt;30,2,1)</f>
        <v>1</v>
      </c>
      <c r="F32">
        <f>pogoda4[[#This Row],[opady]]*700</f>
        <v>2800</v>
      </c>
      <c r="G32">
        <f>IF(pogoda4[[#This Row],[Kolumna2]]=0,25000-D31,0)</f>
        <v>0</v>
      </c>
      <c r="H32">
        <f>IF(pogoda4[[#This Row],[temperatura_srednia]]&gt;15,1,0)*IF(pogoda4[[#This Row],[opady]]&lt;=0.6,12000*IF(pogoda4[[#This Row],[temperatura_srednia]]&gt;30,2,1),0)</f>
        <v>0</v>
      </c>
      <c r="I32">
        <f>ROUNDUP(IF(pogoda4[[#This Row],[opady]]=0,POWER(pogoda4[[#This Row],[temperatura_srednia]],1.5)*0.0003*D31,0),0)</f>
        <v>0</v>
      </c>
      <c r="J32">
        <f>IF(D31+pogoda4[[#This Row],[opady2]]-pogoda4[[#This Row],[podlewanie]]-pogoda4[[#This Row],[parowanie]]&gt;0,0,1)</f>
        <v>0</v>
      </c>
      <c r="K32">
        <f>(25000-pogoda4[[#This Row],[opady2]]-D31+pogoda4[[#This Row],[parowanie]])*pogoda4[[#This Row],[Kolumna3]]</f>
        <v>0</v>
      </c>
    </row>
    <row r="33" spans="1:11" x14ac:dyDescent="0.25">
      <c r="A33" s="2">
        <v>42126</v>
      </c>
      <c r="B33">
        <v>7</v>
      </c>
      <c r="C33">
        <v>5</v>
      </c>
      <c r="D33">
        <f>IF(AND(D32+pogoda4[[#This Row],[opady2]]-pogoda4[[#This Row],[podlewanie]]-pogoda4[[#This Row],[parowanie]]&gt;0,D32+pogoda4[[#This Row],[opady2]]-pogoda4[[#This Row],[podlewanie]]-pogoda4[[#This Row],[parowanie]]*D32&lt;=25000),D32+pogoda4[[#This Row],[opady2]]-pogoda4[[#This Row],[podlewanie]]-pogoda4[[#This Row],[parowanie]],IF(D32+pogoda4[[#This Row],[opady2]]-pogoda4[[#This Row],[podlewanie]]-pogoda4[[#This Row],[parowanie]]&gt;0,25000,25000-pogoda4[[#This Row],[podlewanie]]-pogoda4[[#This Row],[parowanie]]))</f>
        <v>20700</v>
      </c>
      <c r="E33">
        <f>IF(pogoda4[[#This Row],[temperatura_srednia]]&gt;30,2,1)</f>
        <v>1</v>
      </c>
      <c r="F33">
        <f>pogoda4[[#This Row],[opady]]*700</f>
        <v>3500</v>
      </c>
      <c r="G33">
        <f>IF(pogoda4[[#This Row],[Kolumna2]]=0,25000-D32,0)</f>
        <v>0</v>
      </c>
      <c r="H33">
        <f>IF(pogoda4[[#This Row],[temperatura_srednia]]&gt;15,1,0)*IF(pogoda4[[#This Row],[opady]]&lt;=0.6,12000*IF(pogoda4[[#This Row],[temperatura_srednia]]&gt;30,2,1),0)</f>
        <v>0</v>
      </c>
      <c r="I33">
        <f>ROUNDUP(IF(pogoda4[[#This Row],[opady]]=0,POWER(pogoda4[[#This Row],[temperatura_srednia]],1.5)*0.0003*D32,0),0)</f>
        <v>0</v>
      </c>
      <c r="J33">
        <f>IF(D32+pogoda4[[#This Row],[opady2]]-pogoda4[[#This Row],[podlewanie]]-pogoda4[[#This Row],[parowanie]]&gt;0,0,1)</f>
        <v>0</v>
      </c>
      <c r="K33">
        <f>(25000-pogoda4[[#This Row],[opady2]]-D32+pogoda4[[#This Row],[parowanie]])*pogoda4[[#This Row],[Kolumna3]]</f>
        <v>0</v>
      </c>
    </row>
    <row r="34" spans="1:11" x14ac:dyDescent="0.25">
      <c r="A34" s="2">
        <v>42127</v>
      </c>
      <c r="B34">
        <v>9</v>
      </c>
      <c r="C34">
        <v>4</v>
      </c>
      <c r="D34">
        <f>IF(AND(D33+pogoda4[[#This Row],[opady2]]-pogoda4[[#This Row],[podlewanie]]-pogoda4[[#This Row],[parowanie]]&gt;0,D33+pogoda4[[#This Row],[opady2]]-pogoda4[[#This Row],[podlewanie]]-pogoda4[[#This Row],[parowanie]]*D33&lt;=25000),D33+pogoda4[[#This Row],[opady2]]-pogoda4[[#This Row],[podlewanie]]-pogoda4[[#This Row],[parowanie]],IF(D33+pogoda4[[#This Row],[opady2]]-pogoda4[[#This Row],[podlewanie]]-pogoda4[[#This Row],[parowanie]]&gt;0,25000,25000-pogoda4[[#This Row],[podlewanie]]-pogoda4[[#This Row],[parowanie]]))</f>
        <v>23500</v>
      </c>
      <c r="E34">
        <f>IF(pogoda4[[#This Row],[temperatura_srednia]]&gt;30,2,1)</f>
        <v>1</v>
      </c>
      <c r="F34">
        <f>pogoda4[[#This Row],[opady]]*700</f>
        <v>2800</v>
      </c>
      <c r="G34">
        <f>IF(pogoda4[[#This Row],[Kolumna2]]=0,25000-D33,0)</f>
        <v>0</v>
      </c>
      <c r="H34">
        <f>IF(pogoda4[[#This Row],[temperatura_srednia]]&gt;15,1,0)*IF(pogoda4[[#This Row],[opady]]&lt;=0.6,12000*IF(pogoda4[[#This Row],[temperatura_srednia]]&gt;30,2,1),0)</f>
        <v>0</v>
      </c>
      <c r="I34">
        <f>ROUNDUP(IF(pogoda4[[#This Row],[opady]]=0,POWER(pogoda4[[#This Row],[temperatura_srednia]],1.5)*0.0003*D33,0),0)</f>
        <v>0</v>
      </c>
      <c r="J34">
        <f>IF(D33+pogoda4[[#This Row],[opady2]]-pogoda4[[#This Row],[podlewanie]]-pogoda4[[#This Row],[parowanie]]&gt;0,0,1)</f>
        <v>0</v>
      </c>
      <c r="K34">
        <f>(25000-pogoda4[[#This Row],[opady2]]-D33+pogoda4[[#This Row],[parowanie]])*pogoda4[[#This Row],[Kolumna3]]</f>
        <v>0</v>
      </c>
    </row>
    <row r="35" spans="1:11" x14ac:dyDescent="0.25">
      <c r="A35" s="2">
        <v>42128</v>
      </c>
      <c r="B35">
        <v>15</v>
      </c>
      <c r="C35">
        <v>0.4</v>
      </c>
      <c r="D35">
        <f>IF(AND(D34+pogoda4[[#This Row],[opady2]]-pogoda4[[#This Row],[podlewanie]]-pogoda4[[#This Row],[parowanie]]&gt;0,D34+pogoda4[[#This Row],[opady2]]-pogoda4[[#This Row],[podlewanie]]-pogoda4[[#This Row],[parowanie]]*D34&lt;=25000),D34+pogoda4[[#This Row],[opady2]]-pogoda4[[#This Row],[podlewanie]]-pogoda4[[#This Row],[parowanie]],IF(D34+pogoda4[[#This Row],[opady2]]-pogoda4[[#This Row],[podlewanie]]-pogoda4[[#This Row],[parowanie]]&gt;0,25000,25000-pogoda4[[#This Row],[podlewanie]]-pogoda4[[#This Row],[parowanie]]))</f>
        <v>23780</v>
      </c>
      <c r="E35">
        <f>IF(pogoda4[[#This Row],[temperatura_srednia]]&gt;30,2,1)</f>
        <v>1</v>
      </c>
      <c r="F35">
        <f>pogoda4[[#This Row],[opady]]*700</f>
        <v>280</v>
      </c>
      <c r="G35">
        <f>IF(pogoda4[[#This Row],[Kolumna2]]=0,25000-D34,0)</f>
        <v>0</v>
      </c>
      <c r="H35">
        <f>IF(pogoda4[[#This Row],[temperatura_srednia]]&gt;15,1,0)*IF(pogoda4[[#This Row],[opady]]&lt;=0.6,12000*IF(pogoda4[[#This Row],[temperatura_srednia]]&gt;30,2,1),0)</f>
        <v>0</v>
      </c>
      <c r="I35">
        <f>ROUNDUP(IF(pogoda4[[#This Row],[opady]]=0,POWER(pogoda4[[#This Row],[temperatura_srednia]],1.5)*0.0003*D34,0),0)</f>
        <v>0</v>
      </c>
      <c r="J35">
        <f>IF(D34+pogoda4[[#This Row],[opady2]]-pogoda4[[#This Row],[podlewanie]]-pogoda4[[#This Row],[parowanie]]&gt;0,0,1)</f>
        <v>0</v>
      </c>
      <c r="K35">
        <f>(25000-pogoda4[[#This Row],[opady2]]-D34+pogoda4[[#This Row],[parowanie]])*pogoda4[[#This Row],[Kolumna3]]</f>
        <v>0</v>
      </c>
    </row>
    <row r="36" spans="1:11" x14ac:dyDescent="0.25">
      <c r="A36" s="2">
        <v>42129</v>
      </c>
      <c r="B36">
        <v>18</v>
      </c>
      <c r="C36">
        <v>0.4</v>
      </c>
      <c r="D36">
        <f>IF(AND(D35+pogoda4[[#This Row],[opady2]]-pogoda4[[#This Row],[podlewanie]]-pogoda4[[#This Row],[parowanie]]&gt;0,D35+pogoda4[[#This Row],[opady2]]-pogoda4[[#This Row],[podlewanie]]-pogoda4[[#This Row],[parowanie]]*D35&lt;=25000),D35+pogoda4[[#This Row],[opady2]]-pogoda4[[#This Row],[podlewanie]]-pogoda4[[#This Row],[parowanie]],IF(D35+pogoda4[[#This Row],[opady2]]-pogoda4[[#This Row],[podlewanie]]-pogoda4[[#This Row],[parowanie]]&gt;0,25000,25000-pogoda4[[#This Row],[podlewanie]]-pogoda4[[#This Row],[parowanie]]))</f>
        <v>12060</v>
      </c>
      <c r="E36">
        <f>IF(pogoda4[[#This Row],[temperatura_srednia]]&gt;30,2,1)</f>
        <v>1</v>
      </c>
      <c r="F36">
        <f>pogoda4[[#This Row],[opady]]*700</f>
        <v>280</v>
      </c>
      <c r="G36">
        <f>IF(pogoda4[[#This Row],[Kolumna2]]=0,25000-D35,0)</f>
        <v>0</v>
      </c>
      <c r="H36">
        <f>IF(pogoda4[[#This Row],[temperatura_srednia]]&gt;15,1,0)*IF(pogoda4[[#This Row],[opady]]&lt;=0.6,12000*IF(pogoda4[[#This Row],[temperatura_srednia]]&gt;30,2,1),0)</f>
        <v>12000</v>
      </c>
      <c r="I36">
        <f>ROUNDUP(IF(pogoda4[[#This Row],[opady]]=0,POWER(pogoda4[[#This Row],[temperatura_srednia]],1.5)*0.0003*D35,0),0)</f>
        <v>0</v>
      </c>
      <c r="J36">
        <f>IF(D35+pogoda4[[#This Row],[opady2]]-pogoda4[[#This Row],[podlewanie]]-pogoda4[[#This Row],[parowanie]]&gt;0,0,1)</f>
        <v>0</v>
      </c>
      <c r="K36">
        <f>(25000-pogoda4[[#This Row],[opady2]]-D35+pogoda4[[#This Row],[parowanie]])*pogoda4[[#This Row],[Kolumna3]]</f>
        <v>0</v>
      </c>
    </row>
    <row r="37" spans="1:11" x14ac:dyDescent="0.25">
      <c r="A37" s="2">
        <v>42130</v>
      </c>
      <c r="B37">
        <v>16</v>
      </c>
      <c r="C37">
        <v>0</v>
      </c>
      <c r="D37">
        <f>IF(AND(D36+pogoda4[[#This Row],[opady2]]-pogoda4[[#This Row],[podlewanie]]-pogoda4[[#This Row],[parowanie]]&gt;0,D36+pogoda4[[#This Row],[opady2]]-pogoda4[[#This Row],[podlewanie]]-pogoda4[[#This Row],[parowanie]]*D36&lt;=25000),D36+pogoda4[[#This Row],[opady2]]-pogoda4[[#This Row],[podlewanie]]-pogoda4[[#This Row],[parowanie]],IF(D36+pogoda4[[#This Row],[opady2]]-pogoda4[[#This Row],[podlewanie]]-pogoda4[[#This Row],[parowanie]]&gt;0,25000,25000-pogoda4[[#This Row],[podlewanie]]-pogoda4[[#This Row],[parowanie]]))</f>
        <v>12768</v>
      </c>
      <c r="E37">
        <f>IF(pogoda4[[#This Row],[temperatura_srednia]]&gt;30,2,1)</f>
        <v>1</v>
      </c>
      <c r="F37">
        <f>pogoda4[[#This Row],[opady]]*700</f>
        <v>0</v>
      </c>
      <c r="G37">
        <f>IF(pogoda4[[#This Row],[Kolumna2]]=0,25000-D36+pogoda4[[#This Row],[parowanie]],0)</f>
        <v>0</v>
      </c>
      <c r="H37">
        <f>IF(pogoda4[[#This Row],[temperatura_srednia]]&gt;15,1,0)*IF(pogoda4[[#This Row],[opady]]&lt;=0.6,12000*IF(pogoda4[[#This Row],[temperatura_srednia]]&gt;30,2,1),0)</f>
        <v>12000</v>
      </c>
      <c r="I37">
        <f>ROUNDUP(IF(pogoda4[[#This Row],[opady]]=0,POWER(pogoda4[[#This Row],[temperatura_srednia]],1.5)*0.0003*D36,0),0)</f>
        <v>232</v>
      </c>
      <c r="J37">
        <f>IF(D36+pogoda4[[#This Row],[opady2]]-pogoda4[[#This Row],[podlewanie]]-pogoda4[[#This Row],[parowanie]]&gt;0,0,1)</f>
        <v>1</v>
      </c>
      <c r="K37">
        <f>(25000-pogoda4[[#This Row],[opady2]]-D36+pogoda4[[#This Row],[parowanie]])*pogoda4[[#This Row],[Kolumna3]]</f>
        <v>13172</v>
      </c>
    </row>
    <row r="38" spans="1:11" x14ac:dyDescent="0.25">
      <c r="A38" s="2">
        <v>42131</v>
      </c>
      <c r="B38">
        <v>14</v>
      </c>
      <c r="C38">
        <v>0</v>
      </c>
      <c r="D38">
        <f>IF(AND(D37+pogoda4[[#This Row],[opady2]]-pogoda4[[#This Row],[podlewanie]]-pogoda4[[#This Row],[parowanie]]&gt;0,D37+pogoda4[[#This Row],[opady2]]-pogoda4[[#This Row],[podlewanie]]-pogoda4[[#This Row],[parowanie]]*D37&lt;=25000),D37+pogoda4[[#This Row],[opady2]]-pogoda4[[#This Row],[podlewanie]]-pogoda4[[#This Row],[parowanie]],IF(D37+pogoda4[[#This Row],[opady2]]-pogoda4[[#This Row],[podlewanie]]-pogoda4[[#This Row],[parowanie]]&gt;0,25000,25000-pogoda4[[#This Row],[podlewanie]]-pogoda4[[#This Row],[parowanie]]))</f>
        <v>12567</v>
      </c>
      <c r="E38">
        <f>IF(pogoda4[[#This Row],[temperatura_srednia]]&gt;30,2,1)</f>
        <v>1</v>
      </c>
      <c r="F38">
        <f>pogoda4[[#This Row],[opady]]*700</f>
        <v>0</v>
      </c>
      <c r="G38">
        <f>IF(pogoda4[[#This Row],[Kolumna2]]=0,25000-D37+pogoda4[[#This Row],[parowanie]],0)</f>
        <v>0</v>
      </c>
      <c r="H38">
        <f>IF(pogoda4[[#This Row],[temperatura_srednia]]&gt;15,1,0)*IF(pogoda4[[#This Row],[opady]]&lt;=0.6,12000*IF(pogoda4[[#This Row],[temperatura_srednia]]&gt;30,2,1),0)</f>
        <v>0</v>
      </c>
      <c r="I38">
        <f>ROUNDUP(IF(pogoda4[[#This Row],[opady]]=0,POWER(pogoda4[[#This Row],[temperatura_srednia]],1.5)*0.0003*D37,0),0)</f>
        <v>201</v>
      </c>
      <c r="J38">
        <f>IF(D37+pogoda4[[#This Row],[opady2]]-pogoda4[[#This Row],[podlewanie]]-pogoda4[[#This Row],[parowanie]]&gt;0,0,1)</f>
        <v>0</v>
      </c>
      <c r="K38">
        <f>(25000-pogoda4[[#This Row],[opady2]]-D37+pogoda4[[#This Row],[parowanie]])*pogoda4[[#This Row],[Kolumna3]]</f>
        <v>0</v>
      </c>
    </row>
    <row r="39" spans="1:11" x14ac:dyDescent="0.25">
      <c r="A39" s="2">
        <v>42132</v>
      </c>
      <c r="B39">
        <v>10</v>
      </c>
      <c r="C39">
        <v>0</v>
      </c>
      <c r="D39">
        <f>IF(AND(D38+pogoda4[[#This Row],[opady2]]-pogoda4[[#This Row],[podlewanie]]-pogoda4[[#This Row],[parowanie]]&gt;0,D38+pogoda4[[#This Row],[opady2]]-pogoda4[[#This Row],[podlewanie]]-pogoda4[[#This Row],[parowanie]]*D38&lt;=25000),D38+pogoda4[[#This Row],[opady2]]-pogoda4[[#This Row],[podlewanie]]-pogoda4[[#This Row],[parowanie]],IF(D38+pogoda4[[#This Row],[opady2]]-pogoda4[[#This Row],[podlewanie]]-pogoda4[[#This Row],[parowanie]]&gt;0,25000,25000-pogoda4[[#This Row],[podlewanie]]-pogoda4[[#This Row],[parowanie]]))</f>
        <v>12447</v>
      </c>
      <c r="E39">
        <f>IF(pogoda4[[#This Row],[temperatura_srednia]]&gt;30,2,1)</f>
        <v>1</v>
      </c>
      <c r="F39">
        <f>pogoda4[[#This Row],[opady]]*700</f>
        <v>0</v>
      </c>
      <c r="G39">
        <f>IF(pogoda4[[#This Row],[Kolumna2]]=0,25000-D38+pogoda4[[#This Row],[parowanie]],0)</f>
        <v>0</v>
      </c>
      <c r="H39">
        <f>IF(pogoda4[[#This Row],[temperatura_srednia]]&gt;15,1,0)*IF(pogoda4[[#This Row],[opady]]&lt;=0.6,12000*IF(pogoda4[[#This Row],[temperatura_srednia]]&gt;30,2,1),0)</f>
        <v>0</v>
      </c>
      <c r="I39">
        <f>ROUNDUP(IF(pogoda4[[#This Row],[opady]]=0,POWER(pogoda4[[#This Row],[temperatura_srednia]],1.5)*0.0003*D38,0),0)</f>
        <v>120</v>
      </c>
      <c r="J39">
        <f>IF(D38+pogoda4[[#This Row],[opady2]]-pogoda4[[#This Row],[podlewanie]]-pogoda4[[#This Row],[parowanie]]&gt;0,0,1)</f>
        <v>0</v>
      </c>
      <c r="K39">
        <f>(25000-pogoda4[[#This Row],[opady2]]-D38+pogoda4[[#This Row],[parowanie]])*pogoda4[[#This Row],[Kolumna3]]</f>
        <v>0</v>
      </c>
    </row>
    <row r="40" spans="1:11" x14ac:dyDescent="0.25">
      <c r="A40" s="2">
        <v>42133</v>
      </c>
      <c r="B40">
        <v>14</v>
      </c>
      <c r="C40">
        <v>0.3</v>
      </c>
      <c r="D40">
        <f>IF(AND(D39+pogoda4[[#This Row],[opady2]]-pogoda4[[#This Row],[podlewanie]]-pogoda4[[#This Row],[parowanie]]&gt;0,D39+pogoda4[[#This Row],[opady2]]-pogoda4[[#This Row],[podlewanie]]-pogoda4[[#This Row],[parowanie]]*D39&lt;=25000),D39+pogoda4[[#This Row],[opady2]]-pogoda4[[#This Row],[podlewanie]]-pogoda4[[#This Row],[parowanie]],IF(D39+pogoda4[[#This Row],[opady2]]-pogoda4[[#This Row],[podlewanie]]-pogoda4[[#This Row],[parowanie]]&gt;0,25000,25000-pogoda4[[#This Row],[podlewanie]]-pogoda4[[#This Row],[parowanie]]))</f>
        <v>12657</v>
      </c>
      <c r="E40">
        <f>IF(pogoda4[[#This Row],[temperatura_srednia]]&gt;30,2,1)</f>
        <v>1</v>
      </c>
      <c r="F40">
        <f>pogoda4[[#This Row],[opady]]*700</f>
        <v>210</v>
      </c>
      <c r="G40">
        <f>IF(pogoda4[[#This Row],[Kolumna2]]=0,25000-D39+pogoda4[[#This Row],[parowanie]],0)</f>
        <v>0</v>
      </c>
      <c r="H40">
        <f>IF(pogoda4[[#This Row],[temperatura_srednia]]&gt;15,1,0)*IF(pogoda4[[#This Row],[opady]]&lt;=0.6,12000*IF(pogoda4[[#This Row],[temperatura_srednia]]&gt;30,2,1),0)</f>
        <v>0</v>
      </c>
      <c r="I40">
        <f>ROUNDUP(IF(pogoda4[[#This Row],[opady]]=0,POWER(pogoda4[[#This Row],[temperatura_srednia]],1.5)*0.0003*D39,0),0)</f>
        <v>0</v>
      </c>
      <c r="J40">
        <f>IF(D39+pogoda4[[#This Row],[opady2]]-pogoda4[[#This Row],[podlewanie]]-pogoda4[[#This Row],[parowanie]]&gt;0,0,1)</f>
        <v>0</v>
      </c>
      <c r="K40">
        <f>(25000-pogoda4[[#This Row],[opady2]]-D39+pogoda4[[#This Row],[parowanie]])*pogoda4[[#This Row],[Kolumna3]]</f>
        <v>0</v>
      </c>
    </row>
    <row r="41" spans="1:11" x14ac:dyDescent="0.25">
      <c r="A41" s="2">
        <v>42134</v>
      </c>
      <c r="B41">
        <v>12</v>
      </c>
      <c r="C41">
        <v>0.1</v>
      </c>
      <c r="D41">
        <f>IF(AND(D40+pogoda4[[#This Row],[opady2]]-pogoda4[[#This Row],[podlewanie]]-pogoda4[[#This Row],[parowanie]]&gt;0,D40+pogoda4[[#This Row],[opady2]]-pogoda4[[#This Row],[podlewanie]]-pogoda4[[#This Row],[parowanie]]*D40&lt;=25000),D40+pogoda4[[#This Row],[opady2]]-pogoda4[[#This Row],[podlewanie]]-pogoda4[[#This Row],[parowanie]],IF(D40+pogoda4[[#This Row],[opady2]]-pogoda4[[#This Row],[podlewanie]]-pogoda4[[#This Row],[parowanie]]&gt;0,25000,25000-pogoda4[[#This Row],[podlewanie]]-pogoda4[[#This Row],[parowanie]]))</f>
        <v>12727</v>
      </c>
      <c r="E41">
        <f>IF(pogoda4[[#This Row],[temperatura_srednia]]&gt;30,2,1)</f>
        <v>1</v>
      </c>
      <c r="F41">
        <f>pogoda4[[#This Row],[opady]]*700</f>
        <v>70</v>
      </c>
      <c r="G41">
        <f>IF(pogoda4[[#This Row],[Kolumna2]]=0,25000-D40+pogoda4[[#This Row],[parowanie]],0)</f>
        <v>0</v>
      </c>
      <c r="H41">
        <f>IF(pogoda4[[#This Row],[temperatura_srednia]]&gt;15,1,0)*IF(pogoda4[[#This Row],[opady]]&lt;=0.6,12000*IF(pogoda4[[#This Row],[temperatura_srednia]]&gt;30,2,1),0)</f>
        <v>0</v>
      </c>
      <c r="I41">
        <f>ROUNDUP(IF(pogoda4[[#This Row],[opady]]=0,POWER(pogoda4[[#This Row],[temperatura_srednia]],1.5)*0.0003*D40,0),0)</f>
        <v>0</v>
      </c>
      <c r="J41">
        <f>IF(D40+pogoda4[[#This Row],[opady2]]-pogoda4[[#This Row],[podlewanie]]-pogoda4[[#This Row],[parowanie]]&gt;0,0,1)</f>
        <v>0</v>
      </c>
      <c r="K41">
        <f>(25000-pogoda4[[#This Row],[opady2]]-D40+pogoda4[[#This Row],[parowanie]])*pogoda4[[#This Row],[Kolumna3]]</f>
        <v>0</v>
      </c>
    </row>
    <row r="42" spans="1:11" x14ac:dyDescent="0.25">
      <c r="A42" s="2">
        <v>42135</v>
      </c>
      <c r="B42">
        <v>11</v>
      </c>
      <c r="C42">
        <v>0</v>
      </c>
      <c r="D42">
        <f>IF(AND(D41+pogoda4[[#This Row],[opady2]]-pogoda4[[#This Row],[podlewanie]]-pogoda4[[#This Row],[parowanie]]&gt;0,D41+pogoda4[[#This Row],[opady2]]-pogoda4[[#This Row],[podlewanie]]-pogoda4[[#This Row],[parowanie]]*D41&lt;=25000),D41+pogoda4[[#This Row],[opady2]]-pogoda4[[#This Row],[podlewanie]]-pogoda4[[#This Row],[parowanie]],IF(D41+pogoda4[[#This Row],[opady2]]-pogoda4[[#This Row],[podlewanie]]-pogoda4[[#This Row],[parowanie]]&gt;0,25000,25000-pogoda4[[#This Row],[podlewanie]]-pogoda4[[#This Row],[parowanie]]))</f>
        <v>12587</v>
      </c>
      <c r="E42">
        <f>IF(pogoda4[[#This Row],[temperatura_srednia]]&gt;30,2,1)</f>
        <v>1</v>
      </c>
      <c r="F42">
        <f>pogoda4[[#This Row],[opady]]*700</f>
        <v>0</v>
      </c>
      <c r="G42">
        <f>IF(pogoda4[[#This Row],[Kolumna2]]=0,25000-D41+pogoda4[[#This Row],[parowanie]],0)</f>
        <v>0</v>
      </c>
      <c r="H42">
        <f>IF(pogoda4[[#This Row],[temperatura_srednia]]&gt;15,1,0)*IF(pogoda4[[#This Row],[opady]]&lt;=0.6,12000*IF(pogoda4[[#This Row],[temperatura_srednia]]&gt;30,2,1),0)</f>
        <v>0</v>
      </c>
      <c r="I42">
        <f>ROUNDUP(IF(pogoda4[[#This Row],[opady]]=0,POWER(pogoda4[[#This Row],[temperatura_srednia]],1.5)*0.0003*D41,0),0)</f>
        <v>140</v>
      </c>
      <c r="J42">
        <f>IF(D41+pogoda4[[#This Row],[opady2]]-pogoda4[[#This Row],[podlewanie]]-pogoda4[[#This Row],[parowanie]]&gt;0,0,1)</f>
        <v>0</v>
      </c>
      <c r="K42">
        <f>(25000-pogoda4[[#This Row],[opady2]]-D41+pogoda4[[#This Row],[parowanie]])*pogoda4[[#This Row],[Kolumna3]]</f>
        <v>0</v>
      </c>
    </row>
    <row r="43" spans="1:11" x14ac:dyDescent="0.25">
      <c r="A43" s="2">
        <v>42136</v>
      </c>
      <c r="B43">
        <v>16</v>
      </c>
      <c r="C43">
        <v>3</v>
      </c>
      <c r="D43">
        <f>IF(AND(D42+pogoda4[[#This Row],[opady2]]-pogoda4[[#This Row],[podlewanie]]-pogoda4[[#This Row],[parowanie]]&gt;0,D42+pogoda4[[#This Row],[opady2]]-pogoda4[[#This Row],[podlewanie]]-pogoda4[[#This Row],[parowanie]]*D42&lt;=25000),D42+pogoda4[[#This Row],[opady2]]-pogoda4[[#This Row],[podlewanie]]-pogoda4[[#This Row],[parowanie]],IF(D42+pogoda4[[#This Row],[opady2]]-pogoda4[[#This Row],[podlewanie]]-pogoda4[[#This Row],[parowanie]]&gt;0,25000,25000-pogoda4[[#This Row],[podlewanie]]-pogoda4[[#This Row],[parowanie]]))</f>
        <v>14687</v>
      </c>
      <c r="E43">
        <f>IF(pogoda4[[#This Row],[temperatura_srednia]]&gt;30,2,1)</f>
        <v>1</v>
      </c>
      <c r="F43">
        <f>pogoda4[[#This Row],[opady]]*700</f>
        <v>2100</v>
      </c>
      <c r="G43">
        <f>IF(pogoda4[[#This Row],[Kolumna2]]=0,25000-D42+pogoda4[[#This Row],[parowanie]],0)</f>
        <v>0</v>
      </c>
      <c r="H43">
        <f>IF(pogoda4[[#This Row],[temperatura_srednia]]&gt;15,1,0)*IF(pogoda4[[#This Row],[opady]]&lt;=0.6,12000*IF(pogoda4[[#This Row],[temperatura_srednia]]&gt;30,2,1),0)</f>
        <v>0</v>
      </c>
      <c r="I43">
        <f>ROUNDUP(IF(pogoda4[[#This Row],[opady]]=0,POWER(pogoda4[[#This Row],[temperatura_srednia]],1.5)*0.0003*D42,0),0)</f>
        <v>0</v>
      </c>
      <c r="J43">
        <f>IF(D42+pogoda4[[#This Row],[opady2]]-pogoda4[[#This Row],[podlewanie]]-pogoda4[[#This Row],[parowanie]]&gt;0,0,1)</f>
        <v>0</v>
      </c>
      <c r="K43">
        <f>(25000-pogoda4[[#This Row],[opady2]]-D42+pogoda4[[#This Row],[parowanie]])*pogoda4[[#This Row],[Kolumna3]]</f>
        <v>0</v>
      </c>
    </row>
    <row r="44" spans="1:11" x14ac:dyDescent="0.25">
      <c r="A44" s="2">
        <v>42137</v>
      </c>
      <c r="B44">
        <v>12</v>
      </c>
      <c r="C44">
        <v>0</v>
      </c>
      <c r="D44">
        <f>IF(AND(D43+pogoda4[[#This Row],[opady2]]-pogoda4[[#This Row],[podlewanie]]-pogoda4[[#This Row],[parowanie]]&gt;0,D43+pogoda4[[#This Row],[opady2]]-pogoda4[[#This Row],[podlewanie]]-pogoda4[[#This Row],[parowanie]]*D43&lt;=25000),D43+pogoda4[[#This Row],[opady2]]-pogoda4[[#This Row],[podlewanie]]-pogoda4[[#This Row],[parowanie]],IF(D43+pogoda4[[#This Row],[opady2]]-pogoda4[[#This Row],[podlewanie]]-pogoda4[[#This Row],[parowanie]]&gt;0,25000,25000-pogoda4[[#This Row],[podlewanie]]-pogoda4[[#This Row],[parowanie]]))</f>
        <v>14503</v>
      </c>
      <c r="E44">
        <f>IF(pogoda4[[#This Row],[temperatura_srednia]]&gt;30,2,1)</f>
        <v>1</v>
      </c>
      <c r="F44">
        <f>pogoda4[[#This Row],[opady]]*700</f>
        <v>0</v>
      </c>
      <c r="G44">
        <f>IF(pogoda4[[#This Row],[Kolumna2]]=0,25000-D43+pogoda4[[#This Row],[parowanie]],0)</f>
        <v>0</v>
      </c>
      <c r="H44">
        <f>IF(pogoda4[[#This Row],[temperatura_srednia]]&gt;15,1,0)*IF(pogoda4[[#This Row],[opady]]&lt;=0.6,12000*IF(pogoda4[[#This Row],[temperatura_srednia]]&gt;30,2,1),0)</f>
        <v>0</v>
      </c>
      <c r="I44">
        <f>ROUNDUP(IF(pogoda4[[#This Row],[opady]]=0,POWER(pogoda4[[#This Row],[temperatura_srednia]],1.5)*0.0003*D43,0),0)</f>
        <v>184</v>
      </c>
      <c r="J44">
        <f>IF(D43+pogoda4[[#This Row],[opady2]]-pogoda4[[#This Row],[podlewanie]]-pogoda4[[#This Row],[parowanie]]&gt;0,0,1)</f>
        <v>0</v>
      </c>
      <c r="K44">
        <f>(25000-pogoda4[[#This Row],[opady2]]-D43+pogoda4[[#This Row],[parowanie]])*pogoda4[[#This Row],[Kolumna3]]</f>
        <v>0</v>
      </c>
    </row>
    <row r="45" spans="1:11" x14ac:dyDescent="0.25">
      <c r="A45" s="2">
        <v>42138</v>
      </c>
      <c r="B45">
        <v>10</v>
      </c>
      <c r="C45">
        <v>0</v>
      </c>
      <c r="D45">
        <f>IF(AND(D44+pogoda4[[#This Row],[opady2]]-pogoda4[[#This Row],[podlewanie]]-pogoda4[[#This Row],[parowanie]]&gt;0,D44+pogoda4[[#This Row],[opady2]]-pogoda4[[#This Row],[podlewanie]]-pogoda4[[#This Row],[parowanie]]*D44&lt;=25000),D44+pogoda4[[#This Row],[opady2]]-pogoda4[[#This Row],[podlewanie]]-pogoda4[[#This Row],[parowanie]],IF(D44+pogoda4[[#This Row],[opady2]]-pogoda4[[#This Row],[podlewanie]]-pogoda4[[#This Row],[parowanie]]&gt;0,25000,25000-pogoda4[[#This Row],[podlewanie]]-pogoda4[[#This Row],[parowanie]]))</f>
        <v>14365</v>
      </c>
      <c r="E45">
        <f>IF(pogoda4[[#This Row],[temperatura_srednia]]&gt;30,2,1)</f>
        <v>1</v>
      </c>
      <c r="F45">
        <f>pogoda4[[#This Row],[opady]]*700</f>
        <v>0</v>
      </c>
      <c r="G45">
        <f>IF(pogoda4[[#This Row],[Kolumna2]]=0,25000-D44+pogoda4[[#This Row],[parowanie]],0)</f>
        <v>0</v>
      </c>
      <c r="H45">
        <f>IF(pogoda4[[#This Row],[temperatura_srednia]]&gt;15,1,0)*IF(pogoda4[[#This Row],[opady]]&lt;=0.6,12000*IF(pogoda4[[#This Row],[temperatura_srednia]]&gt;30,2,1),0)</f>
        <v>0</v>
      </c>
      <c r="I45">
        <f>ROUNDUP(IF(pogoda4[[#This Row],[opady]]=0,POWER(pogoda4[[#This Row],[temperatura_srednia]],1.5)*0.0003*D44,0),0)</f>
        <v>138</v>
      </c>
      <c r="J45">
        <f>IF(D44+pogoda4[[#This Row],[opady2]]-pogoda4[[#This Row],[podlewanie]]-pogoda4[[#This Row],[parowanie]]&gt;0,0,1)</f>
        <v>0</v>
      </c>
      <c r="K45">
        <f>(25000-pogoda4[[#This Row],[opady2]]-D44+pogoda4[[#This Row],[parowanie]])*pogoda4[[#This Row],[Kolumna3]]</f>
        <v>0</v>
      </c>
    </row>
    <row r="46" spans="1:11" x14ac:dyDescent="0.25">
      <c r="A46" s="2">
        <v>42139</v>
      </c>
      <c r="B46">
        <v>12</v>
      </c>
      <c r="C46">
        <v>0</v>
      </c>
      <c r="D46">
        <f>IF(AND(D45+pogoda4[[#This Row],[opady2]]-pogoda4[[#This Row],[podlewanie]]-pogoda4[[#This Row],[parowanie]]&gt;0,D45+pogoda4[[#This Row],[opady2]]-pogoda4[[#This Row],[podlewanie]]-pogoda4[[#This Row],[parowanie]]*D45&lt;=25000),D45+pogoda4[[#This Row],[opady2]]-pogoda4[[#This Row],[podlewanie]]-pogoda4[[#This Row],[parowanie]],IF(D45+pogoda4[[#This Row],[opady2]]-pogoda4[[#This Row],[podlewanie]]-pogoda4[[#This Row],[parowanie]]&gt;0,25000,25000-pogoda4[[#This Row],[podlewanie]]-pogoda4[[#This Row],[parowanie]]))</f>
        <v>14185</v>
      </c>
      <c r="E46">
        <f>IF(pogoda4[[#This Row],[temperatura_srednia]]&gt;30,2,1)</f>
        <v>1</v>
      </c>
      <c r="F46">
        <f>pogoda4[[#This Row],[opady]]*700</f>
        <v>0</v>
      </c>
      <c r="G46">
        <f>IF(pogoda4[[#This Row],[Kolumna2]]=0,25000-D45+pogoda4[[#This Row],[parowanie]],0)</f>
        <v>0</v>
      </c>
      <c r="H46">
        <f>IF(pogoda4[[#This Row],[temperatura_srednia]]&gt;15,1,0)*IF(pogoda4[[#This Row],[opady]]&lt;=0.6,12000*IF(pogoda4[[#This Row],[temperatura_srednia]]&gt;30,2,1),0)</f>
        <v>0</v>
      </c>
      <c r="I46">
        <f>ROUNDUP(IF(pogoda4[[#This Row],[opady]]=0,POWER(pogoda4[[#This Row],[temperatura_srednia]],1.5)*0.0003*D45,0),0)</f>
        <v>180</v>
      </c>
      <c r="J46">
        <f>IF(D45+pogoda4[[#This Row],[opady2]]-pogoda4[[#This Row],[podlewanie]]-pogoda4[[#This Row],[parowanie]]&gt;0,0,1)</f>
        <v>0</v>
      </c>
      <c r="K46">
        <f>(25000-pogoda4[[#This Row],[opady2]]-D45+pogoda4[[#This Row],[parowanie]])*pogoda4[[#This Row],[Kolumna3]]</f>
        <v>0</v>
      </c>
    </row>
    <row r="47" spans="1:11" x14ac:dyDescent="0.25">
      <c r="A47" s="2">
        <v>42140</v>
      </c>
      <c r="B47">
        <v>10</v>
      </c>
      <c r="C47">
        <v>1.8</v>
      </c>
      <c r="D47">
        <f>IF(AND(D46+pogoda4[[#This Row],[opady2]]-pogoda4[[#This Row],[podlewanie]]-pogoda4[[#This Row],[parowanie]]&gt;0,D46+pogoda4[[#This Row],[opady2]]-pogoda4[[#This Row],[podlewanie]]-pogoda4[[#This Row],[parowanie]]*D46&lt;=25000),D46+pogoda4[[#This Row],[opady2]]-pogoda4[[#This Row],[podlewanie]]-pogoda4[[#This Row],[parowanie]],IF(D46+pogoda4[[#This Row],[opady2]]-pogoda4[[#This Row],[podlewanie]]-pogoda4[[#This Row],[parowanie]]&gt;0,25000,25000-pogoda4[[#This Row],[podlewanie]]-pogoda4[[#This Row],[parowanie]]))</f>
        <v>15445</v>
      </c>
      <c r="E47">
        <f>IF(pogoda4[[#This Row],[temperatura_srednia]]&gt;30,2,1)</f>
        <v>1</v>
      </c>
      <c r="F47">
        <f>pogoda4[[#This Row],[opady]]*700</f>
        <v>1260</v>
      </c>
      <c r="G47">
        <f>IF(pogoda4[[#This Row],[Kolumna2]]=0,25000-D46+pogoda4[[#This Row],[parowanie]],0)</f>
        <v>0</v>
      </c>
      <c r="H47">
        <f>IF(pogoda4[[#This Row],[temperatura_srednia]]&gt;15,1,0)*IF(pogoda4[[#This Row],[opady]]&lt;=0.6,12000*IF(pogoda4[[#This Row],[temperatura_srednia]]&gt;30,2,1),0)</f>
        <v>0</v>
      </c>
      <c r="I47">
        <f>ROUNDUP(IF(pogoda4[[#This Row],[opady]]=0,POWER(pogoda4[[#This Row],[temperatura_srednia]],1.5)*0.0003*D46,0),0)</f>
        <v>0</v>
      </c>
      <c r="J47">
        <f>IF(D46+pogoda4[[#This Row],[opady2]]-pogoda4[[#This Row],[podlewanie]]-pogoda4[[#This Row],[parowanie]]&gt;0,0,1)</f>
        <v>0</v>
      </c>
      <c r="K47">
        <f>(25000-pogoda4[[#This Row],[opady2]]-D46+pogoda4[[#This Row],[parowanie]])*pogoda4[[#This Row],[Kolumna3]]</f>
        <v>0</v>
      </c>
    </row>
    <row r="48" spans="1:11" x14ac:dyDescent="0.25">
      <c r="A48" s="2">
        <v>42141</v>
      </c>
      <c r="B48">
        <v>11</v>
      </c>
      <c r="C48">
        <v>2.8</v>
      </c>
      <c r="D48">
        <f>IF(AND(D47+pogoda4[[#This Row],[opady2]]-pogoda4[[#This Row],[podlewanie]]-pogoda4[[#This Row],[parowanie]]&gt;0,D47+pogoda4[[#This Row],[opady2]]-pogoda4[[#This Row],[podlewanie]]-pogoda4[[#This Row],[parowanie]]*D47&lt;=25000),D47+pogoda4[[#This Row],[opady2]]-pogoda4[[#This Row],[podlewanie]]-pogoda4[[#This Row],[parowanie]],IF(D47+pogoda4[[#This Row],[opady2]]-pogoda4[[#This Row],[podlewanie]]-pogoda4[[#This Row],[parowanie]]&gt;0,25000,25000-pogoda4[[#This Row],[podlewanie]]-pogoda4[[#This Row],[parowanie]]))</f>
        <v>17405</v>
      </c>
      <c r="E48">
        <f>IF(pogoda4[[#This Row],[temperatura_srednia]]&gt;30,2,1)</f>
        <v>1</v>
      </c>
      <c r="F48">
        <f>pogoda4[[#This Row],[opady]]*700</f>
        <v>1959.9999999999998</v>
      </c>
      <c r="G48">
        <f>IF(pogoda4[[#This Row],[Kolumna2]]=0,25000-D47+pogoda4[[#This Row],[parowanie]],0)</f>
        <v>0</v>
      </c>
      <c r="H48">
        <f>IF(pogoda4[[#This Row],[temperatura_srednia]]&gt;15,1,0)*IF(pogoda4[[#This Row],[opady]]&lt;=0.6,12000*IF(pogoda4[[#This Row],[temperatura_srednia]]&gt;30,2,1),0)</f>
        <v>0</v>
      </c>
      <c r="I48">
        <f>ROUNDUP(IF(pogoda4[[#This Row],[opady]]=0,POWER(pogoda4[[#This Row],[temperatura_srednia]],1.5)*0.0003*D47,0),0)</f>
        <v>0</v>
      </c>
      <c r="J48">
        <f>IF(D47+pogoda4[[#This Row],[opady2]]-pogoda4[[#This Row],[podlewanie]]-pogoda4[[#This Row],[parowanie]]&gt;0,0,1)</f>
        <v>0</v>
      </c>
      <c r="K48">
        <f>(25000-pogoda4[[#This Row],[opady2]]-D47+pogoda4[[#This Row],[parowanie]])*pogoda4[[#This Row],[Kolumna3]]</f>
        <v>0</v>
      </c>
    </row>
    <row r="49" spans="1:11" x14ac:dyDescent="0.25">
      <c r="A49" s="2">
        <v>42142</v>
      </c>
      <c r="B49">
        <v>12</v>
      </c>
      <c r="C49">
        <v>1.9</v>
      </c>
      <c r="D49">
        <f>IF(AND(D48+pogoda4[[#This Row],[opady2]]-pogoda4[[#This Row],[podlewanie]]-pogoda4[[#This Row],[parowanie]]&gt;0,D48+pogoda4[[#This Row],[opady2]]-pogoda4[[#This Row],[podlewanie]]-pogoda4[[#This Row],[parowanie]]*D48&lt;=25000),D48+pogoda4[[#This Row],[opady2]]-pogoda4[[#This Row],[podlewanie]]-pogoda4[[#This Row],[parowanie]],IF(D48+pogoda4[[#This Row],[opady2]]-pogoda4[[#This Row],[podlewanie]]-pogoda4[[#This Row],[parowanie]]&gt;0,25000,25000-pogoda4[[#This Row],[podlewanie]]-pogoda4[[#This Row],[parowanie]]))</f>
        <v>18735</v>
      </c>
      <c r="E49">
        <f>IF(pogoda4[[#This Row],[temperatura_srednia]]&gt;30,2,1)</f>
        <v>1</v>
      </c>
      <c r="F49">
        <f>pogoda4[[#This Row],[opady]]*700</f>
        <v>1330</v>
      </c>
      <c r="G49">
        <f>IF(pogoda4[[#This Row],[Kolumna2]]=0,25000-D48+pogoda4[[#This Row],[parowanie]],0)</f>
        <v>0</v>
      </c>
      <c r="H49">
        <f>IF(pogoda4[[#This Row],[temperatura_srednia]]&gt;15,1,0)*IF(pogoda4[[#This Row],[opady]]&lt;=0.6,12000*IF(pogoda4[[#This Row],[temperatura_srednia]]&gt;30,2,1),0)</f>
        <v>0</v>
      </c>
      <c r="I49">
        <f>ROUNDUP(IF(pogoda4[[#This Row],[opady]]=0,POWER(pogoda4[[#This Row],[temperatura_srednia]],1.5)*0.0003*D48,0),0)</f>
        <v>0</v>
      </c>
      <c r="J49">
        <f>IF(D48+pogoda4[[#This Row],[opady2]]-pogoda4[[#This Row],[podlewanie]]-pogoda4[[#This Row],[parowanie]]&gt;0,0,1)</f>
        <v>0</v>
      </c>
      <c r="K49">
        <f>(25000-pogoda4[[#This Row],[opady2]]-D48+pogoda4[[#This Row],[parowanie]])*pogoda4[[#This Row],[Kolumna3]]</f>
        <v>0</v>
      </c>
    </row>
    <row r="50" spans="1:11" x14ac:dyDescent="0.25">
      <c r="A50" s="2">
        <v>42143</v>
      </c>
      <c r="B50">
        <v>16</v>
      </c>
      <c r="C50">
        <v>2.2000000000000002</v>
      </c>
      <c r="D50">
        <f>IF(AND(D49+pogoda4[[#This Row],[opady2]]-pogoda4[[#This Row],[podlewanie]]-pogoda4[[#This Row],[parowanie]]&gt;0,D49+pogoda4[[#This Row],[opady2]]-pogoda4[[#This Row],[podlewanie]]-pogoda4[[#This Row],[parowanie]]*D49&lt;=25000),D49+pogoda4[[#This Row],[opady2]]-pogoda4[[#This Row],[podlewanie]]-pogoda4[[#This Row],[parowanie]],IF(D49+pogoda4[[#This Row],[opady2]]-pogoda4[[#This Row],[podlewanie]]-pogoda4[[#This Row],[parowanie]]&gt;0,25000,25000-pogoda4[[#This Row],[podlewanie]]-pogoda4[[#This Row],[parowanie]]))</f>
        <v>20275</v>
      </c>
      <c r="E50">
        <f>IF(pogoda4[[#This Row],[temperatura_srednia]]&gt;30,2,1)</f>
        <v>1</v>
      </c>
      <c r="F50">
        <f>pogoda4[[#This Row],[opady]]*700</f>
        <v>1540.0000000000002</v>
      </c>
      <c r="G50">
        <f>IF(pogoda4[[#This Row],[Kolumna2]]=0,25000-D49+pogoda4[[#This Row],[parowanie]],0)</f>
        <v>0</v>
      </c>
      <c r="H50">
        <f>IF(pogoda4[[#This Row],[temperatura_srednia]]&gt;15,1,0)*IF(pogoda4[[#This Row],[opady]]&lt;=0.6,12000*IF(pogoda4[[#This Row],[temperatura_srednia]]&gt;30,2,1),0)</f>
        <v>0</v>
      </c>
      <c r="I50">
        <f>ROUNDUP(IF(pogoda4[[#This Row],[opady]]=0,POWER(pogoda4[[#This Row],[temperatura_srednia]],1.5)*0.0003*D49,0),0)</f>
        <v>0</v>
      </c>
      <c r="J50">
        <f>IF(D49+pogoda4[[#This Row],[opady2]]-pogoda4[[#This Row],[podlewanie]]-pogoda4[[#This Row],[parowanie]]&gt;0,0,1)</f>
        <v>0</v>
      </c>
      <c r="K50">
        <f>(25000-pogoda4[[#This Row],[opady2]]-D49+pogoda4[[#This Row],[parowanie]])*pogoda4[[#This Row],[Kolumna3]]</f>
        <v>0</v>
      </c>
    </row>
    <row r="51" spans="1:11" x14ac:dyDescent="0.25">
      <c r="A51" s="2">
        <v>42144</v>
      </c>
      <c r="B51">
        <v>13</v>
      </c>
      <c r="C51">
        <v>2.2999999999999998</v>
      </c>
      <c r="D51">
        <f>IF(AND(D50+pogoda4[[#This Row],[opady2]]-pogoda4[[#This Row],[podlewanie]]-pogoda4[[#This Row],[parowanie]]&gt;0,D50+pogoda4[[#This Row],[opady2]]-pogoda4[[#This Row],[podlewanie]]-pogoda4[[#This Row],[parowanie]]*D50&lt;=25000),D50+pogoda4[[#This Row],[opady2]]-pogoda4[[#This Row],[podlewanie]]-pogoda4[[#This Row],[parowanie]],IF(D50+pogoda4[[#This Row],[opady2]]-pogoda4[[#This Row],[podlewanie]]-pogoda4[[#This Row],[parowanie]]&gt;0,25000,25000-pogoda4[[#This Row],[podlewanie]]-pogoda4[[#This Row],[parowanie]]))</f>
        <v>21885</v>
      </c>
      <c r="E51">
        <f>IF(pogoda4[[#This Row],[temperatura_srednia]]&gt;30,2,1)</f>
        <v>1</v>
      </c>
      <c r="F51">
        <f>pogoda4[[#This Row],[opady]]*700</f>
        <v>1609.9999999999998</v>
      </c>
      <c r="G51">
        <f>IF(pogoda4[[#This Row],[Kolumna2]]=0,25000-D50+pogoda4[[#This Row],[parowanie]],0)</f>
        <v>0</v>
      </c>
      <c r="H51">
        <f>IF(pogoda4[[#This Row],[temperatura_srednia]]&gt;15,1,0)*IF(pogoda4[[#This Row],[opady]]&lt;=0.6,12000*IF(pogoda4[[#This Row],[temperatura_srednia]]&gt;30,2,1),0)</f>
        <v>0</v>
      </c>
      <c r="I51">
        <f>ROUNDUP(IF(pogoda4[[#This Row],[opady]]=0,POWER(pogoda4[[#This Row],[temperatura_srednia]],1.5)*0.0003*D50,0),0)</f>
        <v>0</v>
      </c>
      <c r="J51">
        <f>IF(D50+pogoda4[[#This Row],[opady2]]-pogoda4[[#This Row],[podlewanie]]-pogoda4[[#This Row],[parowanie]]&gt;0,0,1)</f>
        <v>0</v>
      </c>
      <c r="K51">
        <f>(25000-pogoda4[[#This Row],[opady2]]-D50+pogoda4[[#This Row],[parowanie]])*pogoda4[[#This Row],[Kolumna3]]</f>
        <v>0</v>
      </c>
    </row>
    <row r="52" spans="1:11" x14ac:dyDescent="0.25">
      <c r="A52" s="2">
        <v>42145</v>
      </c>
      <c r="B52">
        <v>11</v>
      </c>
      <c r="C52">
        <v>5.4</v>
      </c>
      <c r="D52">
        <f>IF(AND(D51+pogoda4[[#This Row],[opady2]]-pogoda4[[#This Row],[podlewanie]]-pogoda4[[#This Row],[parowanie]]&gt;0,D51+pogoda4[[#This Row],[opady2]]-pogoda4[[#This Row],[podlewanie]]-pogoda4[[#This Row],[parowanie]]*D51&lt;=25000),D51+pogoda4[[#This Row],[opady2]]-pogoda4[[#This Row],[podlewanie]]-pogoda4[[#This Row],[parowanie]],IF(D51+pogoda4[[#This Row],[opady2]]-pogoda4[[#This Row],[podlewanie]]-pogoda4[[#This Row],[parowanie]]&gt;0,25000,25000-pogoda4[[#This Row],[podlewanie]]-pogoda4[[#This Row],[parowanie]]))</f>
        <v>25000</v>
      </c>
      <c r="E52">
        <f>IF(pogoda4[[#This Row],[temperatura_srednia]]&gt;30,2,1)</f>
        <v>1</v>
      </c>
      <c r="F52">
        <f>pogoda4[[#This Row],[opady]]*700</f>
        <v>3780.0000000000005</v>
      </c>
      <c r="G52">
        <f>IF(pogoda4[[#This Row],[Kolumna2]]=0,25000-D51+pogoda4[[#This Row],[parowanie]],0)</f>
        <v>0</v>
      </c>
      <c r="H52">
        <f>IF(pogoda4[[#This Row],[temperatura_srednia]]&gt;15,1,0)*IF(pogoda4[[#This Row],[opady]]&lt;=0.6,12000*IF(pogoda4[[#This Row],[temperatura_srednia]]&gt;30,2,1),0)</f>
        <v>0</v>
      </c>
      <c r="I52">
        <f>ROUNDUP(IF(pogoda4[[#This Row],[opady]]=0,POWER(pogoda4[[#This Row],[temperatura_srednia]],1.5)*0.0003*D51,0),0)</f>
        <v>0</v>
      </c>
      <c r="J52">
        <f>IF(D51+pogoda4[[#This Row],[opady2]]-pogoda4[[#This Row],[podlewanie]]-pogoda4[[#This Row],[parowanie]]&gt;0,0,1)</f>
        <v>0</v>
      </c>
      <c r="K52">
        <f>(25000-pogoda4[[#This Row],[opady2]]-D51+pogoda4[[#This Row],[parowanie]])*pogoda4[[#This Row],[Kolumna3]]</f>
        <v>0</v>
      </c>
    </row>
    <row r="53" spans="1:11" x14ac:dyDescent="0.25">
      <c r="A53" s="2">
        <v>42146</v>
      </c>
      <c r="B53">
        <v>12</v>
      </c>
      <c r="C53">
        <v>5.5</v>
      </c>
      <c r="D53">
        <f>IF(AND(D52+pogoda4[[#This Row],[opady2]]-pogoda4[[#This Row],[podlewanie]]-pogoda4[[#This Row],[parowanie]]&gt;0,D52+pogoda4[[#This Row],[opady2]]-pogoda4[[#This Row],[podlewanie]]-pogoda4[[#This Row],[parowanie]]*D52&lt;=25000),D52+pogoda4[[#This Row],[opady2]]-pogoda4[[#This Row],[podlewanie]]-pogoda4[[#This Row],[parowanie]],IF(D52+pogoda4[[#This Row],[opady2]]-pogoda4[[#This Row],[podlewanie]]-pogoda4[[#This Row],[parowanie]]&gt;0,25000,25000-pogoda4[[#This Row],[podlewanie]]-pogoda4[[#This Row],[parowanie]]))</f>
        <v>25000</v>
      </c>
      <c r="E53">
        <f>IF(pogoda4[[#This Row],[temperatura_srednia]]&gt;30,2,1)</f>
        <v>1</v>
      </c>
      <c r="F53">
        <f>pogoda4[[#This Row],[opady]]*700</f>
        <v>3850</v>
      </c>
      <c r="G53">
        <f>IF(pogoda4[[#This Row],[Kolumna2]]=0,25000-D52+pogoda4[[#This Row],[parowanie]],0)</f>
        <v>0</v>
      </c>
      <c r="H53">
        <f>IF(pogoda4[[#This Row],[temperatura_srednia]]&gt;15,1,0)*IF(pogoda4[[#This Row],[opady]]&lt;=0.6,12000*IF(pogoda4[[#This Row],[temperatura_srednia]]&gt;30,2,1),0)</f>
        <v>0</v>
      </c>
      <c r="I53">
        <f>ROUNDUP(IF(pogoda4[[#This Row],[opady]]=0,POWER(pogoda4[[#This Row],[temperatura_srednia]],1.5)*0.0003*D52,0),0)</f>
        <v>0</v>
      </c>
      <c r="J53">
        <f>IF(D52+pogoda4[[#This Row],[opady2]]-pogoda4[[#This Row],[podlewanie]]-pogoda4[[#This Row],[parowanie]]&gt;0,0,1)</f>
        <v>0</v>
      </c>
      <c r="K53">
        <f>(25000-pogoda4[[#This Row],[opady2]]-D52+pogoda4[[#This Row],[parowanie]])*pogoda4[[#This Row],[Kolumna3]]</f>
        <v>0</v>
      </c>
    </row>
    <row r="54" spans="1:11" x14ac:dyDescent="0.25">
      <c r="A54" s="2">
        <v>42147</v>
      </c>
      <c r="B54">
        <v>12</v>
      </c>
      <c r="C54">
        <v>5.2</v>
      </c>
      <c r="D54">
        <f>IF(AND(D53+pogoda4[[#This Row],[opady2]]-pogoda4[[#This Row],[podlewanie]]-pogoda4[[#This Row],[parowanie]]&gt;0,D53+pogoda4[[#This Row],[opady2]]-pogoda4[[#This Row],[podlewanie]]-pogoda4[[#This Row],[parowanie]]*D53&lt;=25000),D53+pogoda4[[#This Row],[opady2]]-pogoda4[[#This Row],[podlewanie]]-pogoda4[[#This Row],[parowanie]],IF(D53+pogoda4[[#This Row],[opady2]]-pogoda4[[#This Row],[podlewanie]]-pogoda4[[#This Row],[parowanie]]&gt;0,25000,25000-pogoda4[[#This Row],[podlewanie]]-pogoda4[[#This Row],[parowanie]]))</f>
        <v>25000</v>
      </c>
      <c r="E54">
        <f>IF(pogoda4[[#This Row],[temperatura_srednia]]&gt;30,2,1)</f>
        <v>1</v>
      </c>
      <c r="F54">
        <f>pogoda4[[#This Row],[opady]]*700</f>
        <v>3640</v>
      </c>
      <c r="G54">
        <f>IF(pogoda4[[#This Row],[Kolumna2]]=0,25000-D53+pogoda4[[#This Row],[parowanie]],0)</f>
        <v>0</v>
      </c>
      <c r="H54">
        <f>IF(pogoda4[[#This Row],[temperatura_srednia]]&gt;15,1,0)*IF(pogoda4[[#This Row],[opady]]&lt;=0.6,12000*IF(pogoda4[[#This Row],[temperatura_srednia]]&gt;30,2,1),0)</f>
        <v>0</v>
      </c>
      <c r="I54">
        <f>ROUNDUP(IF(pogoda4[[#This Row],[opady]]=0,POWER(pogoda4[[#This Row],[temperatura_srednia]],1.5)*0.0003*D53,0),0)</f>
        <v>0</v>
      </c>
      <c r="J54">
        <f>IF(D53+pogoda4[[#This Row],[opady2]]-pogoda4[[#This Row],[podlewanie]]-pogoda4[[#This Row],[parowanie]]&gt;0,0,1)</f>
        <v>0</v>
      </c>
      <c r="K54">
        <f>(25000-pogoda4[[#This Row],[opady2]]-D53+pogoda4[[#This Row],[parowanie]])*pogoda4[[#This Row],[Kolumna3]]</f>
        <v>0</v>
      </c>
    </row>
    <row r="55" spans="1:11" x14ac:dyDescent="0.25">
      <c r="A55" s="2">
        <v>42148</v>
      </c>
      <c r="B55">
        <v>14</v>
      </c>
      <c r="C55">
        <v>3</v>
      </c>
      <c r="D55">
        <f>IF(AND(D54+pogoda4[[#This Row],[opady2]]-pogoda4[[#This Row],[podlewanie]]-pogoda4[[#This Row],[parowanie]]&gt;0,D54+pogoda4[[#This Row],[opady2]]-pogoda4[[#This Row],[podlewanie]]-pogoda4[[#This Row],[parowanie]]*D54&lt;=25000),D54+pogoda4[[#This Row],[opady2]]-pogoda4[[#This Row],[podlewanie]]-pogoda4[[#This Row],[parowanie]],IF(D54+pogoda4[[#This Row],[opady2]]-pogoda4[[#This Row],[podlewanie]]-pogoda4[[#This Row],[parowanie]]&gt;0,25000,25000-pogoda4[[#This Row],[podlewanie]]-pogoda4[[#This Row],[parowanie]]))</f>
        <v>25000</v>
      </c>
      <c r="E55">
        <f>IF(pogoda4[[#This Row],[temperatura_srednia]]&gt;30,2,1)</f>
        <v>1</v>
      </c>
      <c r="F55">
        <f>pogoda4[[#This Row],[opady]]*700</f>
        <v>2100</v>
      </c>
      <c r="G55">
        <f>IF(pogoda4[[#This Row],[Kolumna2]]=0,25000-D54+pogoda4[[#This Row],[parowanie]],0)</f>
        <v>0</v>
      </c>
      <c r="H55">
        <f>IF(pogoda4[[#This Row],[temperatura_srednia]]&gt;15,1,0)*IF(pogoda4[[#This Row],[opady]]&lt;=0.6,12000*IF(pogoda4[[#This Row],[temperatura_srednia]]&gt;30,2,1),0)</f>
        <v>0</v>
      </c>
      <c r="I55">
        <f>ROUNDUP(IF(pogoda4[[#This Row],[opady]]=0,POWER(pogoda4[[#This Row],[temperatura_srednia]],1.5)*0.0003*D54,0),0)</f>
        <v>0</v>
      </c>
      <c r="J55">
        <f>IF(D54+pogoda4[[#This Row],[opady2]]-pogoda4[[#This Row],[podlewanie]]-pogoda4[[#This Row],[parowanie]]&gt;0,0,1)</f>
        <v>0</v>
      </c>
      <c r="K55">
        <f>(25000-pogoda4[[#This Row],[opady2]]-D54+pogoda4[[#This Row],[parowanie]])*pogoda4[[#This Row],[Kolumna3]]</f>
        <v>0</v>
      </c>
    </row>
    <row r="56" spans="1:11" x14ac:dyDescent="0.25">
      <c r="A56" s="2">
        <v>42149</v>
      </c>
      <c r="B56">
        <v>15</v>
      </c>
      <c r="C56">
        <v>0</v>
      </c>
      <c r="D56">
        <f>IF(AND(D55+pogoda4[[#This Row],[opady2]]-pogoda4[[#This Row],[podlewanie]]-pogoda4[[#This Row],[parowanie]]&gt;0,D55+pogoda4[[#This Row],[opady2]]-pogoda4[[#This Row],[podlewanie]]-pogoda4[[#This Row],[parowanie]]*D55&lt;=25000),D55+pogoda4[[#This Row],[opady2]]-pogoda4[[#This Row],[podlewanie]]-pogoda4[[#This Row],[parowanie]],IF(D55+pogoda4[[#This Row],[opady2]]-pogoda4[[#This Row],[podlewanie]]-pogoda4[[#This Row],[parowanie]]&gt;0,25000,25000-pogoda4[[#This Row],[podlewanie]]-pogoda4[[#This Row],[parowanie]]))</f>
        <v>24564</v>
      </c>
      <c r="E56">
        <f>IF(pogoda4[[#This Row],[temperatura_srednia]]&gt;30,2,1)</f>
        <v>1</v>
      </c>
      <c r="F56">
        <f>pogoda4[[#This Row],[opady]]*700</f>
        <v>0</v>
      </c>
      <c r="G56">
        <f>IF(pogoda4[[#This Row],[Kolumna2]]=0,25000-D55+pogoda4[[#This Row],[parowanie]],0)</f>
        <v>0</v>
      </c>
      <c r="H56">
        <f>IF(pogoda4[[#This Row],[temperatura_srednia]]&gt;15,1,0)*IF(pogoda4[[#This Row],[opady]]&lt;=0.6,12000*IF(pogoda4[[#This Row],[temperatura_srednia]]&gt;30,2,1),0)</f>
        <v>0</v>
      </c>
      <c r="I56">
        <f>ROUNDUP(IF(pogoda4[[#This Row],[opady]]=0,POWER(pogoda4[[#This Row],[temperatura_srednia]],1.5)*0.0003*D55,0),0)</f>
        <v>436</v>
      </c>
      <c r="J56">
        <f>IF(D55+pogoda4[[#This Row],[opady2]]-pogoda4[[#This Row],[podlewanie]]-pogoda4[[#This Row],[parowanie]]&gt;0,0,1)</f>
        <v>0</v>
      </c>
      <c r="K56">
        <f>(25000-pogoda4[[#This Row],[opady2]]-D55+pogoda4[[#This Row],[parowanie]])*pogoda4[[#This Row],[Kolumna3]]</f>
        <v>0</v>
      </c>
    </row>
    <row r="57" spans="1:11" x14ac:dyDescent="0.25">
      <c r="A57" s="2">
        <v>42150</v>
      </c>
      <c r="B57">
        <v>14</v>
      </c>
      <c r="C57">
        <v>0</v>
      </c>
      <c r="D57">
        <f>IF(AND(D56+pogoda4[[#This Row],[opady2]]-pogoda4[[#This Row],[podlewanie]]-pogoda4[[#This Row],[parowanie]]&gt;0,D56+pogoda4[[#This Row],[opady2]]-pogoda4[[#This Row],[podlewanie]]-pogoda4[[#This Row],[parowanie]]*D56&lt;=25000),D56+pogoda4[[#This Row],[opady2]]-pogoda4[[#This Row],[podlewanie]]-pogoda4[[#This Row],[parowanie]],IF(D56+pogoda4[[#This Row],[opady2]]-pogoda4[[#This Row],[podlewanie]]-pogoda4[[#This Row],[parowanie]]&gt;0,25000,25000-pogoda4[[#This Row],[podlewanie]]-pogoda4[[#This Row],[parowanie]]))</f>
        <v>24177</v>
      </c>
      <c r="E57">
        <f>IF(pogoda4[[#This Row],[temperatura_srednia]]&gt;30,2,1)</f>
        <v>1</v>
      </c>
      <c r="F57">
        <f>pogoda4[[#This Row],[opady]]*700</f>
        <v>0</v>
      </c>
      <c r="G57">
        <f>IF(pogoda4[[#This Row],[Kolumna2]]=0,25000-D56+pogoda4[[#This Row],[parowanie]],0)</f>
        <v>0</v>
      </c>
      <c r="H57">
        <f>IF(pogoda4[[#This Row],[temperatura_srednia]]&gt;15,1,0)*IF(pogoda4[[#This Row],[opady]]&lt;=0.6,12000*IF(pogoda4[[#This Row],[temperatura_srednia]]&gt;30,2,1),0)</f>
        <v>0</v>
      </c>
      <c r="I57">
        <f>ROUNDUP(IF(pogoda4[[#This Row],[opady]]=0,POWER(pogoda4[[#This Row],[temperatura_srednia]],1.5)*0.0003*D56,0),0)</f>
        <v>387</v>
      </c>
      <c r="J57">
        <f>IF(D56+pogoda4[[#This Row],[opady2]]-pogoda4[[#This Row],[podlewanie]]-pogoda4[[#This Row],[parowanie]]&gt;0,0,1)</f>
        <v>0</v>
      </c>
      <c r="K57">
        <f>(25000-pogoda4[[#This Row],[opady2]]-D56+pogoda4[[#This Row],[parowanie]])*pogoda4[[#This Row],[Kolumna3]]</f>
        <v>0</v>
      </c>
    </row>
    <row r="58" spans="1:11" x14ac:dyDescent="0.25">
      <c r="A58" s="2">
        <v>42151</v>
      </c>
      <c r="B58">
        <v>10</v>
      </c>
      <c r="C58">
        <v>0</v>
      </c>
      <c r="D58">
        <f>IF(AND(D57+pogoda4[[#This Row],[opady2]]-pogoda4[[#This Row],[podlewanie]]-pogoda4[[#This Row],[parowanie]]&gt;0,D57+pogoda4[[#This Row],[opady2]]-pogoda4[[#This Row],[podlewanie]]-pogoda4[[#This Row],[parowanie]]*D57&lt;=25000),D57+pogoda4[[#This Row],[opady2]]-pogoda4[[#This Row],[podlewanie]]-pogoda4[[#This Row],[parowanie]],IF(D57+pogoda4[[#This Row],[opady2]]-pogoda4[[#This Row],[podlewanie]]-pogoda4[[#This Row],[parowanie]]&gt;0,25000,25000-pogoda4[[#This Row],[podlewanie]]-pogoda4[[#This Row],[parowanie]]))</f>
        <v>23947</v>
      </c>
      <c r="E58">
        <f>IF(pogoda4[[#This Row],[temperatura_srednia]]&gt;30,2,1)</f>
        <v>1</v>
      </c>
      <c r="F58">
        <f>pogoda4[[#This Row],[opady]]*700</f>
        <v>0</v>
      </c>
      <c r="G58">
        <f>IF(pogoda4[[#This Row],[Kolumna2]]=0,25000-D57+pogoda4[[#This Row],[parowanie]],0)</f>
        <v>0</v>
      </c>
      <c r="H58">
        <f>IF(pogoda4[[#This Row],[temperatura_srednia]]&gt;15,1,0)*IF(pogoda4[[#This Row],[opady]]&lt;=0.6,12000*IF(pogoda4[[#This Row],[temperatura_srednia]]&gt;30,2,1),0)</f>
        <v>0</v>
      </c>
      <c r="I58">
        <f>ROUNDUP(IF(pogoda4[[#This Row],[opady]]=0,POWER(pogoda4[[#This Row],[temperatura_srednia]],1.5)*0.0003*D57,0),0)</f>
        <v>230</v>
      </c>
      <c r="J58">
        <f>IF(D57+pogoda4[[#This Row],[opady2]]-pogoda4[[#This Row],[podlewanie]]-pogoda4[[#This Row],[parowanie]]&gt;0,0,1)</f>
        <v>0</v>
      </c>
      <c r="K58">
        <f>(25000-pogoda4[[#This Row],[opady2]]-D57+pogoda4[[#This Row],[parowanie]])*pogoda4[[#This Row],[Kolumna3]]</f>
        <v>0</v>
      </c>
    </row>
    <row r="59" spans="1:11" x14ac:dyDescent="0.25">
      <c r="A59" s="2">
        <v>42152</v>
      </c>
      <c r="B59">
        <v>12</v>
      </c>
      <c r="C59">
        <v>0.1</v>
      </c>
      <c r="D59">
        <f>IF(AND(D58+pogoda4[[#This Row],[opady2]]-pogoda4[[#This Row],[podlewanie]]-pogoda4[[#This Row],[parowanie]]&gt;0,D58+pogoda4[[#This Row],[opady2]]-pogoda4[[#This Row],[podlewanie]]-pogoda4[[#This Row],[parowanie]]*D58&lt;=25000),D58+pogoda4[[#This Row],[opady2]]-pogoda4[[#This Row],[podlewanie]]-pogoda4[[#This Row],[parowanie]],IF(D58+pogoda4[[#This Row],[opady2]]-pogoda4[[#This Row],[podlewanie]]-pogoda4[[#This Row],[parowanie]]&gt;0,25000,25000-pogoda4[[#This Row],[podlewanie]]-pogoda4[[#This Row],[parowanie]]))</f>
        <v>24017</v>
      </c>
      <c r="E59">
        <f>IF(pogoda4[[#This Row],[temperatura_srednia]]&gt;30,2,1)</f>
        <v>1</v>
      </c>
      <c r="F59">
        <f>pogoda4[[#This Row],[opady]]*700</f>
        <v>70</v>
      </c>
      <c r="G59">
        <f>IF(pogoda4[[#This Row],[Kolumna2]]=0,25000-D58+pogoda4[[#This Row],[parowanie]],0)</f>
        <v>0</v>
      </c>
      <c r="H59">
        <f>IF(pogoda4[[#This Row],[temperatura_srednia]]&gt;15,1,0)*IF(pogoda4[[#This Row],[opady]]&lt;=0.6,12000*IF(pogoda4[[#This Row],[temperatura_srednia]]&gt;30,2,1),0)</f>
        <v>0</v>
      </c>
      <c r="I59">
        <f>ROUNDUP(IF(pogoda4[[#This Row],[opady]]=0,POWER(pogoda4[[#This Row],[temperatura_srednia]],1.5)*0.0003*D58,0),0)</f>
        <v>0</v>
      </c>
      <c r="J59">
        <f>IF(D58+pogoda4[[#This Row],[opady2]]-pogoda4[[#This Row],[podlewanie]]-pogoda4[[#This Row],[parowanie]]&gt;0,0,1)</f>
        <v>0</v>
      </c>
      <c r="K59">
        <f>(25000-pogoda4[[#This Row],[opady2]]-D58+pogoda4[[#This Row],[parowanie]])*pogoda4[[#This Row],[Kolumna3]]</f>
        <v>0</v>
      </c>
    </row>
    <row r="60" spans="1:11" x14ac:dyDescent="0.25">
      <c r="A60" s="2">
        <v>42153</v>
      </c>
      <c r="B60">
        <v>14</v>
      </c>
      <c r="C60">
        <v>0</v>
      </c>
      <c r="D60">
        <f>IF(AND(D59+pogoda4[[#This Row],[opady2]]-pogoda4[[#This Row],[podlewanie]]-pogoda4[[#This Row],[parowanie]]&gt;0,D59+pogoda4[[#This Row],[opady2]]-pogoda4[[#This Row],[podlewanie]]-pogoda4[[#This Row],[parowanie]]*D59&lt;=25000),D59+pogoda4[[#This Row],[opady2]]-pogoda4[[#This Row],[podlewanie]]-pogoda4[[#This Row],[parowanie]],IF(D59+pogoda4[[#This Row],[opady2]]-pogoda4[[#This Row],[podlewanie]]-pogoda4[[#This Row],[parowanie]]&gt;0,25000,25000-pogoda4[[#This Row],[podlewanie]]-pogoda4[[#This Row],[parowanie]]))</f>
        <v>23639</v>
      </c>
      <c r="E60">
        <f>IF(pogoda4[[#This Row],[temperatura_srednia]]&gt;30,2,1)</f>
        <v>1</v>
      </c>
      <c r="F60">
        <f>pogoda4[[#This Row],[opady]]*700</f>
        <v>0</v>
      </c>
      <c r="G60">
        <f>IF(pogoda4[[#This Row],[Kolumna2]]=0,25000-D59+pogoda4[[#This Row],[parowanie]],0)</f>
        <v>0</v>
      </c>
      <c r="H60">
        <f>IF(pogoda4[[#This Row],[temperatura_srednia]]&gt;15,1,0)*IF(pogoda4[[#This Row],[opady]]&lt;=0.6,12000*IF(pogoda4[[#This Row],[temperatura_srednia]]&gt;30,2,1),0)</f>
        <v>0</v>
      </c>
      <c r="I60">
        <f>ROUNDUP(IF(pogoda4[[#This Row],[opady]]=0,POWER(pogoda4[[#This Row],[temperatura_srednia]],1.5)*0.0003*D59,0),0)</f>
        <v>378</v>
      </c>
      <c r="J60">
        <f>IF(D59+pogoda4[[#This Row],[opady2]]-pogoda4[[#This Row],[podlewanie]]-pogoda4[[#This Row],[parowanie]]&gt;0,0,1)</f>
        <v>0</v>
      </c>
      <c r="K60">
        <f>(25000-pogoda4[[#This Row],[opady2]]-D59+pogoda4[[#This Row],[parowanie]])*pogoda4[[#This Row],[Kolumna3]]</f>
        <v>0</v>
      </c>
    </row>
    <row r="61" spans="1:11" x14ac:dyDescent="0.25">
      <c r="A61" s="2">
        <v>42154</v>
      </c>
      <c r="B61">
        <v>13</v>
      </c>
      <c r="C61">
        <v>0</v>
      </c>
      <c r="D61">
        <f>IF(AND(D60+pogoda4[[#This Row],[opady2]]-pogoda4[[#This Row],[podlewanie]]-pogoda4[[#This Row],[parowanie]]&gt;0,D60+pogoda4[[#This Row],[opady2]]-pogoda4[[#This Row],[podlewanie]]-pogoda4[[#This Row],[parowanie]]*D60&lt;=25000),D60+pogoda4[[#This Row],[opady2]]-pogoda4[[#This Row],[podlewanie]]-pogoda4[[#This Row],[parowanie]],IF(D60+pogoda4[[#This Row],[opady2]]-pogoda4[[#This Row],[podlewanie]]-pogoda4[[#This Row],[parowanie]]&gt;0,25000,25000-pogoda4[[#This Row],[podlewanie]]-pogoda4[[#This Row],[parowanie]]))</f>
        <v>23306</v>
      </c>
      <c r="E61">
        <f>IF(pogoda4[[#This Row],[temperatura_srednia]]&gt;30,2,1)</f>
        <v>1</v>
      </c>
      <c r="F61">
        <f>pogoda4[[#This Row],[opady]]*700</f>
        <v>0</v>
      </c>
      <c r="G61">
        <f>IF(pogoda4[[#This Row],[Kolumna2]]=0,25000-D60+pogoda4[[#This Row],[parowanie]],0)</f>
        <v>0</v>
      </c>
      <c r="H61">
        <f>IF(pogoda4[[#This Row],[temperatura_srednia]]&gt;15,1,0)*IF(pogoda4[[#This Row],[opady]]&lt;=0.6,12000*IF(pogoda4[[#This Row],[temperatura_srednia]]&gt;30,2,1),0)</f>
        <v>0</v>
      </c>
      <c r="I61">
        <f>ROUNDUP(IF(pogoda4[[#This Row],[opady]]=0,POWER(pogoda4[[#This Row],[temperatura_srednia]],1.5)*0.0003*D60,0),0)</f>
        <v>333</v>
      </c>
      <c r="J61">
        <f>IF(D60+pogoda4[[#This Row],[opady2]]-pogoda4[[#This Row],[podlewanie]]-pogoda4[[#This Row],[parowanie]]&gt;0,0,1)</f>
        <v>0</v>
      </c>
      <c r="K61">
        <f>(25000-pogoda4[[#This Row],[opady2]]-D60+pogoda4[[#This Row],[parowanie]])*pogoda4[[#This Row],[Kolumna3]]</f>
        <v>0</v>
      </c>
    </row>
    <row r="62" spans="1:11" x14ac:dyDescent="0.25">
      <c r="A62" s="2">
        <v>42155</v>
      </c>
      <c r="B62">
        <v>12</v>
      </c>
      <c r="C62">
        <v>0</v>
      </c>
      <c r="D62">
        <f>IF(AND(D61+pogoda4[[#This Row],[opady2]]-pogoda4[[#This Row],[podlewanie]]-pogoda4[[#This Row],[parowanie]]&gt;0,D61+pogoda4[[#This Row],[opady2]]-pogoda4[[#This Row],[podlewanie]]-pogoda4[[#This Row],[parowanie]]*D61&lt;=25000),D61+pogoda4[[#This Row],[opady2]]-pogoda4[[#This Row],[podlewanie]]-pogoda4[[#This Row],[parowanie]],IF(D61+pogoda4[[#This Row],[opady2]]-pogoda4[[#This Row],[podlewanie]]-pogoda4[[#This Row],[parowanie]]&gt;0,25000,25000-pogoda4[[#This Row],[podlewanie]]-pogoda4[[#This Row],[parowanie]]))</f>
        <v>23015</v>
      </c>
      <c r="E62">
        <f>IF(pogoda4[[#This Row],[temperatura_srednia]]&gt;30,2,1)</f>
        <v>1</v>
      </c>
      <c r="F62">
        <f>pogoda4[[#This Row],[opady]]*700</f>
        <v>0</v>
      </c>
      <c r="G62">
        <f>IF(pogoda4[[#This Row],[Kolumna2]]=0,25000-D61+pogoda4[[#This Row],[parowanie]],0)</f>
        <v>0</v>
      </c>
      <c r="H62">
        <f>IF(pogoda4[[#This Row],[temperatura_srednia]]&gt;15,1,0)*IF(pogoda4[[#This Row],[opady]]&lt;=0.6,12000*IF(pogoda4[[#This Row],[temperatura_srednia]]&gt;30,2,1),0)</f>
        <v>0</v>
      </c>
      <c r="I62">
        <f>ROUNDUP(IF(pogoda4[[#This Row],[opady]]=0,POWER(pogoda4[[#This Row],[temperatura_srednia]],1.5)*0.0003*D61,0),0)</f>
        <v>291</v>
      </c>
      <c r="J62">
        <f>IF(D61+pogoda4[[#This Row],[opady2]]-pogoda4[[#This Row],[podlewanie]]-pogoda4[[#This Row],[parowanie]]&gt;0,0,1)</f>
        <v>0</v>
      </c>
      <c r="K62">
        <f>(25000-pogoda4[[#This Row],[opady2]]-D61+pogoda4[[#This Row],[parowanie]])*pogoda4[[#This Row],[Kolumna3]]</f>
        <v>0</v>
      </c>
    </row>
    <row r="63" spans="1:11" x14ac:dyDescent="0.25">
      <c r="A63" s="2">
        <v>42156</v>
      </c>
      <c r="B63">
        <v>18</v>
      </c>
      <c r="C63">
        <v>4</v>
      </c>
      <c r="D63">
        <f>IF(AND(D62+pogoda4[[#This Row],[opady2]]-pogoda4[[#This Row],[podlewanie]]-pogoda4[[#This Row],[parowanie]]&gt;0,D62+pogoda4[[#This Row],[opady2]]-pogoda4[[#This Row],[podlewanie]]-pogoda4[[#This Row],[parowanie]]*D62&lt;=25000),D62+pogoda4[[#This Row],[opady2]]-pogoda4[[#This Row],[podlewanie]]-pogoda4[[#This Row],[parowanie]],IF(D62+pogoda4[[#This Row],[opady2]]-pogoda4[[#This Row],[podlewanie]]-pogoda4[[#This Row],[parowanie]]&gt;0,25000,25000-pogoda4[[#This Row],[podlewanie]]-pogoda4[[#This Row],[parowanie]]))</f>
        <v>25000</v>
      </c>
      <c r="E63">
        <f>IF(pogoda4[[#This Row],[temperatura_srednia]]&gt;30,2,1)</f>
        <v>1</v>
      </c>
      <c r="F63">
        <f>pogoda4[[#This Row],[opady]]*700</f>
        <v>2800</v>
      </c>
      <c r="G63">
        <f>IF(pogoda4[[#This Row],[Kolumna2]]=0,25000-D62+pogoda4[[#This Row],[parowanie]],0)</f>
        <v>0</v>
      </c>
      <c r="H63">
        <f>IF(pogoda4[[#This Row],[temperatura_srednia]]&gt;15,1,0)*IF(pogoda4[[#This Row],[opady]]&lt;=0.6,12000*IF(pogoda4[[#This Row],[temperatura_srednia]]&gt;30,2,1),0)</f>
        <v>0</v>
      </c>
      <c r="I63">
        <f>ROUNDUP(IF(pogoda4[[#This Row],[opady]]=0,POWER(pogoda4[[#This Row],[temperatura_srednia]],1.5)*0.0003*D62,0),0)</f>
        <v>0</v>
      </c>
      <c r="J63">
        <f>IF(D62+pogoda4[[#This Row],[opady2]]-pogoda4[[#This Row],[podlewanie]]-pogoda4[[#This Row],[parowanie]]&gt;0,0,1)</f>
        <v>0</v>
      </c>
      <c r="K63">
        <f>(25000-pogoda4[[#This Row],[opady2]]-D62+pogoda4[[#This Row],[parowanie]])*pogoda4[[#This Row],[Kolumna3]]</f>
        <v>0</v>
      </c>
    </row>
    <row r="64" spans="1:11" x14ac:dyDescent="0.25">
      <c r="A64" s="2">
        <v>42157</v>
      </c>
      <c r="B64">
        <v>18</v>
      </c>
      <c r="C64">
        <v>3</v>
      </c>
      <c r="D64">
        <f>IF(AND(D63+pogoda4[[#This Row],[opady2]]-pogoda4[[#This Row],[podlewanie]]-pogoda4[[#This Row],[parowanie]]&gt;0,D63+pogoda4[[#This Row],[opady2]]-pogoda4[[#This Row],[podlewanie]]-pogoda4[[#This Row],[parowanie]]*D63&lt;=25000),D63+pogoda4[[#This Row],[opady2]]-pogoda4[[#This Row],[podlewanie]]-pogoda4[[#This Row],[parowanie]],IF(D63+pogoda4[[#This Row],[opady2]]-pogoda4[[#This Row],[podlewanie]]-pogoda4[[#This Row],[parowanie]]&gt;0,25000,25000-pogoda4[[#This Row],[podlewanie]]-pogoda4[[#This Row],[parowanie]]))</f>
        <v>25000</v>
      </c>
      <c r="E64">
        <f>IF(pogoda4[[#This Row],[temperatura_srednia]]&gt;30,2,1)</f>
        <v>1</v>
      </c>
      <c r="F64">
        <f>pogoda4[[#This Row],[opady]]*700</f>
        <v>2100</v>
      </c>
      <c r="G64">
        <f>IF(pogoda4[[#This Row],[Kolumna2]]=0,25000-D63+pogoda4[[#This Row],[parowanie]],0)</f>
        <v>0</v>
      </c>
      <c r="H64">
        <f>IF(pogoda4[[#This Row],[temperatura_srednia]]&gt;15,1,0)*IF(pogoda4[[#This Row],[opady]]&lt;=0.6,12000*IF(pogoda4[[#This Row],[temperatura_srednia]]&gt;30,2,1),0)</f>
        <v>0</v>
      </c>
      <c r="I64">
        <f>ROUNDUP(IF(pogoda4[[#This Row],[opady]]=0,POWER(pogoda4[[#This Row],[temperatura_srednia]],1.5)*0.0003*D63,0),0)</f>
        <v>0</v>
      </c>
      <c r="J64">
        <f>IF(D63+pogoda4[[#This Row],[opady2]]-pogoda4[[#This Row],[podlewanie]]-pogoda4[[#This Row],[parowanie]]&gt;0,0,1)</f>
        <v>0</v>
      </c>
      <c r="K64">
        <f>(25000-pogoda4[[#This Row],[opady2]]-D63+pogoda4[[#This Row],[parowanie]])*pogoda4[[#This Row],[Kolumna3]]</f>
        <v>0</v>
      </c>
    </row>
    <row r="65" spans="1:11" x14ac:dyDescent="0.25">
      <c r="A65" s="2">
        <v>42158</v>
      </c>
      <c r="B65">
        <v>22</v>
      </c>
      <c r="C65">
        <v>0</v>
      </c>
      <c r="D65">
        <f>IF(AND(D64+pogoda4[[#This Row],[opady2]]-pogoda4[[#This Row],[podlewanie]]-pogoda4[[#This Row],[parowanie]]&gt;0,D64+pogoda4[[#This Row],[opady2]]-pogoda4[[#This Row],[podlewanie]]-pogoda4[[#This Row],[parowanie]]*D64&lt;=25000),D64+pogoda4[[#This Row],[opady2]]-pogoda4[[#This Row],[podlewanie]]-pogoda4[[#This Row],[parowanie]],IF(D64+pogoda4[[#This Row],[opady2]]-pogoda4[[#This Row],[podlewanie]]-pogoda4[[#This Row],[parowanie]]&gt;0,25000,25000-pogoda4[[#This Row],[podlewanie]]-pogoda4[[#This Row],[parowanie]]))</f>
        <v>12226</v>
      </c>
      <c r="E65">
        <f>IF(pogoda4[[#This Row],[temperatura_srednia]]&gt;30,2,1)</f>
        <v>1</v>
      </c>
      <c r="F65">
        <f>pogoda4[[#This Row],[opady]]*700</f>
        <v>0</v>
      </c>
      <c r="G65">
        <f>IF(pogoda4[[#This Row],[Kolumna2]]=0,25000-D64+pogoda4[[#This Row],[parowanie]],0)</f>
        <v>0</v>
      </c>
      <c r="H65">
        <f>IF(pogoda4[[#This Row],[temperatura_srednia]]&gt;15,1,0)*IF(pogoda4[[#This Row],[opady]]&lt;=0.6,12000*IF(pogoda4[[#This Row],[temperatura_srednia]]&gt;30,2,1),0)</f>
        <v>12000</v>
      </c>
      <c r="I65">
        <f>ROUNDUP(IF(pogoda4[[#This Row],[opady]]=0,POWER(pogoda4[[#This Row],[temperatura_srednia]],1.5)*0.0003*D64,0),0)</f>
        <v>774</v>
      </c>
      <c r="J65">
        <f>IF(D64+pogoda4[[#This Row],[opady2]]-pogoda4[[#This Row],[podlewanie]]-pogoda4[[#This Row],[parowanie]]&gt;0,0,1)</f>
        <v>0</v>
      </c>
      <c r="K65">
        <f>(25000-pogoda4[[#This Row],[opady2]]-D64+pogoda4[[#This Row],[parowanie]])*pogoda4[[#This Row],[Kolumna3]]</f>
        <v>0</v>
      </c>
    </row>
    <row r="66" spans="1:11" x14ac:dyDescent="0.25">
      <c r="A66" s="2">
        <v>42159</v>
      </c>
      <c r="B66">
        <v>15</v>
      </c>
      <c r="C66">
        <v>0</v>
      </c>
      <c r="D66">
        <f>IF(AND(D65+pogoda4[[#This Row],[opady2]]-pogoda4[[#This Row],[podlewanie]]-pogoda4[[#This Row],[parowanie]]&gt;0,D65+pogoda4[[#This Row],[opady2]]-pogoda4[[#This Row],[podlewanie]]-pogoda4[[#This Row],[parowanie]]*D65&lt;=25000),D65+pogoda4[[#This Row],[opady2]]-pogoda4[[#This Row],[podlewanie]]-pogoda4[[#This Row],[parowanie]],IF(D65+pogoda4[[#This Row],[opady2]]-pogoda4[[#This Row],[podlewanie]]-pogoda4[[#This Row],[parowanie]]&gt;0,25000,25000-pogoda4[[#This Row],[podlewanie]]-pogoda4[[#This Row],[parowanie]]))</f>
        <v>12012</v>
      </c>
      <c r="E66">
        <f>IF(pogoda4[[#This Row],[temperatura_srednia]]&gt;30,2,1)</f>
        <v>1</v>
      </c>
      <c r="F66">
        <f>pogoda4[[#This Row],[opady]]*700</f>
        <v>0</v>
      </c>
      <c r="G66">
        <f>IF(pogoda4[[#This Row],[Kolumna2]]=0,25000-D65+pogoda4[[#This Row],[parowanie]],0)</f>
        <v>0</v>
      </c>
      <c r="H66">
        <f>IF(pogoda4[[#This Row],[temperatura_srednia]]&gt;15,1,0)*IF(pogoda4[[#This Row],[opady]]&lt;=0.6,12000*IF(pogoda4[[#This Row],[temperatura_srednia]]&gt;30,2,1),0)</f>
        <v>0</v>
      </c>
      <c r="I66">
        <f>ROUNDUP(IF(pogoda4[[#This Row],[opady]]=0,POWER(pogoda4[[#This Row],[temperatura_srednia]],1.5)*0.0003*D65,0),0)</f>
        <v>214</v>
      </c>
      <c r="J66">
        <f>IF(D65+pogoda4[[#This Row],[opady2]]-pogoda4[[#This Row],[podlewanie]]-pogoda4[[#This Row],[parowanie]]&gt;0,0,1)</f>
        <v>0</v>
      </c>
      <c r="K66">
        <f>(25000-pogoda4[[#This Row],[opady2]]-D65+pogoda4[[#This Row],[parowanie]])*pogoda4[[#This Row],[Kolumna3]]</f>
        <v>0</v>
      </c>
    </row>
    <row r="67" spans="1:11" x14ac:dyDescent="0.25">
      <c r="A67" s="2">
        <v>42160</v>
      </c>
      <c r="B67">
        <v>18</v>
      </c>
      <c r="C67">
        <v>0</v>
      </c>
      <c r="D67">
        <f>IF(AND(D66+pogoda4[[#This Row],[opady2]]-pogoda4[[#This Row],[podlewanie]]-pogoda4[[#This Row],[parowanie]]&gt;0,D66+pogoda4[[#This Row],[opady2]]-pogoda4[[#This Row],[podlewanie]]-pogoda4[[#This Row],[parowanie]]*D66&lt;=25000),D66+pogoda4[[#This Row],[opady2]]-pogoda4[[#This Row],[podlewanie]]-pogoda4[[#This Row],[parowanie]],IF(D66+pogoda4[[#This Row],[opady2]]-pogoda4[[#This Row],[podlewanie]]-pogoda4[[#This Row],[parowanie]]&gt;0,25000,25000-pogoda4[[#This Row],[podlewanie]]-pogoda4[[#This Row],[parowanie]]))</f>
        <v>12724</v>
      </c>
      <c r="E67">
        <f>IF(pogoda4[[#This Row],[temperatura_srednia]]&gt;30,2,1)</f>
        <v>1</v>
      </c>
      <c r="F67">
        <f>pogoda4[[#This Row],[opady]]*700</f>
        <v>0</v>
      </c>
      <c r="G67">
        <f>IF(pogoda4[[#This Row],[Kolumna2]]=0,25000-D66+pogoda4[[#This Row],[parowanie]],0)</f>
        <v>0</v>
      </c>
      <c r="H67">
        <f>IF(pogoda4[[#This Row],[temperatura_srednia]]&gt;15,1,0)*IF(pogoda4[[#This Row],[opady]]&lt;=0.6,12000*IF(pogoda4[[#This Row],[temperatura_srednia]]&gt;30,2,1),0)</f>
        <v>12000</v>
      </c>
      <c r="I67">
        <f>ROUNDUP(IF(pogoda4[[#This Row],[opady]]=0,POWER(pogoda4[[#This Row],[temperatura_srednia]],1.5)*0.0003*D66,0),0)</f>
        <v>276</v>
      </c>
      <c r="J67">
        <f>IF(D66+pogoda4[[#This Row],[opady2]]-pogoda4[[#This Row],[podlewanie]]-pogoda4[[#This Row],[parowanie]]&gt;0,0,1)</f>
        <v>1</v>
      </c>
      <c r="K67">
        <f>(25000-pogoda4[[#This Row],[opady2]]-D66+pogoda4[[#This Row],[parowanie]])*pogoda4[[#This Row],[Kolumna3]]</f>
        <v>13264</v>
      </c>
    </row>
    <row r="68" spans="1:11" x14ac:dyDescent="0.25">
      <c r="A68" s="2">
        <v>42161</v>
      </c>
      <c r="B68">
        <v>22</v>
      </c>
      <c r="C68">
        <v>0</v>
      </c>
      <c r="D68">
        <f>IF(AND(D67+pogoda4[[#This Row],[opady2]]-pogoda4[[#This Row],[podlewanie]]-pogoda4[[#This Row],[parowanie]]&gt;0,D67+pogoda4[[#This Row],[opady2]]-pogoda4[[#This Row],[podlewanie]]-pogoda4[[#This Row],[parowanie]]*D67&lt;=25000),D67+pogoda4[[#This Row],[opady2]]-pogoda4[[#This Row],[podlewanie]]-pogoda4[[#This Row],[parowanie]],IF(D67+pogoda4[[#This Row],[opady2]]-pogoda4[[#This Row],[podlewanie]]-pogoda4[[#This Row],[parowanie]]&gt;0,25000,25000-pogoda4[[#This Row],[podlewanie]]-pogoda4[[#This Row],[parowanie]]))</f>
        <v>330</v>
      </c>
      <c r="E68">
        <f>IF(pogoda4[[#This Row],[temperatura_srednia]]&gt;30,2,1)</f>
        <v>1</v>
      </c>
      <c r="F68">
        <f>pogoda4[[#This Row],[opady]]*700</f>
        <v>0</v>
      </c>
      <c r="G68">
        <f>IF(pogoda4[[#This Row],[Kolumna2]]=0,25000-D67+pogoda4[[#This Row],[parowanie]],0)</f>
        <v>0</v>
      </c>
      <c r="H68">
        <f>IF(pogoda4[[#This Row],[temperatura_srednia]]&gt;15,1,0)*IF(pogoda4[[#This Row],[opady]]&lt;=0.6,12000*IF(pogoda4[[#This Row],[temperatura_srednia]]&gt;30,2,1),0)</f>
        <v>12000</v>
      </c>
      <c r="I68">
        <f>ROUNDUP(IF(pogoda4[[#This Row],[opady]]=0,POWER(pogoda4[[#This Row],[temperatura_srednia]],1.5)*0.0003*D67,0),0)</f>
        <v>394</v>
      </c>
      <c r="J68">
        <f>IF(D67+pogoda4[[#This Row],[opady2]]-pogoda4[[#This Row],[podlewanie]]-pogoda4[[#This Row],[parowanie]]&gt;0,0,1)</f>
        <v>0</v>
      </c>
      <c r="K68">
        <f>(25000-pogoda4[[#This Row],[opady2]]-D67+pogoda4[[#This Row],[parowanie]])*pogoda4[[#This Row],[Kolumna3]]</f>
        <v>0</v>
      </c>
    </row>
    <row r="69" spans="1:11" x14ac:dyDescent="0.25">
      <c r="A69" s="2">
        <v>42162</v>
      </c>
      <c r="B69">
        <v>14</v>
      </c>
      <c r="C69">
        <v>8</v>
      </c>
      <c r="D69">
        <f>IF(AND(D68+pogoda4[[#This Row],[opady2]]-pogoda4[[#This Row],[podlewanie]]-pogoda4[[#This Row],[parowanie]]&gt;0,D68+pogoda4[[#This Row],[opady2]]-pogoda4[[#This Row],[podlewanie]]-pogoda4[[#This Row],[parowanie]]*D68&lt;=25000),D68+pogoda4[[#This Row],[opady2]]-pogoda4[[#This Row],[podlewanie]]-pogoda4[[#This Row],[parowanie]],IF(D68+pogoda4[[#This Row],[opady2]]-pogoda4[[#This Row],[podlewanie]]-pogoda4[[#This Row],[parowanie]]&gt;0,25000,25000-pogoda4[[#This Row],[podlewanie]]-pogoda4[[#This Row],[parowanie]]))</f>
        <v>5930</v>
      </c>
      <c r="E69">
        <f>IF(pogoda4[[#This Row],[temperatura_srednia]]&gt;30,2,1)</f>
        <v>1</v>
      </c>
      <c r="F69">
        <f>pogoda4[[#This Row],[opady]]*700</f>
        <v>5600</v>
      </c>
      <c r="G69">
        <f>IF(pogoda4[[#This Row],[Kolumna2]]=0,25000-D68+pogoda4[[#This Row],[parowanie]],0)</f>
        <v>0</v>
      </c>
      <c r="H69">
        <f>IF(pogoda4[[#This Row],[temperatura_srednia]]&gt;15,1,0)*IF(pogoda4[[#This Row],[opady]]&lt;=0.6,12000*IF(pogoda4[[#This Row],[temperatura_srednia]]&gt;30,2,1),0)</f>
        <v>0</v>
      </c>
      <c r="I69">
        <f>ROUNDUP(IF(pogoda4[[#This Row],[opady]]=0,POWER(pogoda4[[#This Row],[temperatura_srednia]],1.5)*0.0003*D68,0),0)</f>
        <v>0</v>
      </c>
      <c r="J69">
        <f>IF(D68+pogoda4[[#This Row],[opady2]]-pogoda4[[#This Row],[podlewanie]]-pogoda4[[#This Row],[parowanie]]&gt;0,0,1)</f>
        <v>0</v>
      </c>
      <c r="K69">
        <f>(25000-pogoda4[[#This Row],[opady2]]-D68+pogoda4[[#This Row],[parowanie]])*pogoda4[[#This Row],[Kolumna3]]</f>
        <v>0</v>
      </c>
    </row>
    <row r="70" spans="1:11" x14ac:dyDescent="0.25">
      <c r="A70" s="2">
        <v>42163</v>
      </c>
      <c r="B70">
        <v>14</v>
      </c>
      <c r="C70">
        <v>5.9</v>
      </c>
      <c r="D70">
        <f>IF(AND(D69+pogoda4[[#This Row],[opady2]]-pogoda4[[#This Row],[podlewanie]]-pogoda4[[#This Row],[parowanie]]&gt;0,D69+pogoda4[[#This Row],[opady2]]-pogoda4[[#This Row],[podlewanie]]-pogoda4[[#This Row],[parowanie]]*D69&lt;=25000),D69+pogoda4[[#This Row],[opady2]]-pogoda4[[#This Row],[podlewanie]]-pogoda4[[#This Row],[parowanie]],IF(D69+pogoda4[[#This Row],[opady2]]-pogoda4[[#This Row],[podlewanie]]-pogoda4[[#This Row],[parowanie]]&gt;0,25000,25000-pogoda4[[#This Row],[podlewanie]]-pogoda4[[#This Row],[parowanie]]))</f>
        <v>10060</v>
      </c>
      <c r="E70">
        <f>IF(pogoda4[[#This Row],[temperatura_srednia]]&gt;30,2,1)</f>
        <v>1</v>
      </c>
      <c r="F70">
        <f>pogoda4[[#This Row],[opady]]*700</f>
        <v>4130</v>
      </c>
      <c r="G70">
        <f>IF(pogoda4[[#This Row],[Kolumna2]]=0,25000-D69+pogoda4[[#This Row],[parowanie]],0)</f>
        <v>0</v>
      </c>
      <c r="H70">
        <f>IF(pogoda4[[#This Row],[temperatura_srednia]]&gt;15,1,0)*IF(pogoda4[[#This Row],[opady]]&lt;=0.6,12000*IF(pogoda4[[#This Row],[temperatura_srednia]]&gt;30,2,1),0)</f>
        <v>0</v>
      </c>
      <c r="I70">
        <f>ROUNDUP(IF(pogoda4[[#This Row],[opady]]=0,POWER(pogoda4[[#This Row],[temperatura_srednia]],1.5)*0.0003*D69,0),0)</f>
        <v>0</v>
      </c>
      <c r="J70">
        <f>IF(D69+pogoda4[[#This Row],[opady2]]-pogoda4[[#This Row],[podlewanie]]-pogoda4[[#This Row],[parowanie]]&gt;0,0,1)</f>
        <v>0</v>
      </c>
      <c r="K70">
        <f>(25000-pogoda4[[#This Row],[opady2]]-D69+pogoda4[[#This Row],[parowanie]])*pogoda4[[#This Row],[Kolumna3]]</f>
        <v>0</v>
      </c>
    </row>
    <row r="71" spans="1:11" x14ac:dyDescent="0.25">
      <c r="A71" s="2">
        <v>42164</v>
      </c>
      <c r="B71">
        <v>12</v>
      </c>
      <c r="C71">
        <v>5</v>
      </c>
      <c r="D71">
        <f>IF(AND(D70+pogoda4[[#This Row],[opady2]]-pogoda4[[#This Row],[podlewanie]]-pogoda4[[#This Row],[parowanie]]&gt;0,D70+pogoda4[[#This Row],[opady2]]-pogoda4[[#This Row],[podlewanie]]-pogoda4[[#This Row],[parowanie]]*D70&lt;=25000),D70+pogoda4[[#This Row],[opady2]]-pogoda4[[#This Row],[podlewanie]]-pogoda4[[#This Row],[parowanie]],IF(D70+pogoda4[[#This Row],[opady2]]-pogoda4[[#This Row],[podlewanie]]-pogoda4[[#This Row],[parowanie]]&gt;0,25000,25000-pogoda4[[#This Row],[podlewanie]]-pogoda4[[#This Row],[parowanie]]))</f>
        <v>13560</v>
      </c>
      <c r="E71">
        <f>IF(pogoda4[[#This Row],[temperatura_srednia]]&gt;30,2,1)</f>
        <v>1</v>
      </c>
      <c r="F71">
        <f>pogoda4[[#This Row],[opady]]*700</f>
        <v>3500</v>
      </c>
      <c r="G71">
        <f>IF(pogoda4[[#This Row],[Kolumna2]]=0,25000-D70+pogoda4[[#This Row],[parowanie]],0)</f>
        <v>0</v>
      </c>
      <c r="H71">
        <f>IF(pogoda4[[#This Row],[temperatura_srednia]]&gt;15,1,0)*IF(pogoda4[[#This Row],[opady]]&lt;=0.6,12000*IF(pogoda4[[#This Row],[temperatura_srednia]]&gt;30,2,1),0)</f>
        <v>0</v>
      </c>
      <c r="I71">
        <f>ROUNDUP(IF(pogoda4[[#This Row],[opady]]=0,POWER(pogoda4[[#This Row],[temperatura_srednia]],1.5)*0.0003*D70,0),0)</f>
        <v>0</v>
      </c>
      <c r="J71">
        <f>IF(D70+pogoda4[[#This Row],[opady2]]-pogoda4[[#This Row],[podlewanie]]-pogoda4[[#This Row],[parowanie]]&gt;0,0,1)</f>
        <v>0</v>
      </c>
      <c r="K71">
        <f>(25000-pogoda4[[#This Row],[opady2]]-D70+pogoda4[[#This Row],[parowanie]])*pogoda4[[#This Row],[Kolumna3]]</f>
        <v>0</v>
      </c>
    </row>
    <row r="72" spans="1:11" x14ac:dyDescent="0.25">
      <c r="A72" s="2">
        <v>42165</v>
      </c>
      <c r="B72">
        <v>16</v>
      </c>
      <c r="C72">
        <v>0</v>
      </c>
      <c r="D72">
        <f>IF(AND(D71+pogoda4[[#This Row],[opady2]]-pogoda4[[#This Row],[podlewanie]]-pogoda4[[#This Row],[parowanie]]&gt;0,D71+pogoda4[[#This Row],[opady2]]-pogoda4[[#This Row],[podlewanie]]-pogoda4[[#This Row],[parowanie]]*D71&lt;=25000),D71+pogoda4[[#This Row],[opady2]]-pogoda4[[#This Row],[podlewanie]]-pogoda4[[#This Row],[parowanie]],IF(D71+pogoda4[[#This Row],[opady2]]-pogoda4[[#This Row],[podlewanie]]-pogoda4[[#This Row],[parowanie]]&gt;0,25000,25000-pogoda4[[#This Row],[podlewanie]]-pogoda4[[#This Row],[parowanie]]))</f>
        <v>1299</v>
      </c>
      <c r="E72">
        <f>IF(pogoda4[[#This Row],[temperatura_srednia]]&gt;30,2,1)</f>
        <v>1</v>
      </c>
      <c r="F72">
        <f>pogoda4[[#This Row],[opady]]*700</f>
        <v>0</v>
      </c>
      <c r="G72">
        <f>IF(pogoda4[[#This Row],[Kolumna2]]=0,25000-D71+pogoda4[[#This Row],[parowanie]],0)</f>
        <v>0</v>
      </c>
      <c r="H72">
        <f>IF(pogoda4[[#This Row],[temperatura_srednia]]&gt;15,1,0)*IF(pogoda4[[#This Row],[opady]]&lt;=0.6,12000*IF(pogoda4[[#This Row],[temperatura_srednia]]&gt;30,2,1),0)</f>
        <v>12000</v>
      </c>
      <c r="I72">
        <f>ROUNDUP(IF(pogoda4[[#This Row],[opady]]=0,POWER(pogoda4[[#This Row],[temperatura_srednia]],1.5)*0.0003*D71,0),0)</f>
        <v>261</v>
      </c>
      <c r="J72">
        <f>IF(D71+pogoda4[[#This Row],[opady2]]-pogoda4[[#This Row],[podlewanie]]-pogoda4[[#This Row],[parowanie]]&gt;0,0,1)</f>
        <v>0</v>
      </c>
      <c r="K72">
        <f>(25000-pogoda4[[#This Row],[opady2]]-D71+pogoda4[[#This Row],[parowanie]])*pogoda4[[#This Row],[Kolumna3]]</f>
        <v>0</v>
      </c>
    </row>
    <row r="73" spans="1:11" x14ac:dyDescent="0.25">
      <c r="A73" s="2">
        <v>42166</v>
      </c>
      <c r="B73">
        <v>16</v>
      </c>
      <c r="C73">
        <v>0</v>
      </c>
      <c r="D73">
        <f>IF(AND(D72+pogoda4[[#This Row],[opady2]]-pogoda4[[#This Row],[podlewanie]]-pogoda4[[#This Row],[parowanie]]&gt;0,D72+pogoda4[[#This Row],[opady2]]-pogoda4[[#This Row],[podlewanie]]-pogoda4[[#This Row],[parowanie]]*D72&lt;=25000),D72+pogoda4[[#This Row],[opady2]]-pogoda4[[#This Row],[podlewanie]]-pogoda4[[#This Row],[parowanie]],IF(D72+pogoda4[[#This Row],[opady2]]-pogoda4[[#This Row],[podlewanie]]-pogoda4[[#This Row],[parowanie]]&gt;0,25000,25000-pogoda4[[#This Row],[podlewanie]]-pogoda4[[#This Row],[parowanie]]))</f>
        <v>12975</v>
      </c>
      <c r="E73">
        <f>IF(pogoda4[[#This Row],[temperatura_srednia]]&gt;30,2,1)</f>
        <v>1</v>
      </c>
      <c r="F73">
        <f>pogoda4[[#This Row],[opady]]*700</f>
        <v>0</v>
      </c>
      <c r="G73">
        <f>IF(pogoda4[[#This Row],[Kolumna2]]=0,25000-D72+pogoda4[[#This Row],[parowanie]],0)</f>
        <v>0</v>
      </c>
      <c r="H73">
        <f>IF(pogoda4[[#This Row],[temperatura_srednia]]&gt;15,1,0)*IF(pogoda4[[#This Row],[opady]]&lt;=0.6,12000*IF(pogoda4[[#This Row],[temperatura_srednia]]&gt;30,2,1),0)</f>
        <v>12000</v>
      </c>
      <c r="I73">
        <f>ROUNDUP(IF(pogoda4[[#This Row],[opady]]=0,POWER(pogoda4[[#This Row],[temperatura_srednia]],1.5)*0.0003*D72,0),0)</f>
        <v>25</v>
      </c>
      <c r="J73">
        <f>IF(D72+pogoda4[[#This Row],[opady2]]-pogoda4[[#This Row],[podlewanie]]-pogoda4[[#This Row],[parowanie]]&gt;0,0,1)</f>
        <v>1</v>
      </c>
      <c r="K73">
        <f>(25000-pogoda4[[#This Row],[opady2]]-D72+pogoda4[[#This Row],[parowanie]])*pogoda4[[#This Row],[Kolumna3]]</f>
        <v>23726</v>
      </c>
    </row>
    <row r="74" spans="1:11" x14ac:dyDescent="0.25">
      <c r="A74" s="2">
        <v>42167</v>
      </c>
      <c r="B74">
        <v>18</v>
      </c>
      <c r="C74">
        <v>5</v>
      </c>
      <c r="D74">
        <f>IF(AND(D73+pogoda4[[#This Row],[opady2]]-pogoda4[[#This Row],[podlewanie]]-pogoda4[[#This Row],[parowanie]]&gt;0,D73+pogoda4[[#This Row],[opady2]]-pogoda4[[#This Row],[podlewanie]]-pogoda4[[#This Row],[parowanie]]*D73&lt;=25000),D73+pogoda4[[#This Row],[opady2]]-pogoda4[[#This Row],[podlewanie]]-pogoda4[[#This Row],[parowanie]],IF(D73+pogoda4[[#This Row],[opady2]]-pogoda4[[#This Row],[podlewanie]]-pogoda4[[#This Row],[parowanie]]&gt;0,25000,25000-pogoda4[[#This Row],[podlewanie]]-pogoda4[[#This Row],[parowanie]]))</f>
        <v>16475</v>
      </c>
      <c r="E74">
        <f>IF(pogoda4[[#This Row],[temperatura_srednia]]&gt;30,2,1)</f>
        <v>1</v>
      </c>
      <c r="F74">
        <f>pogoda4[[#This Row],[opady]]*700</f>
        <v>3500</v>
      </c>
      <c r="G74">
        <f>IF(pogoda4[[#This Row],[Kolumna2]]=0,25000-D73+pogoda4[[#This Row],[parowanie]],0)</f>
        <v>0</v>
      </c>
      <c r="H74">
        <f>IF(pogoda4[[#This Row],[temperatura_srednia]]&gt;15,1,0)*IF(pogoda4[[#This Row],[opady]]&lt;=0.6,12000*IF(pogoda4[[#This Row],[temperatura_srednia]]&gt;30,2,1),0)</f>
        <v>0</v>
      </c>
      <c r="I74">
        <f>ROUNDUP(IF(pogoda4[[#This Row],[opady]]=0,POWER(pogoda4[[#This Row],[temperatura_srednia]],1.5)*0.0003*D73,0),0)</f>
        <v>0</v>
      </c>
      <c r="J74">
        <f>IF(D73+pogoda4[[#This Row],[opady2]]-pogoda4[[#This Row],[podlewanie]]-pogoda4[[#This Row],[parowanie]]&gt;0,0,1)</f>
        <v>0</v>
      </c>
      <c r="K74">
        <f>(25000-pogoda4[[#This Row],[opady2]]-D73+pogoda4[[#This Row],[parowanie]])*pogoda4[[#This Row],[Kolumna3]]</f>
        <v>0</v>
      </c>
    </row>
    <row r="75" spans="1:11" x14ac:dyDescent="0.25">
      <c r="A75" s="2">
        <v>42168</v>
      </c>
      <c r="B75">
        <v>19</v>
      </c>
      <c r="C75">
        <v>1</v>
      </c>
      <c r="D75">
        <f>IF(AND(D74+pogoda4[[#This Row],[opady2]]-pogoda4[[#This Row],[podlewanie]]-pogoda4[[#This Row],[parowanie]]&gt;0,D74+pogoda4[[#This Row],[opady2]]-pogoda4[[#This Row],[podlewanie]]-pogoda4[[#This Row],[parowanie]]*D74&lt;=25000),D74+pogoda4[[#This Row],[opady2]]-pogoda4[[#This Row],[podlewanie]]-pogoda4[[#This Row],[parowanie]],IF(D74+pogoda4[[#This Row],[opady2]]-pogoda4[[#This Row],[podlewanie]]-pogoda4[[#This Row],[parowanie]]&gt;0,25000,25000-pogoda4[[#This Row],[podlewanie]]-pogoda4[[#This Row],[parowanie]]))</f>
        <v>17175</v>
      </c>
      <c r="E75">
        <f>IF(pogoda4[[#This Row],[temperatura_srednia]]&gt;30,2,1)</f>
        <v>1</v>
      </c>
      <c r="F75">
        <f>pogoda4[[#This Row],[opady]]*700</f>
        <v>700</v>
      </c>
      <c r="G75">
        <f>IF(pogoda4[[#This Row],[Kolumna2]]=0,25000-D74+pogoda4[[#This Row],[parowanie]],0)</f>
        <v>0</v>
      </c>
      <c r="H75">
        <f>IF(pogoda4[[#This Row],[temperatura_srednia]]&gt;15,1,0)*IF(pogoda4[[#This Row],[opady]]&lt;=0.6,12000*IF(pogoda4[[#This Row],[temperatura_srednia]]&gt;30,2,1),0)</f>
        <v>0</v>
      </c>
      <c r="I75">
        <f>ROUNDUP(IF(pogoda4[[#This Row],[opady]]=0,POWER(pogoda4[[#This Row],[temperatura_srednia]],1.5)*0.0003*D74,0),0)</f>
        <v>0</v>
      </c>
      <c r="J75">
        <f>IF(D74+pogoda4[[#This Row],[opady2]]-pogoda4[[#This Row],[podlewanie]]-pogoda4[[#This Row],[parowanie]]&gt;0,0,1)</f>
        <v>0</v>
      </c>
      <c r="K75">
        <f>(25000-pogoda4[[#This Row],[opady2]]-D74+pogoda4[[#This Row],[parowanie]])*pogoda4[[#This Row],[Kolumna3]]</f>
        <v>0</v>
      </c>
    </row>
    <row r="76" spans="1:11" x14ac:dyDescent="0.25">
      <c r="A76" s="2">
        <v>42169</v>
      </c>
      <c r="B76">
        <v>22</v>
      </c>
      <c r="C76">
        <v>0</v>
      </c>
      <c r="D76">
        <f>IF(AND(D75+pogoda4[[#This Row],[opady2]]-pogoda4[[#This Row],[podlewanie]]-pogoda4[[#This Row],[parowanie]]&gt;0,D75+pogoda4[[#This Row],[opady2]]-pogoda4[[#This Row],[podlewanie]]-pogoda4[[#This Row],[parowanie]]*D75&lt;=25000),D75+pogoda4[[#This Row],[opady2]]-pogoda4[[#This Row],[podlewanie]]-pogoda4[[#This Row],[parowanie]],IF(D75+pogoda4[[#This Row],[opady2]]-pogoda4[[#This Row],[podlewanie]]-pogoda4[[#This Row],[parowanie]]&gt;0,25000,25000-pogoda4[[#This Row],[podlewanie]]-pogoda4[[#This Row],[parowanie]]))</f>
        <v>4643</v>
      </c>
      <c r="E76">
        <f>IF(pogoda4[[#This Row],[temperatura_srednia]]&gt;30,2,1)</f>
        <v>1</v>
      </c>
      <c r="F76">
        <f>pogoda4[[#This Row],[opady]]*700</f>
        <v>0</v>
      </c>
      <c r="G76">
        <f>IF(pogoda4[[#This Row],[Kolumna2]]=0,25000-D75+pogoda4[[#This Row],[parowanie]],0)</f>
        <v>0</v>
      </c>
      <c r="H76">
        <f>IF(pogoda4[[#This Row],[temperatura_srednia]]&gt;15,1,0)*IF(pogoda4[[#This Row],[opady]]&lt;=0.6,12000*IF(pogoda4[[#This Row],[temperatura_srednia]]&gt;30,2,1),0)</f>
        <v>12000</v>
      </c>
      <c r="I76">
        <f>ROUNDUP(IF(pogoda4[[#This Row],[opady]]=0,POWER(pogoda4[[#This Row],[temperatura_srednia]],1.5)*0.0003*D75,0),0)</f>
        <v>532</v>
      </c>
      <c r="J76">
        <f>IF(D75+pogoda4[[#This Row],[opady2]]-pogoda4[[#This Row],[podlewanie]]-pogoda4[[#This Row],[parowanie]]&gt;0,0,1)</f>
        <v>0</v>
      </c>
      <c r="K76">
        <f>(25000-pogoda4[[#This Row],[opady2]]-D75+pogoda4[[#This Row],[parowanie]])*pogoda4[[#This Row],[Kolumna3]]</f>
        <v>0</v>
      </c>
    </row>
    <row r="77" spans="1:11" x14ac:dyDescent="0.25">
      <c r="A77" s="2">
        <v>42170</v>
      </c>
      <c r="B77">
        <v>16</v>
      </c>
      <c r="C77">
        <v>0</v>
      </c>
      <c r="D77">
        <f>IF(AND(D76+pogoda4[[#This Row],[opady2]]-pogoda4[[#This Row],[podlewanie]]-pogoda4[[#This Row],[parowanie]]&gt;0,D76+pogoda4[[#This Row],[opady2]]-pogoda4[[#This Row],[podlewanie]]-pogoda4[[#This Row],[parowanie]]*D76&lt;=25000),D76+pogoda4[[#This Row],[opady2]]-pogoda4[[#This Row],[podlewanie]]-pogoda4[[#This Row],[parowanie]],IF(D76+pogoda4[[#This Row],[opady2]]-pogoda4[[#This Row],[podlewanie]]-pogoda4[[#This Row],[parowanie]]&gt;0,25000,25000-pogoda4[[#This Row],[podlewanie]]-pogoda4[[#This Row],[parowanie]]))</f>
        <v>12910</v>
      </c>
      <c r="E77">
        <f>IF(pogoda4[[#This Row],[temperatura_srednia]]&gt;30,2,1)</f>
        <v>1</v>
      </c>
      <c r="F77">
        <f>pogoda4[[#This Row],[opady]]*700</f>
        <v>0</v>
      </c>
      <c r="G77">
        <f>IF(pogoda4[[#This Row],[Kolumna2]]=0,25000-D76+pogoda4[[#This Row],[parowanie]],0)</f>
        <v>0</v>
      </c>
      <c r="H77">
        <f>IF(pogoda4[[#This Row],[temperatura_srednia]]&gt;15,1,0)*IF(pogoda4[[#This Row],[opady]]&lt;=0.6,12000*IF(pogoda4[[#This Row],[temperatura_srednia]]&gt;30,2,1),0)</f>
        <v>12000</v>
      </c>
      <c r="I77">
        <f>ROUNDUP(IF(pogoda4[[#This Row],[opady]]=0,POWER(pogoda4[[#This Row],[temperatura_srednia]],1.5)*0.0003*D76,0),0)</f>
        <v>90</v>
      </c>
      <c r="J77">
        <f>IF(D76+pogoda4[[#This Row],[opady2]]-pogoda4[[#This Row],[podlewanie]]-pogoda4[[#This Row],[parowanie]]&gt;0,0,1)</f>
        <v>1</v>
      </c>
      <c r="K77">
        <f>(25000-pogoda4[[#This Row],[opady2]]-D76+pogoda4[[#This Row],[parowanie]])*pogoda4[[#This Row],[Kolumna3]]</f>
        <v>20447</v>
      </c>
    </row>
    <row r="78" spans="1:11" x14ac:dyDescent="0.25">
      <c r="A78" s="2">
        <v>42171</v>
      </c>
      <c r="B78">
        <v>12</v>
      </c>
      <c r="C78">
        <v>0</v>
      </c>
      <c r="D78">
        <f>IF(AND(D77+pogoda4[[#This Row],[opady2]]-pogoda4[[#This Row],[podlewanie]]-pogoda4[[#This Row],[parowanie]]&gt;0,D77+pogoda4[[#This Row],[opady2]]-pogoda4[[#This Row],[podlewanie]]-pogoda4[[#This Row],[parowanie]]*D77&lt;=25000),D77+pogoda4[[#This Row],[opady2]]-pogoda4[[#This Row],[podlewanie]]-pogoda4[[#This Row],[parowanie]],IF(D77+pogoda4[[#This Row],[opady2]]-pogoda4[[#This Row],[podlewanie]]-pogoda4[[#This Row],[parowanie]]&gt;0,25000,25000-pogoda4[[#This Row],[podlewanie]]-pogoda4[[#This Row],[parowanie]]))</f>
        <v>12749</v>
      </c>
      <c r="E78">
        <f>IF(pogoda4[[#This Row],[temperatura_srednia]]&gt;30,2,1)</f>
        <v>1</v>
      </c>
      <c r="F78">
        <f>pogoda4[[#This Row],[opady]]*700</f>
        <v>0</v>
      </c>
      <c r="G78">
        <f>IF(pogoda4[[#This Row],[Kolumna2]]=0,25000-D77+pogoda4[[#This Row],[parowanie]],0)</f>
        <v>0</v>
      </c>
      <c r="H78">
        <f>IF(pogoda4[[#This Row],[temperatura_srednia]]&gt;15,1,0)*IF(pogoda4[[#This Row],[opady]]&lt;=0.6,12000*IF(pogoda4[[#This Row],[temperatura_srednia]]&gt;30,2,1),0)</f>
        <v>0</v>
      </c>
      <c r="I78">
        <f>ROUNDUP(IF(pogoda4[[#This Row],[opady]]=0,POWER(pogoda4[[#This Row],[temperatura_srednia]],1.5)*0.0003*D77,0),0)</f>
        <v>161</v>
      </c>
      <c r="J78">
        <f>IF(D77+pogoda4[[#This Row],[opady2]]-pogoda4[[#This Row],[podlewanie]]-pogoda4[[#This Row],[parowanie]]&gt;0,0,1)</f>
        <v>0</v>
      </c>
      <c r="K78">
        <f>(25000-pogoda4[[#This Row],[opady2]]-D77+pogoda4[[#This Row],[parowanie]])*pogoda4[[#This Row],[Kolumna3]]</f>
        <v>0</v>
      </c>
    </row>
    <row r="79" spans="1:11" x14ac:dyDescent="0.25">
      <c r="A79" s="2">
        <v>42172</v>
      </c>
      <c r="B79">
        <v>14</v>
      </c>
      <c r="C79">
        <v>0</v>
      </c>
      <c r="D79">
        <f>IF(AND(D78+pogoda4[[#This Row],[opady2]]-pogoda4[[#This Row],[podlewanie]]-pogoda4[[#This Row],[parowanie]]&gt;0,D78+pogoda4[[#This Row],[opady2]]-pogoda4[[#This Row],[podlewanie]]-pogoda4[[#This Row],[parowanie]]*D78&lt;=25000),D78+pogoda4[[#This Row],[opady2]]-pogoda4[[#This Row],[podlewanie]]-pogoda4[[#This Row],[parowanie]],IF(D78+pogoda4[[#This Row],[opady2]]-pogoda4[[#This Row],[podlewanie]]-pogoda4[[#This Row],[parowanie]]&gt;0,25000,25000-pogoda4[[#This Row],[podlewanie]]-pogoda4[[#This Row],[parowanie]]))</f>
        <v>12548</v>
      </c>
      <c r="E79">
        <f>IF(pogoda4[[#This Row],[temperatura_srednia]]&gt;30,2,1)</f>
        <v>1</v>
      </c>
      <c r="F79">
        <f>pogoda4[[#This Row],[opady]]*700</f>
        <v>0</v>
      </c>
      <c r="G79">
        <f>IF(pogoda4[[#This Row],[Kolumna2]]=0,25000-D78+pogoda4[[#This Row],[parowanie]],0)</f>
        <v>0</v>
      </c>
      <c r="H79">
        <f>IF(pogoda4[[#This Row],[temperatura_srednia]]&gt;15,1,0)*IF(pogoda4[[#This Row],[opady]]&lt;=0.6,12000*IF(pogoda4[[#This Row],[temperatura_srednia]]&gt;30,2,1),0)</f>
        <v>0</v>
      </c>
      <c r="I79">
        <f>ROUNDUP(IF(pogoda4[[#This Row],[opady]]=0,POWER(pogoda4[[#This Row],[temperatura_srednia]],1.5)*0.0003*D78,0),0)</f>
        <v>201</v>
      </c>
      <c r="J79">
        <f>IF(D78+pogoda4[[#This Row],[opady2]]-pogoda4[[#This Row],[podlewanie]]-pogoda4[[#This Row],[parowanie]]&gt;0,0,1)</f>
        <v>0</v>
      </c>
      <c r="K79">
        <f>(25000-pogoda4[[#This Row],[opady2]]-D78+pogoda4[[#This Row],[parowanie]])*pogoda4[[#This Row],[Kolumna3]]</f>
        <v>0</v>
      </c>
    </row>
    <row r="80" spans="1:11" x14ac:dyDescent="0.25">
      <c r="A80" s="2">
        <v>42173</v>
      </c>
      <c r="B80">
        <v>16</v>
      </c>
      <c r="C80">
        <v>0.3</v>
      </c>
      <c r="D80">
        <f>IF(AND(D79+pogoda4[[#This Row],[opady2]]-pogoda4[[#This Row],[podlewanie]]-pogoda4[[#This Row],[parowanie]]&gt;0,D79+pogoda4[[#This Row],[opady2]]-pogoda4[[#This Row],[podlewanie]]-pogoda4[[#This Row],[parowanie]]*D79&lt;=25000),D79+pogoda4[[#This Row],[opady2]]-pogoda4[[#This Row],[podlewanie]]-pogoda4[[#This Row],[parowanie]],IF(D79+pogoda4[[#This Row],[opady2]]-pogoda4[[#This Row],[podlewanie]]-pogoda4[[#This Row],[parowanie]]&gt;0,25000,25000-pogoda4[[#This Row],[podlewanie]]-pogoda4[[#This Row],[parowanie]]))</f>
        <v>758</v>
      </c>
      <c r="E80">
        <f>IF(pogoda4[[#This Row],[temperatura_srednia]]&gt;30,2,1)</f>
        <v>1</v>
      </c>
      <c r="F80">
        <f>pogoda4[[#This Row],[opady]]*700</f>
        <v>210</v>
      </c>
      <c r="G80">
        <f>IF(pogoda4[[#This Row],[Kolumna2]]=0,25000-D79+pogoda4[[#This Row],[parowanie]],0)</f>
        <v>0</v>
      </c>
      <c r="H80">
        <f>IF(pogoda4[[#This Row],[temperatura_srednia]]&gt;15,1,0)*IF(pogoda4[[#This Row],[opady]]&lt;=0.6,12000*IF(pogoda4[[#This Row],[temperatura_srednia]]&gt;30,2,1),0)</f>
        <v>12000</v>
      </c>
      <c r="I80">
        <f>ROUNDUP(IF(pogoda4[[#This Row],[opady]]=0,POWER(pogoda4[[#This Row],[temperatura_srednia]],1.5)*0.0003*D79,0),0)</f>
        <v>0</v>
      </c>
      <c r="J80">
        <f>IF(D79+pogoda4[[#This Row],[opady2]]-pogoda4[[#This Row],[podlewanie]]-pogoda4[[#This Row],[parowanie]]&gt;0,0,1)</f>
        <v>0</v>
      </c>
      <c r="K80">
        <f>(25000-pogoda4[[#This Row],[opady2]]-D79+pogoda4[[#This Row],[parowanie]])*pogoda4[[#This Row],[Kolumna3]]</f>
        <v>0</v>
      </c>
    </row>
    <row r="81" spans="1:11" x14ac:dyDescent="0.25">
      <c r="A81" s="2">
        <v>42174</v>
      </c>
      <c r="B81">
        <v>12</v>
      </c>
      <c r="C81">
        <v>3</v>
      </c>
      <c r="D81">
        <f>IF(AND(D80+pogoda4[[#This Row],[opady2]]-pogoda4[[#This Row],[podlewanie]]-pogoda4[[#This Row],[parowanie]]&gt;0,D80+pogoda4[[#This Row],[opady2]]-pogoda4[[#This Row],[podlewanie]]-pogoda4[[#This Row],[parowanie]]*D80&lt;=25000),D80+pogoda4[[#This Row],[opady2]]-pogoda4[[#This Row],[podlewanie]]-pogoda4[[#This Row],[parowanie]],IF(D80+pogoda4[[#This Row],[opady2]]-pogoda4[[#This Row],[podlewanie]]-pogoda4[[#This Row],[parowanie]]&gt;0,25000,25000-pogoda4[[#This Row],[podlewanie]]-pogoda4[[#This Row],[parowanie]]))</f>
        <v>2858</v>
      </c>
      <c r="E81">
        <f>IF(pogoda4[[#This Row],[temperatura_srednia]]&gt;30,2,1)</f>
        <v>1</v>
      </c>
      <c r="F81">
        <f>pogoda4[[#This Row],[opady]]*700</f>
        <v>2100</v>
      </c>
      <c r="G81">
        <f>IF(pogoda4[[#This Row],[Kolumna2]]=0,25000-D80+pogoda4[[#This Row],[parowanie]],0)</f>
        <v>0</v>
      </c>
      <c r="H81">
        <f>IF(pogoda4[[#This Row],[temperatura_srednia]]&gt;15,1,0)*IF(pogoda4[[#This Row],[opady]]&lt;=0.6,12000*IF(pogoda4[[#This Row],[temperatura_srednia]]&gt;30,2,1),0)</f>
        <v>0</v>
      </c>
      <c r="I81">
        <f>ROUNDUP(IF(pogoda4[[#This Row],[opady]]=0,POWER(pogoda4[[#This Row],[temperatura_srednia]],1.5)*0.0003*D80,0),0)</f>
        <v>0</v>
      </c>
      <c r="J81">
        <f>IF(D80+pogoda4[[#This Row],[opady2]]-pogoda4[[#This Row],[podlewanie]]-pogoda4[[#This Row],[parowanie]]&gt;0,0,1)</f>
        <v>0</v>
      </c>
      <c r="K81">
        <f>(25000-pogoda4[[#This Row],[opady2]]-D80+pogoda4[[#This Row],[parowanie]])*pogoda4[[#This Row],[Kolumna3]]</f>
        <v>0</v>
      </c>
    </row>
    <row r="82" spans="1:11" x14ac:dyDescent="0.25">
      <c r="A82" s="2">
        <v>42175</v>
      </c>
      <c r="B82">
        <v>13</v>
      </c>
      <c r="C82">
        <v>2</v>
      </c>
      <c r="D82">
        <f>IF(AND(D81+pogoda4[[#This Row],[opady2]]-pogoda4[[#This Row],[podlewanie]]-pogoda4[[#This Row],[parowanie]]&gt;0,D81+pogoda4[[#This Row],[opady2]]-pogoda4[[#This Row],[podlewanie]]-pogoda4[[#This Row],[parowanie]]*D81&lt;=25000),D81+pogoda4[[#This Row],[opady2]]-pogoda4[[#This Row],[podlewanie]]-pogoda4[[#This Row],[parowanie]],IF(D81+pogoda4[[#This Row],[opady2]]-pogoda4[[#This Row],[podlewanie]]-pogoda4[[#This Row],[parowanie]]&gt;0,25000,25000-pogoda4[[#This Row],[podlewanie]]-pogoda4[[#This Row],[parowanie]]))</f>
        <v>4258</v>
      </c>
      <c r="E82">
        <f>IF(pogoda4[[#This Row],[temperatura_srednia]]&gt;30,2,1)</f>
        <v>1</v>
      </c>
      <c r="F82">
        <f>pogoda4[[#This Row],[opady]]*700</f>
        <v>1400</v>
      </c>
      <c r="G82">
        <f>IF(pogoda4[[#This Row],[Kolumna2]]=0,25000-D81+pogoda4[[#This Row],[parowanie]],0)</f>
        <v>0</v>
      </c>
      <c r="H82">
        <f>IF(pogoda4[[#This Row],[temperatura_srednia]]&gt;15,1,0)*IF(pogoda4[[#This Row],[opady]]&lt;=0.6,12000*IF(pogoda4[[#This Row],[temperatura_srednia]]&gt;30,2,1),0)</f>
        <v>0</v>
      </c>
      <c r="I82">
        <f>ROUNDUP(IF(pogoda4[[#This Row],[opady]]=0,POWER(pogoda4[[#This Row],[temperatura_srednia]],1.5)*0.0003*D81,0),0)</f>
        <v>0</v>
      </c>
      <c r="J82">
        <f>IF(D81+pogoda4[[#This Row],[opady2]]-pogoda4[[#This Row],[podlewanie]]-pogoda4[[#This Row],[parowanie]]&gt;0,0,1)</f>
        <v>0</v>
      </c>
      <c r="K82">
        <f>(25000-pogoda4[[#This Row],[opady2]]-D81+pogoda4[[#This Row],[parowanie]])*pogoda4[[#This Row],[Kolumna3]]</f>
        <v>0</v>
      </c>
    </row>
    <row r="83" spans="1:11" x14ac:dyDescent="0.25">
      <c r="A83" s="2">
        <v>42176</v>
      </c>
      <c r="B83">
        <v>12</v>
      </c>
      <c r="C83">
        <v>0</v>
      </c>
      <c r="D83">
        <f>IF(AND(D82+pogoda4[[#This Row],[opady2]]-pogoda4[[#This Row],[podlewanie]]-pogoda4[[#This Row],[parowanie]]&gt;0,D82+pogoda4[[#This Row],[opady2]]-pogoda4[[#This Row],[podlewanie]]-pogoda4[[#This Row],[parowanie]]*D82&lt;=25000),D82+pogoda4[[#This Row],[opady2]]-pogoda4[[#This Row],[podlewanie]]-pogoda4[[#This Row],[parowanie]],IF(D82+pogoda4[[#This Row],[opady2]]-pogoda4[[#This Row],[podlewanie]]-pogoda4[[#This Row],[parowanie]]&gt;0,25000,25000-pogoda4[[#This Row],[podlewanie]]-pogoda4[[#This Row],[parowanie]]))</f>
        <v>4204</v>
      </c>
      <c r="E83">
        <f>IF(pogoda4[[#This Row],[temperatura_srednia]]&gt;30,2,1)</f>
        <v>1</v>
      </c>
      <c r="F83">
        <f>pogoda4[[#This Row],[opady]]*700</f>
        <v>0</v>
      </c>
      <c r="G83">
        <f>IF(pogoda4[[#This Row],[Kolumna2]]=0,25000-D82+pogoda4[[#This Row],[parowanie]],0)</f>
        <v>0</v>
      </c>
      <c r="H83">
        <f>IF(pogoda4[[#This Row],[temperatura_srednia]]&gt;15,1,0)*IF(pogoda4[[#This Row],[opady]]&lt;=0.6,12000*IF(pogoda4[[#This Row],[temperatura_srednia]]&gt;30,2,1),0)</f>
        <v>0</v>
      </c>
      <c r="I83">
        <f>ROUNDUP(IF(pogoda4[[#This Row],[opady]]=0,POWER(pogoda4[[#This Row],[temperatura_srednia]],1.5)*0.0003*D82,0),0)</f>
        <v>54</v>
      </c>
      <c r="J83">
        <f>IF(D82+pogoda4[[#This Row],[opady2]]-pogoda4[[#This Row],[podlewanie]]-pogoda4[[#This Row],[parowanie]]&gt;0,0,1)</f>
        <v>0</v>
      </c>
      <c r="K83">
        <f>(25000-pogoda4[[#This Row],[opady2]]-D82+pogoda4[[#This Row],[parowanie]])*pogoda4[[#This Row],[Kolumna3]]</f>
        <v>0</v>
      </c>
    </row>
    <row r="84" spans="1:11" x14ac:dyDescent="0.25">
      <c r="A84" s="2">
        <v>42177</v>
      </c>
      <c r="B84">
        <v>12</v>
      </c>
      <c r="C84">
        <v>3</v>
      </c>
      <c r="D84">
        <f>IF(AND(D83+pogoda4[[#This Row],[opady2]]-pogoda4[[#This Row],[podlewanie]]-pogoda4[[#This Row],[parowanie]]&gt;0,D83+pogoda4[[#This Row],[opady2]]-pogoda4[[#This Row],[podlewanie]]-pogoda4[[#This Row],[parowanie]]*D83&lt;=25000),D83+pogoda4[[#This Row],[opady2]]-pogoda4[[#This Row],[podlewanie]]-pogoda4[[#This Row],[parowanie]],IF(D83+pogoda4[[#This Row],[opady2]]-pogoda4[[#This Row],[podlewanie]]-pogoda4[[#This Row],[parowanie]]&gt;0,25000,25000-pogoda4[[#This Row],[podlewanie]]-pogoda4[[#This Row],[parowanie]]))</f>
        <v>6304</v>
      </c>
      <c r="E84">
        <f>IF(pogoda4[[#This Row],[temperatura_srednia]]&gt;30,2,1)</f>
        <v>1</v>
      </c>
      <c r="F84">
        <f>pogoda4[[#This Row],[opady]]*700</f>
        <v>2100</v>
      </c>
      <c r="G84">
        <f>IF(pogoda4[[#This Row],[Kolumna2]]=0,25000-D83+pogoda4[[#This Row],[parowanie]],0)</f>
        <v>0</v>
      </c>
      <c r="H84">
        <f>IF(pogoda4[[#This Row],[temperatura_srednia]]&gt;15,1,0)*IF(pogoda4[[#This Row],[opady]]&lt;=0.6,12000*IF(pogoda4[[#This Row],[temperatura_srednia]]&gt;30,2,1),0)</f>
        <v>0</v>
      </c>
      <c r="I84">
        <f>ROUNDUP(IF(pogoda4[[#This Row],[opady]]=0,POWER(pogoda4[[#This Row],[temperatura_srednia]],1.5)*0.0003*D83,0),0)</f>
        <v>0</v>
      </c>
      <c r="J84">
        <f>IF(D83+pogoda4[[#This Row],[opady2]]-pogoda4[[#This Row],[podlewanie]]-pogoda4[[#This Row],[parowanie]]&gt;0,0,1)</f>
        <v>0</v>
      </c>
      <c r="K84">
        <f>(25000-pogoda4[[#This Row],[opady2]]-D83+pogoda4[[#This Row],[parowanie]])*pogoda4[[#This Row],[Kolumna3]]</f>
        <v>0</v>
      </c>
    </row>
    <row r="85" spans="1:11" x14ac:dyDescent="0.25">
      <c r="A85" s="2">
        <v>42178</v>
      </c>
      <c r="B85">
        <v>13</v>
      </c>
      <c r="C85">
        <v>3</v>
      </c>
      <c r="D85">
        <f>IF(AND(D84+pogoda4[[#This Row],[opady2]]-pogoda4[[#This Row],[podlewanie]]-pogoda4[[#This Row],[parowanie]]&gt;0,D84+pogoda4[[#This Row],[opady2]]-pogoda4[[#This Row],[podlewanie]]-pogoda4[[#This Row],[parowanie]]*D84&lt;=25000),D84+pogoda4[[#This Row],[opady2]]-pogoda4[[#This Row],[podlewanie]]-pogoda4[[#This Row],[parowanie]],IF(D84+pogoda4[[#This Row],[opady2]]-pogoda4[[#This Row],[podlewanie]]-pogoda4[[#This Row],[parowanie]]&gt;0,25000,25000-pogoda4[[#This Row],[podlewanie]]-pogoda4[[#This Row],[parowanie]]))</f>
        <v>8404</v>
      </c>
      <c r="E85">
        <f>IF(pogoda4[[#This Row],[temperatura_srednia]]&gt;30,2,1)</f>
        <v>1</v>
      </c>
      <c r="F85">
        <f>pogoda4[[#This Row],[opady]]*700</f>
        <v>2100</v>
      </c>
      <c r="G85">
        <f>IF(pogoda4[[#This Row],[Kolumna2]]=0,25000-D84+pogoda4[[#This Row],[parowanie]],0)</f>
        <v>0</v>
      </c>
      <c r="H85">
        <f>IF(pogoda4[[#This Row],[temperatura_srednia]]&gt;15,1,0)*IF(pogoda4[[#This Row],[opady]]&lt;=0.6,12000*IF(pogoda4[[#This Row],[temperatura_srednia]]&gt;30,2,1),0)</f>
        <v>0</v>
      </c>
      <c r="I85">
        <f>ROUNDUP(IF(pogoda4[[#This Row],[opady]]=0,POWER(pogoda4[[#This Row],[temperatura_srednia]],1.5)*0.0003*D84,0),0)</f>
        <v>0</v>
      </c>
      <c r="J85">
        <f>IF(D84+pogoda4[[#This Row],[opady2]]-pogoda4[[#This Row],[podlewanie]]-pogoda4[[#This Row],[parowanie]]&gt;0,0,1)</f>
        <v>0</v>
      </c>
      <c r="K85">
        <f>(25000-pogoda4[[#This Row],[opady2]]-D84+pogoda4[[#This Row],[parowanie]])*pogoda4[[#This Row],[Kolumna3]]</f>
        <v>0</v>
      </c>
    </row>
    <row r="86" spans="1:11" x14ac:dyDescent="0.25">
      <c r="A86" s="2">
        <v>42179</v>
      </c>
      <c r="B86">
        <v>12</v>
      </c>
      <c r="C86">
        <v>0</v>
      </c>
      <c r="D86">
        <f>IF(AND(D85+pogoda4[[#This Row],[opady2]]-pogoda4[[#This Row],[podlewanie]]-pogoda4[[#This Row],[parowanie]]&gt;0,D85+pogoda4[[#This Row],[opady2]]-pogoda4[[#This Row],[podlewanie]]-pogoda4[[#This Row],[parowanie]]*D85&lt;=25000),D85+pogoda4[[#This Row],[opady2]]-pogoda4[[#This Row],[podlewanie]]-pogoda4[[#This Row],[parowanie]],IF(D85+pogoda4[[#This Row],[opady2]]-pogoda4[[#This Row],[podlewanie]]-pogoda4[[#This Row],[parowanie]]&gt;0,25000,25000-pogoda4[[#This Row],[podlewanie]]-pogoda4[[#This Row],[parowanie]]))</f>
        <v>8299</v>
      </c>
      <c r="E86">
        <f>IF(pogoda4[[#This Row],[temperatura_srednia]]&gt;30,2,1)</f>
        <v>1</v>
      </c>
      <c r="F86">
        <f>pogoda4[[#This Row],[opady]]*700</f>
        <v>0</v>
      </c>
      <c r="G86">
        <f>IF(pogoda4[[#This Row],[Kolumna2]]=0,25000-D85+pogoda4[[#This Row],[parowanie]],0)</f>
        <v>0</v>
      </c>
      <c r="H86">
        <f>IF(pogoda4[[#This Row],[temperatura_srednia]]&gt;15,1,0)*IF(pogoda4[[#This Row],[opady]]&lt;=0.6,12000*IF(pogoda4[[#This Row],[temperatura_srednia]]&gt;30,2,1),0)</f>
        <v>0</v>
      </c>
      <c r="I86">
        <f>ROUNDUP(IF(pogoda4[[#This Row],[opady]]=0,POWER(pogoda4[[#This Row],[temperatura_srednia]],1.5)*0.0003*D85,0),0)</f>
        <v>105</v>
      </c>
      <c r="J86">
        <f>IF(D85+pogoda4[[#This Row],[opady2]]-pogoda4[[#This Row],[podlewanie]]-pogoda4[[#This Row],[parowanie]]&gt;0,0,1)</f>
        <v>0</v>
      </c>
      <c r="K86">
        <f>(25000-pogoda4[[#This Row],[opady2]]-D85+pogoda4[[#This Row],[parowanie]])*pogoda4[[#This Row],[Kolumna3]]</f>
        <v>0</v>
      </c>
    </row>
    <row r="87" spans="1:11" x14ac:dyDescent="0.25">
      <c r="A87" s="2">
        <v>42180</v>
      </c>
      <c r="B87">
        <v>16</v>
      </c>
      <c r="C87">
        <v>0</v>
      </c>
      <c r="D87">
        <f>IF(AND(D86+pogoda4[[#This Row],[opady2]]-pogoda4[[#This Row],[podlewanie]]-pogoda4[[#This Row],[parowanie]]&gt;0,D86+pogoda4[[#This Row],[opady2]]-pogoda4[[#This Row],[podlewanie]]-pogoda4[[#This Row],[parowanie]]*D86&lt;=25000),D86+pogoda4[[#This Row],[opady2]]-pogoda4[[#This Row],[podlewanie]]-pogoda4[[#This Row],[parowanie]],IF(D86+pogoda4[[#This Row],[opady2]]-pogoda4[[#This Row],[podlewanie]]-pogoda4[[#This Row],[parowanie]]&gt;0,25000,25000-pogoda4[[#This Row],[podlewanie]]-pogoda4[[#This Row],[parowanie]]))</f>
        <v>12840</v>
      </c>
      <c r="E87">
        <f>IF(pogoda4[[#This Row],[temperatura_srednia]]&gt;30,2,1)</f>
        <v>1</v>
      </c>
      <c r="F87">
        <f>pogoda4[[#This Row],[opady]]*700</f>
        <v>0</v>
      </c>
      <c r="G87">
        <f>IF(pogoda4[[#This Row],[Kolumna2]]=0,25000-D86+pogoda4[[#This Row],[parowanie]],0)</f>
        <v>0</v>
      </c>
      <c r="H87">
        <f>IF(pogoda4[[#This Row],[temperatura_srednia]]&gt;15,1,0)*IF(pogoda4[[#This Row],[opady]]&lt;=0.6,12000*IF(pogoda4[[#This Row],[temperatura_srednia]]&gt;30,2,1),0)</f>
        <v>12000</v>
      </c>
      <c r="I87">
        <f>ROUNDUP(IF(pogoda4[[#This Row],[opady]]=0,POWER(pogoda4[[#This Row],[temperatura_srednia]],1.5)*0.0003*D86,0),0)</f>
        <v>160</v>
      </c>
      <c r="J87">
        <f>IF(D86+pogoda4[[#This Row],[opady2]]-pogoda4[[#This Row],[podlewanie]]-pogoda4[[#This Row],[parowanie]]&gt;0,0,1)</f>
        <v>1</v>
      </c>
      <c r="K87">
        <f>(25000-pogoda4[[#This Row],[opady2]]-D86+pogoda4[[#This Row],[parowanie]])*pogoda4[[#This Row],[Kolumna3]]</f>
        <v>16861</v>
      </c>
    </row>
    <row r="88" spans="1:11" x14ac:dyDescent="0.25">
      <c r="A88" s="2">
        <v>42181</v>
      </c>
      <c r="B88">
        <v>16</v>
      </c>
      <c r="C88">
        <v>7</v>
      </c>
      <c r="D88">
        <f>IF(AND(D87+pogoda4[[#This Row],[opady2]]-pogoda4[[#This Row],[podlewanie]]-pogoda4[[#This Row],[parowanie]]&gt;0,D87+pogoda4[[#This Row],[opady2]]-pogoda4[[#This Row],[podlewanie]]-pogoda4[[#This Row],[parowanie]]*D87&lt;=25000),D87+pogoda4[[#This Row],[opady2]]-pogoda4[[#This Row],[podlewanie]]-pogoda4[[#This Row],[parowanie]],IF(D87+pogoda4[[#This Row],[opady2]]-pogoda4[[#This Row],[podlewanie]]-pogoda4[[#This Row],[parowanie]]&gt;0,25000,25000-pogoda4[[#This Row],[podlewanie]]-pogoda4[[#This Row],[parowanie]]))</f>
        <v>17740</v>
      </c>
      <c r="E88">
        <f>IF(pogoda4[[#This Row],[temperatura_srednia]]&gt;30,2,1)</f>
        <v>1</v>
      </c>
      <c r="F88">
        <f>pogoda4[[#This Row],[opady]]*700</f>
        <v>4900</v>
      </c>
      <c r="G88">
        <f>IF(pogoda4[[#This Row],[Kolumna2]]=0,25000-D87+pogoda4[[#This Row],[parowanie]],0)</f>
        <v>0</v>
      </c>
      <c r="H88">
        <f>IF(pogoda4[[#This Row],[temperatura_srednia]]&gt;15,1,0)*IF(pogoda4[[#This Row],[opady]]&lt;=0.6,12000*IF(pogoda4[[#This Row],[temperatura_srednia]]&gt;30,2,1),0)</f>
        <v>0</v>
      </c>
      <c r="I88">
        <f>ROUNDUP(IF(pogoda4[[#This Row],[opady]]=0,POWER(pogoda4[[#This Row],[temperatura_srednia]],1.5)*0.0003*D87,0),0)</f>
        <v>0</v>
      </c>
      <c r="J88">
        <f>IF(D87+pogoda4[[#This Row],[opady2]]-pogoda4[[#This Row],[podlewanie]]-pogoda4[[#This Row],[parowanie]]&gt;0,0,1)</f>
        <v>0</v>
      </c>
      <c r="K88">
        <f>(25000-pogoda4[[#This Row],[opady2]]-D87+pogoda4[[#This Row],[parowanie]])*pogoda4[[#This Row],[Kolumna3]]</f>
        <v>0</v>
      </c>
    </row>
    <row r="89" spans="1:11" x14ac:dyDescent="0.25">
      <c r="A89" s="2">
        <v>42182</v>
      </c>
      <c r="B89">
        <v>18</v>
      </c>
      <c r="C89">
        <v>6</v>
      </c>
      <c r="D89">
        <f>IF(AND(D88+pogoda4[[#This Row],[opady2]]-pogoda4[[#This Row],[podlewanie]]-pogoda4[[#This Row],[parowanie]]&gt;0,D88+pogoda4[[#This Row],[opady2]]-pogoda4[[#This Row],[podlewanie]]-pogoda4[[#This Row],[parowanie]]*D88&lt;=25000),D88+pogoda4[[#This Row],[opady2]]-pogoda4[[#This Row],[podlewanie]]-pogoda4[[#This Row],[parowanie]],IF(D88+pogoda4[[#This Row],[opady2]]-pogoda4[[#This Row],[podlewanie]]-pogoda4[[#This Row],[parowanie]]&gt;0,25000,25000-pogoda4[[#This Row],[podlewanie]]-pogoda4[[#This Row],[parowanie]]))</f>
        <v>21940</v>
      </c>
      <c r="E89">
        <f>IF(pogoda4[[#This Row],[temperatura_srednia]]&gt;30,2,1)</f>
        <v>1</v>
      </c>
      <c r="F89">
        <f>pogoda4[[#This Row],[opady]]*700</f>
        <v>4200</v>
      </c>
      <c r="G89">
        <f>IF(pogoda4[[#This Row],[Kolumna2]]=0,25000-D88+pogoda4[[#This Row],[parowanie]],0)</f>
        <v>0</v>
      </c>
      <c r="H89">
        <f>IF(pogoda4[[#This Row],[temperatura_srednia]]&gt;15,1,0)*IF(pogoda4[[#This Row],[opady]]&lt;=0.6,12000*IF(pogoda4[[#This Row],[temperatura_srednia]]&gt;30,2,1),0)</f>
        <v>0</v>
      </c>
      <c r="I89">
        <f>ROUNDUP(IF(pogoda4[[#This Row],[opady]]=0,POWER(pogoda4[[#This Row],[temperatura_srednia]],1.5)*0.0003*D88,0),0)</f>
        <v>0</v>
      </c>
      <c r="J89">
        <f>IF(D88+pogoda4[[#This Row],[opady2]]-pogoda4[[#This Row],[podlewanie]]-pogoda4[[#This Row],[parowanie]]&gt;0,0,1)</f>
        <v>0</v>
      </c>
      <c r="K89">
        <f>(25000-pogoda4[[#This Row],[opady2]]-D88+pogoda4[[#This Row],[parowanie]])*pogoda4[[#This Row],[Kolumna3]]</f>
        <v>0</v>
      </c>
    </row>
    <row r="90" spans="1:11" x14ac:dyDescent="0.25">
      <c r="A90" s="2">
        <v>42183</v>
      </c>
      <c r="B90">
        <v>16</v>
      </c>
      <c r="C90">
        <v>0</v>
      </c>
      <c r="D90">
        <f>IF(AND(D89+pogoda4[[#This Row],[opady2]]-pogoda4[[#This Row],[podlewanie]]-pogoda4[[#This Row],[parowanie]]&gt;0,D89+pogoda4[[#This Row],[opady2]]-pogoda4[[#This Row],[podlewanie]]-pogoda4[[#This Row],[parowanie]]*D89&lt;=25000),D89+pogoda4[[#This Row],[opady2]]-pogoda4[[#This Row],[podlewanie]]-pogoda4[[#This Row],[parowanie]],IF(D89+pogoda4[[#This Row],[opady2]]-pogoda4[[#This Row],[podlewanie]]-pogoda4[[#This Row],[parowanie]]&gt;0,25000,25000-pogoda4[[#This Row],[podlewanie]]-pogoda4[[#This Row],[parowanie]]))</f>
        <v>9518</v>
      </c>
      <c r="E90">
        <f>IF(pogoda4[[#This Row],[temperatura_srednia]]&gt;30,2,1)</f>
        <v>1</v>
      </c>
      <c r="F90">
        <f>pogoda4[[#This Row],[opady]]*700</f>
        <v>0</v>
      </c>
      <c r="G90">
        <f>IF(pogoda4[[#This Row],[Kolumna2]]=0,25000-D89+pogoda4[[#This Row],[parowanie]],0)</f>
        <v>0</v>
      </c>
      <c r="H90">
        <f>IF(pogoda4[[#This Row],[temperatura_srednia]]&gt;15,1,0)*IF(pogoda4[[#This Row],[opady]]&lt;=0.6,12000*IF(pogoda4[[#This Row],[temperatura_srednia]]&gt;30,2,1),0)</f>
        <v>12000</v>
      </c>
      <c r="I90">
        <f>ROUNDUP(IF(pogoda4[[#This Row],[opady]]=0,POWER(pogoda4[[#This Row],[temperatura_srednia]],1.5)*0.0003*D89,0),0)</f>
        <v>422</v>
      </c>
      <c r="J90">
        <f>IF(D89+pogoda4[[#This Row],[opady2]]-pogoda4[[#This Row],[podlewanie]]-pogoda4[[#This Row],[parowanie]]&gt;0,0,1)</f>
        <v>0</v>
      </c>
      <c r="K90">
        <f>(25000-pogoda4[[#This Row],[opady2]]-D89+pogoda4[[#This Row],[parowanie]])*pogoda4[[#This Row],[Kolumna3]]</f>
        <v>0</v>
      </c>
    </row>
    <row r="91" spans="1:11" x14ac:dyDescent="0.25">
      <c r="A91" s="2">
        <v>42184</v>
      </c>
      <c r="B91">
        <v>16</v>
      </c>
      <c r="C91">
        <v>0</v>
      </c>
      <c r="D91">
        <f>IF(AND(D90+pogoda4[[#This Row],[opady2]]-pogoda4[[#This Row],[podlewanie]]-pogoda4[[#This Row],[parowanie]]&gt;0,D90+pogoda4[[#This Row],[opady2]]-pogoda4[[#This Row],[podlewanie]]-pogoda4[[#This Row],[parowanie]]*D90&lt;=25000),D90+pogoda4[[#This Row],[opady2]]-pogoda4[[#This Row],[podlewanie]]-pogoda4[[#This Row],[parowanie]],IF(D90+pogoda4[[#This Row],[opady2]]-pogoda4[[#This Row],[podlewanie]]-pogoda4[[#This Row],[parowanie]]&gt;0,25000,25000-pogoda4[[#This Row],[podlewanie]]-pogoda4[[#This Row],[parowanie]]))</f>
        <v>12817</v>
      </c>
      <c r="E91">
        <f>IF(pogoda4[[#This Row],[temperatura_srednia]]&gt;30,2,1)</f>
        <v>1</v>
      </c>
      <c r="F91">
        <f>pogoda4[[#This Row],[opady]]*700</f>
        <v>0</v>
      </c>
      <c r="G91">
        <f>IF(pogoda4[[#This Row],[Kolumna2]]=0,25000-D90+pogoda4[[#This Row],[parowanie]],0)</f>
        <v>0</v>
      </c>
      <c r="H91">
        <f>IF(pogoda4[[#This Row],[temperatura_srednia]]&gt;15,1,0)*IF(pogoda4[[#This Row],[opady]]&lt;=0.6,12000*IF(pogoda4[[#This Row],[temperatura_srednia]]&gt;30,2,1),0)</f>
        <v>12000</v>
      </c>
      <c r="I91">
        <f>ROUNDUP(IF(pogoda4[[#This Row],[opady]]=0,POWER(pogoda4[[#This Row],[temperatura_srednia]],1.5)*0.0003*D90,0),0)</f>
        <v>183</v>
      </c>
      <c r="J91">
        <f>IF(D90+pogoda4[[#This Row],[opady2]]-pogoda4[[#This Row],[podlewanie]]-pogoda4[[#This Row],[parowanie]]&gt;0,0,1)</f>
        <v>1</v>
      </c>
      <c r="K91">
        <f>(25000-pogoda4[[#This Row],[opady2]]-D90+pogoda4[[#This Row],[parowanie]])*pogoda4[[#This Row],[Kolumna3]]</f>
        <v>15665</v>
      </c>
    </row>
    <row r="92" spans="1:11" x14ac:dyDescent="0.25">
      <c r="A92" s="2">
        <v>42185</v>
      </c>
      <c r="B92">
        <v>19</v>
      </c>
      <c r="C92">
        <v>0</v>
      </c>
      <c r="D92">
        <f>IF(AND(D91+pogoda4[[#This Row],[opady2]]-pogoda4[[#This Row],[podlewanie]]-pogoda4[[#This Row],[parowanie]]&gt;0,D91+pogoda4[[#This Row],[opady2]]-pogoda4[[#This Row],[podlewanie]]-pogoda4[[#This Row],[parowanie]]*D91&lt;=25000),D91+pogoda4[[#This Row],[opady2]]-pogoda4[[#This Row],[podlewanie]]-pogoda4[[#This Row],[parowanie]],IF(D91+pogoda4[[#This Row],[opady2]]-pogoda4[[#This Row],[podlewanie]]-pogoda4[[#This Row],[parowanie]]&gt;0,25000,25000-pogoda4[[#This Row],[podlewanie]]-pogoda4[[#This Row],[parowanie]]))</f>
        <v>498</v>
      </c>
      <c r="E92">
        <f>IF(pogoda4[[#This Row],[temperatura_srednia]]&gt;30,2,1)</f>
        <v>1</v>
      </c>
      <c r="F92">
        <f>pogoda4[[#This Row],[opady]]*700</f>
        <v>0</v>
      </c>
      <c r="G92">
        <f>IF(pogoda4[[#This Row],[Kolumna2]]=0,25000-D91+pogoda4[[#This Row],[parowanie]],0)</f>
        <v>0</v>
      </c>
      <c r="H92">
        <f>IF(pogoda4[[#This Row],[temperatura_srednia]]&gt;15,1,0)*IF(pogoda4[[#This Row],[opady]]&lt;=0.6,12000*IF(pogoda4[[#This Row],[temperatura_srednia]]&gt;30,2,1),0)</f>
        <v>12000</v>
      </c>
      <c r="I92">
        <f>ROUNDUP(IF(pogoda4[[#This Row],[opady]]=0,POWER(pogoda4[[#This Row],[temperatura_srednia]],1.5)*0.0003*D91,0),0)</f>
        <v>319</v>
      </c>
      <c r="J92">
        <f>IF(D91+pogoda4[[#This Row],[opady2]]-pogoda4[[#This Row],[podlewanie]]-pogoda4[[#This Row],[parowanie]]&gt;0,0,1)</f>
        <v>0</v>
      </c>
      <c r="K92">
        <f>(25000-pogoda4[[#This Row],[opady2]]-D91+pogoda4[[#This Row],[parowanie]])*pogoda4[[#This Row],[Kolumna3]]</f>
        <v>0</v>
      </c>
    </row>
    <row r="93" spans="1:11" x14ac:dyDescent="0.25">
      <c r="A93" s="2">
        <v>42186</v>
      </c>
      <c r="B93">
        <v>18</v>
      </c>
      <c r="C93">
        <v>0</v>
      </c>
      <c r="D93">
        <f>IF(AND(D92+pogoda4[[#This Row],[opady2]]-pogoda4[[#This Row],[podlewanie]]-pogoda4[[#This Row],[parowanie]]&gt;0,D92+pogoda4[[#This Row],[opady2]]-pogoda4[[#This Row],[podlewanie]]-pogoda4[[#This Row],[parowanie]]*D92&lt;=25000),D92+pogoda4[[#This Row],[opady2]]-pogoda4[[#This Row],[podlewanie]]-pogoda4[[#This Row],[parowanie]],IF(D92+pogoda4[[#This Row],[opady2]]-pogoda4[[#This Row],[podlewanie]]-pogoda4[[#This Row],[parowanie]]&gt;0,25000,25000-pogoda4[[#This Row],[podlewanie]]-pogoda4[[#This Row],[parowanie]]))</f>
        <v>12988</v>
      </c>
      <c r="E93">
        <f>IF(pogoda4[[#This Row],[temperatura_srednia]]&gt;30,2,1)</f>
        <v>1</v>
      </c>
      <c r="F93">
        <f>pogoda4[[#This Row],[opady]]*700</f>
        <v>0</v>
      </c>
      <c r="G93">
        <f>IF(pogoda4[[#This Row],[Kolumna2]]=0,25000-D92+pogoda4[[#This Row],[parowanie]],0)</f>
        <v>0</v>
      </c>
      <c r="H93">
        <f>IF(pogoda4[[#This Row],[temperatura_srednia]]&gt;15,1,0)*IF(pogoda4[[#This Row],[opady]]&lt;=0.6,12000*IF(pogoda4[[#This Row],[temperatura_srednia]]&gt;30,2,1),0)</f>
        <v>12000</v>
      </c>
      <c r="I93">
        <f>ROUNDUP(IF(pogoda4[[#This Row],[opady]]=0,POWER(pogoda4[[#This Row],[temperatura_srednia]],1.5)*0.0003*D92,0),0)</f>
        <v>12</v>
      </c>
      <c r="J93">
        <f>IF(D92+pogoda4[[#This Row],[opady2]]-pogoda4[[#This Row],[podlewanie]]-pogoda4[[#This Row],[parowanie]]&gt;0,0,1)</f>
        <v>1</v>
      </c>
      <c r="K93">
        <f>(25000-pogoda4[[#This Row],[opady2]]-D92+pogoda4[[#This Row],[parowanie]])*pogoda4[[#This Row],[Kolumna3]]</f>
        <v>24514</v>
      </c>
    </row>
    <row r="94" spans="1:11" x14ac:dyDescent="0.25">
      <c r="A94" s="2">
        <v>42187</v>
      </c>
      <c r="B94">
        <v>20</v>
      </c>
      <c r="C94">
        <v>0</v>
      </c>
      <c r="D94">
        <f>IF(AND(D93+pogoda4[[#This Row],[opady2]]-pogoda4[[#This Row],[podlewanie]]-pogoda4[[#This Row],[parowanie]]&gt;0,D93+pogoda4[[#This Row],[opady2]]-pogoda4[[#This Row],[podlewanie]]-pogoda4[[#This Row],[parowanie]]*D93&lt;=25000),D93+pogoda4[[#This Row],[opady2]]-pogoda4[[#This Row],[podlewanie]]-pogoda4[[#This Row],[parowanie]],IF(D93+pogoda4[[#This Row],[opady2]]-pogoda4[[#This Row],[podlewanie]]-pogoda4[[#This Row],[parowanie]]&gt;0,25000,25000-pogoda4[[#This Row],[podlewanie]]-pogoda4[[#This Row],[parowanie]]))</f>
        <v>639</v>
      </c>
      <c r="E94">
        <f>IF(pogoda4[[#This Row],[temperatura_srednia]]&gt;30,2,1)</f>
        <v>1</v>
      </c>
      <c r="F94">
        <f>pogoda4[[#This Row],[opady]]*700</f>
        <v>0</v>
      </c>
      <c r="G94">
        <f>IF(pogoda4[[#This Row],[Kolumna2]]=0,25000-D93+pogoda4[[#This Row],[parowanie]],0)</f>
        <v>0</v>
      </c>
      <c r="H94">
        <f>IF(pogoda4[[#This Row],[temperatura_srednia]]&gt;15,1,0)*IF(pogoda4[[#This Row],[opady]]&lt;=0.6,12000*IF(pogoda4[[#This Row],[temperatura_srednia]]&gt;30,2,1),0)</f>
        <v>12000</v>
      </c>
      <c r="I94">
        <f>ROUNDUP(IF(pogoda4[[#This Row],[opady]]=0,POWER(pogoda4[[#This Row],[temperatura_srednia]],1.5)*0.0003*D93,0),0)</f>
        <v>349</v>
      </c>
      <c r="J94">
        <f>IF(D93+pogoda4[[#This Row],[opady2]]-pogoda4[[#This Row],[podlewanie]]-pogoda4[[#This Row],[parowanie]]&gt;0,0,1)</f>
        <v>0</v>
      </c>
      <c r="K94">
        <f>(25000-pogoda4[[#This Row],[opady2]]-D93+pogoda4[[#This Row],[parowanie]])*pogoda4[[#This Row],[Kolumna3]]</f>
        <v>0</v>
      </c>
    </row>
    <row r="95" spans="1:11" x14ac:dyDescent="0.25">
      <c r="A95" s="2">
        <v>42188</v>
      </c>
      <c r="B95">
        <v>22</v>
      </c>
      <c r="C95">
        <v>0</v>
      </c>
      <c r="D95">
        <f>IF(AND(D94+pogoda4[[#This Row],[opady2]]-pogoda4[[#This Row],[podlewanie]]-pogoda4[[#This Row],[parowanie]]&gt;0,D94+pogoda4[[#This Row],[opady2]]-pogoda4[[#This Row],[podlewanie]]-pogoda4[[#This Row],[parowanie]]*D94&lt;=25000),D94+pogoda4[[#This Row],[opady2]]-pogoda4[[#This Row],[podlewanie]]-pogoda4[[#This Row],[parowanie]],IF(D94+pogoda4[[#This Row],[opady2]]-pogoda4[[#This Row],[podlewanie]]-pogoda4[[#This Row],[parowanie]]&gt;0,25000,25000-pogoda4[[#This Row],[podlewanie]]-pogoda4[[#This Row],[parowanie]]))</f>
        <v>12980</v>
      </c>
      <c r="E95">
        <f>IF(pogoda4[[#This Row],[temperatura_srednia]]&gt;30,2,1)</f>
        <v>1</v>
      </c>
      <c r="F95">
        <f>pogoda4[[#This Row],[opady]]*700</f>
        <v>0</v>
      </c>
      <c r="G95">
        <f>IF(pogoda4[[#This Row],[Kolumna2]]=0,25000-D94+pogoda4[[#This Row],[parowanie]],0)</f>
        <v>0</v>
      </c>
      <c r="H95">
        <f>IF(pogoda4[[#This Row],[temperatura_srednia]]&gt;15,1,0)*IF(pogoda4[[#This Row],[opady]]&lt;=0.6,12000*IF(pogoda4[[#This Row],[temperatura_srednia]]&gt;30,2,1),0)</f>
        <v>12000</v>
      </c>
      <c r="I95">
        <f>ROUNDUP(IF(pogoda4[[#This Row],[opady]]=0,POWER(pogoda4[[#This Row],[temperatura_srednia]],1.5)*0.0003*D94,0),0)</f>
        <v>20</v>
      </c>
      <c r="J95">
        <f>IF(D94+pogoda4[[#This Row],[opady2]]-pogoda4[[#This Row],[podlewanie]]-pogoda4[[#This Row],[parowanie]]&gt;0,0,1)</f>
        <v>1</v>
      </c>
      <c r="K95">
        <f>(25000-pogoda4[[#This Row],[opady2]]-D94+pogoda4[[#This Row],[parowanie]])*pogoda4[[#This Row],[Kolumna3]]</f>
        <v>24381</v>
      </c>
    </row>
    <row r="96" spans="1:11" x14ac:dyDescent="0.25">
      <c r="A96" s="2">
        <v>42189</v>
      </c>
      <c r="B96">
        <v>25</v>
      </c>
      <c r="C96">
        <v>0</v>
      </c>
      <c r="D96">
        <f>IF(AND(D95+pogoda4[[#This Row],[opady2]]-pogoda4[[#This Row],[podlewanie]]-pogoda4[[#This Row],[parowanie]]&gt;0,D95+pogoda4[[#This Row],[opady2]]-pogoda4[[#This Row],[podlewanie]]-pogoda4[[#This Row],[parowanie]]*D95&lt;=25000),D95+pogoda4[[#This Row],[opady2]]-pogoda4[[#This Row],[podlewanie]]-pogoda4[[#This Row],[parowanie]],IF(D95+pogoda4[[#This Row],[opady2]]-pogoda4[[#This Row],[podlewanie]]-pogoda4[[#This Row],[parowanie]]&gt;0,25000,25000-pogoda4[[#This Row],[podlewanie]]-pogoda4[[#This Row],[parowanie]]))</f>
        <v>493</v>
      </c>
      <c r="E96">
        <f>IF(pogoda4[[#This Row],[temperatura_srednia]]&gt;30,2,1)</f>
        <v>1</v>
      </c>
      <c r="F96">
        <f>pogoda4[[#This Row],[opady]]*700</f>
        <v>0</v>
      </c>
      <c r="G96">
        <f>IF(pogoda4[[#This Row],[Kolumna2]]=0,25000-D95+pogoda4[[#This Row],[parowanie]],0)</f>
        <v>0</v>
      </c>
      <c r="H96">
        <f>IF(pogoda4[[#This Row],[temperatura_srednia]]&gt;15,1,0)*IF(pogoda4[[#This Row],[opady]]&lt;=0.6,12000*IF(pogoda4[[#This Row],[temperatura_srednia]]&gt;30,2,1),0)</f>
        <v>12000</v>
      </c>
      <c r="I96">
        <f>ROUNDUP(IF(pogoda4[[#This Row],[opady]]=0,POWER(pogoda4[[#This Row],[temperatura_srednia]],1.5)*0.0003*D95,0),0)</f>
        <v>487</v>
      </c>
      <c r="J96">
        <f>IF(D95+pogoda4[[#This Row],[opady2]]-pogoda4[[#This Row],[podlewanie]]-pogoda4[[#This Row],[parowanie]]&gt;0,0,1)</f>
        <v>0</v>
      </c>
      <c r="K96">
        <f>(25000-pogoda4[[#This Row],[opady2]]-D95+pogoda4[[#This Row],[parowanie]])*pogoda4[[#This Row],[Kolumna3]]</f>
        <v>0</v>
      </c>
    </row>
    <row r="97" spans="1:11" x14ac:dyDescent="0.25">
      <c r="A97" s="2">
        <v>42190</v>
      </c>
      <c r="B97">
        <v>26</v>
      </c>
      <c r="C97">
        <v>0</v>
      </c>
      <c r="D97">
        <f>IF(AND(D96+pogoda4[[#This Row],[opady2]]-pogoda4[[#This Row],[podlewanie]]-pogoda4[[#This Row],[parowanie]]&gt;0,D96+pogoda4[[#This Row],[opady2]]-pogoda4[[#This Row],[podlewanie]]-pogoda4[[#This Row],[parowanie]]*D96&lt;=25000),D96+pogoda4[[#This Row],[opady2]]-pogoda4[[#This Row],[podlewanie]]-pogoda4[[#This Row],[parowanie]],IF(D96+pogoda4[[#This Row],[opady2]]-pogoda4[[#This Row],[podlewanie]]-pogoda4[[#This Row],[parowanie]]&gt;0,25000,25000-pogoda4[[#This Row],[podlewanie]]-pogoda4[[#This Row],[parowanie]]))</f>
        <v>12980</v>
      </c>
      <c r="E97">
        <f>IF(pogoda4[[#This Row],[temperatura_srednia]]&gt;30,2,1)</f>
        <v>1</v>
      </c>
      <c r="F97">
        <f>pogoda4[[#This Row],[opady]]*700</f>
        <v>0</v>
      </c>
      <c r="G97">
        <f>IF(pogoda4[[#This Row],[Kolumna2]]=0,25000-D96+pogoda4[[#This Row],[parowanie]],0)</f>
        <v>0</v>
      </c>
      <c r="H97">
        <f>IF(pogoda4[[#This Row],[temperatura_srednia]]&gt;15,1,0)*IF(pogoda4[[#This Row],[opady]]&lt;=0.6,12000*IF(pogoda4[[#This Row],[temperatura_srednia]]&gt;30,2,1),0)</f>
        <v>12000</v>
      </c>
      <c r="I97">
        <f>ROUNDUP(IF(pogoda4[[#This Row],[opady]]=0,POWER(pogoda4[[#This Row],[temperatura_srednia]],1.5)*0.0003*D96,0),0)</f>
        <v>20</v>
      </c>
      <c r="J97">
        <f>IF(D96+pogoda4[[#This Row],[opady2]]-pogoda4[[#This Row],[podlewanie]]-pogoda4[[#This Row],[parowanie]]&gt;0,0,1)</f>
        <v>1</v>
      </c>
      <c r="K97">
        <f>(25000-pogoda4[[#This Row],[opady2]]-D96+pogoda4[[#This Row],[parowanie]])*pogoda4[[#This Row],[Kolumna3]]</f>
        <v>24527</v>
      </c>
    </row>
    <row r="98" spans="1:11" x14ac:dyDescent="0.25">
      <c r="A98" s="2">
        <v>42191</v>
      </c>
      <c r="B98">
        <v>22</v>
      </c>
      <c r="C98">
        <v>0</v>
      </c>
      <c r="D98">
        <f>IF(AND(D97+pogoda4[[#This Row],[opady2]]-pogoda4[[#This Row],[podlewanie]]-pogoda4[[#This Row],[parowanie]]&gt;0,D97+pogoda4[[#This Row],[opady2]]-pogoda4[[#This Row],[podlewanie]]-pogoda4[[#This Row],[parowanie]]*D97&lt;=25000),D97+pogoda4[[#This Row],[opady2]]-pogoda4[[#This Row],[podlewanie]]-pogoda4[[#This Row],[parowanie]],IF(D97+pogoda4[[#This Row],[opady2]]-pogoda4[[#This Row],[podlewanie]]-pogoda4[[#This Row],[parowanie]]&gt;0,25000,25000-pogoda4[[#This Row],[podlewanie]]-pogoda4[[#This Row],[parowanie]]))</f>
        <v>578</v>
      </c>
      <c r="E98">
        <f>IF(pogoda4[[#This Row],[temperatura_srednia]]&gt;30,2,1)</f>
        <v>1</v>
      </c>
      <c r="F98">
        <f>pogoda4[[#This Row],[opady]]*700</f>
        <v>0</v>
      </c>
      <c r="G98">
        <f>IF(pogoda4[[#This Row],[Kolumna2]]=0,25000-D97+pogoda4[[#This Row],[parowanie]],0)</f>
        <v>0</v>
      </c>
      <c r="H98">
        <f>IF(pogoda4[[#This Row],[temperatura_srednia]]&gt;15,1,0)*IF(pogoda4[[#This Row],[opady]]&lt;=0.6,12000*IF(pogoda4[[#This Row],[temperatura_srednia]]&gt;30,2,1),0)</f>
        <v>12000</v>
      </c>
      <c r="I98">
        <f>ROUNDUP(IF(pogoda4[[#This Row],[opady]]=0,POWER(pogoda4[[#This Row],[temperatura_srednia]],1.5)*0.0003*D97,0),0)</f>
        <v>402</v>
      </c>
      <c r="J98">
        <f>IF(D97+pogoda4[[#This Row],[opady2]]-pogoda4[[#This Row],[podlewanie]]-pogoda4[[#This Row],[parowanie]]&gt;0,0,1)</f>
        <v>0</v>
      </c>
      <c r="K98">
        <f>(25000-pogoda4[[#This Row],[opady2]]-D97+pogoda4[[#This Row],[parowanie]])*pogoda4[[#This Row],[Kolumna3]]</f>
        <v>0</v>
      </c>
    </row>
    <row r="99" spans="1:11" x14ac:dyDescent="0.25">
      <c r="A99" s="2">
        <v>42192</v>
      </c>
      <c r="B99">
        <v>22</v>
      </c>
      <c r="C99">
        <v>18</v>
      </c>
      <c r="D99">
        <f>IF(AND(D98+pogoda4[[#This Row],[opady2]]-pogoda4[[#This Row],[podlewanie]]-pogoda4[[#This Row],[parowanie]]&gt;0,D98+pogoda4[[#This Row],[opady2]]-pogoda4[[#This Row],[podlewanie]]-pogoda4[[#This Row],[parowanie]]*D98&lt;=25000),D98+pogoda4[[#This Row],[opady2]]-pogoda4[[#This Row],[podlewanie]]-pogoda4[[#This Row],[parowanie]],IF(D98+pogoda4[[#This Row],[opady2]]-pogoda4[[#This Row],[podlewanie]]-pogoda4[[#This Row],[parowanie]]&gt;0,25000,25000-pogoda4[[#This Row],[podlewanie]]-pogoda4[[#This Row],[parowanie]]))</f>
        <v>13178</v>
      </c>
      <c r="E99">
        <f>IF(pogoda4[[#This Row],[temperatura_srednia]]&gt;30,2,1)</f>
        <v>1</v>
      </c>
      <c r="F99">
        <f>pogoda4[[#This Row],[opady]]*700</f>
        <v>12600</v>
      </c>
      <c r="G99">
        <f>IF(pogoda4[[#This Row],[Kolumna2]]=0,25000-D98+pogoda4[[#This Row],[parowanie]],0)</f>
        <v>0</v>
      </c>
      <c r="H99">
        <f>IF(pogoda4[[#This Row],[temperatura_srednia]]&gt;15,1,0)*IF(pogoda4[[#This Row],[opady]]&lt;=0.6,12000*IF(pogoda4[[#This Row],[temperatura_srednia]]&gt;30,2,1),0)</f>
        <v>0</v>
      </c>
      <c r="I99">
        <f>ROUNDUP(IF(pogoda4[[#This Row],[opady]]=0,POWER(pogoda4[[#This Row],[temperatura_srednia]],1.5)*0.0003*D98,0),0)</f>
        <v>0</v>
      </c>
      <c r="J99">
        <f>IF(D98+pogoda4[[#This Row],[opady2]]-pogoda4[[#This Row],[podlewanie]]-pogoda4[[#This Row],[parowanie]]&gt;0,0,1)</f>
        <v>0</v>
      </c>
      <c r="K99">
        <f>(25000-pogoda4[[#This Row],[opady2]]-D98+pogoda4[[#This Row],[parowanie]])*pogoda4[[#This Row],[Kolumna3]]</f>
        <v>0</v>
      </c>
    </row>
    <row r="100" spans="1:11" x14ac:dyDescent="0.25">
      <c r="A100" s="2">
        <v>42193</v>
      </c>
      <c r="B100">
        <v>20</v>
      </c>
      <c r="C100">
        <v>3</v>
      </c>
      <c r="D100">
        <f>IF(AND(D99+pogoda4[[#This Row],[opady2]]-pogoda4[[#This Row],[podlewanie]]-pogoda4[[#This Row],[parowanie]]&gt;0,D99+pogoda4[[#This Row],[opady2]]-pogoda4[[#This Row],[podlewanie]]-pogoda4[[#This Row],[parowanie]]*D99&lt;=25000),D99+pogoda4[[#This Row],[opady2]]-pogoda4[[#This Row],[podlewanie]]-pogoda4[[#This Row],[parowanie]],IF(D99+pogoda4[[#This Row],[opady2]]-pogoda4[[#This Row],[podlewanie]]-pogoda4[[#This Row],[parowanie]]&gt;0,25000,25000-pogoda4[[#This Row],[podlewanie]]-pogoda4[[#This Row],[parowanie]]))</f>
        <v>15278</v>
      </c>
      <c r="E100">
        <f>IF(pogoda4[[#This Row],[temperatura_srednia]]&gt;30,2,1)</f>
        <v>1</v>
      </c>
      <c r="F100">
        <f>pogoda4[[#This Row],[opady]]*700</f>
        <v>2100</v>
      </c>
      <c r="G100">
        <f>IF(pogoda4[[#This Row],[Kolumna2]]=0,25000-D99+pogoda4[[#This Row],[parowanie]],0)</f>
        <v>0</v>
      </c>
      <c r="H100">
        <f>IF(pogoda4[[#This Row],[temperatura_srednia]]&gt;15,1,0)*IF(pogoda4[[#This Row],[opady]]&lt;=0.6,12000*IF(pogoda4[[#This Row],[temperatura_srednia]]&gt;30,2,1),0)</f>
        <v>0</v>
      </c>
      <c r="I100">
        <f>ROUNDUP(IF(pogoda4[[#This Row],[opady]]=0,POWER(pogoda4[[#This Row],[temperatura_srednia]],1.5)*0.0003*D99,0),0)</f>
        <v>0</v>
      </c>
      <c r="J100">
        <f>IF(D99+pogoda4[[#This Row],[opady2]]-pogoda4[[#This Row],[podlewanie]]-pogoda4[[#This Row],[parowanie]]&gt;0,0,1)</f>
        <v>0</v>
      </c>
      <c r="K100">
        <f>(25000-pogoda4[[#This Row],[opady2]]-D99+pogoda4[[#This Row],[parowanie]])*pogoda4[[#This Row],[Kolumna3]]</f>
        <v>0</v>
      </c>
    </row>
    <row r="101" spans="1:11" x14ac:dyDescent="0.25">
      <c r="A101" s="2">
        <v>42194</v>
      </c>
      <c r="B101">
        <v>16</v>
      </c>
      <c r="C101">
        <v>0.2</v>
      </c>
      <c r="D101">
        <f>IF(AND(D100+pogoda4[[#This Row],[opady2]]-pogoda4[[#This Row],[podlewanie]]-pogoda4[[#This Row],[parowanie]]&gt;0,D100+pogoda4[[#This Row],[opady2]]-pogoda4[[#This Row],[podlewanie]]-pogoda4[[#This Row],[parowanie]]*D100&lt;=25000),D100+pogoda4[[#This Row],[opady2]]-pogoda4[[#This Row],[podlewanie]]-pogoda4[[#This Row],[parowanie]],IF(D100+pogoda4[[#This Row],[opady2]]-pogoda4[[#This Row],[podlewanie]]-pogoda4[[#This Row],[parowanie]]&gt;0,25000,25000-pogoda4[[#This Row],[podlewanie]]-pogoda4[[#This Row],[parowanie]]))</f>
        <v>3418</v>
      </c>
      <c r="E101">
        <f>IF(pogoda4[[#This Row],[temperatura_srednia]]&gt;30,2,1)</f>
        <v>1</v>
      </c>
      <c r="F101">
        <f>pogoda4[[#This Row],[opady]]*700</f>
        <v>140</v>
      </c>
      <c r="G101">
        <f>IF(pogoda4[[#This Row],[Kolumna2]]=0,25000-D100+pogoda4[[#This Row],[parowanie]],0)</f>
        <v>0</v>
      </c>
      <c r="H101">
        <f>IF(pogoda4[[#This Row],[temperatura_srednia]]&gt;15,1,0)*IF(pogoda4[[#This Row],[opady]]&lt;=0.6,12000*IF(pogoda4[[#This Row],[temperatura_srednia]]&gt;30,2,1),0)</f>
        <v>12000</v>
      </c>
      <c r="I101">
        <f>ROUNDUP(IF(pogoda4[[#This Row],[opady]]=0,POWER(pogoda4[[#This Row],[temperatura_srednia]],1.5)*0.0003*D100,0),0)</f>
        <v>0</v>
      </c>
      <c r="J101">
        <f>IF(D100+pogoda4[[#This Row],[opady2]]-pogoda4[[#This Row],[podlewanie]]-pogoda4[[#This Row],[parowanie]]&gt;0,0,1)</f>
        <v>0</v>
      </c>
      <c r="K101">
        <f>(25000-pogoda4[[#This Row],[opady2]]-D100+pogoda4[[#This Row],[parowanie]])*pogoda4[[#This Row],[Kolumna3]]</f>
        <v>0</v>
      </c>
    </row>
    <row r="102" spans="1:11" x14ac:dyDescent="0.25">
      <c r="A102" s="2">
        <v>42195</v>
      </c>
      <c r="B102">
        <v>13</v>
      </c>
      <c r="C102">
        <v>12.2</v>
      </c>
      <c r="D102">
        <f>IF(AND(D101+pogoda4[[#This Row],[opady2]]-pogoda4[[#This Row],[podlewanie]]-pogoda4[[#This Row],[parowanie]]&gt;0,D101+pogoda4[[#This Row],[opady2]]-pogoda4[[#This Row],[podlewanie]]-pogoda4[[#This Row],[parowanie]]*D101&lt;=25000),D101+pogoda4[[#This Row],[opady2]]-pogoda4[[#This Row],[podlewanie]]-pogoda4[[#This Row],[parowanie]],IF(D101+pogoda4[[#This Row],[opady2]]-pogoda4[[#This Row],[podlewanie]]-pogoda4[[#This Row],[parowanie]]&gt;0,25000,25000-pogoda4[[#This Row],[podlewanie]]-pogoda4[[#This Row],[parowanie]]))</f>
        <v>11958</v>
      </c>
      <c r="E102">
        <f>IF(pogoda4[[#This Row],[temperatura_srednia]]&gt;30,2,1)</f>
        <v>1</v>
      </c>
      <c r="F102">
        <f>pogoda4[[#This Row],[opady]]*700</f>
        <v>8540</v>
      </c>
      <c r="G102">
        <f>IF(pogoda4[[#This Row],[Kolumna2]]=0,25000-D101+pogoda4[[#This Row],[parowanie]],0)</f>
        <v>0</v>
      </c>
      <c r="H102">
        <f>IF(pogoda4[[#This Row],[temperatura_srednia]]&gt;15,1,0)*IF(pogoda4[[#This Row],[opady]]&lt;=0.6,12000*IF(pogoda4[[#This Row],[temperatura_srednia]]&gt;30,2,1),0)</f>
        <v>0</v>
      </c>
      <c r="I102">
        <f>ROUNDUP(IF(pogoda4[[#This Row],[opady]]=0,POWER(pogoda4[[#This Row],[temperatura_srednia]],1.5)*0.0003*D101,0),0)</f>
        <v>0</v>
      </c>
      <c r="J102">
        <f>IF(D101+pogoda4[[#This Row],[opady2]]-pogoda4[[#This Row],[podlewanie]]-pogoda4[[#This Row],[parowanie]]&gt;0,0,1)</f>
        <v>0</v>
      </c>
      <c r="K102">
        <f>(25000-pogoda4[[#This Row],[opady2]]-D101+pogoda4[[#This Row],[parowanie]])*pogoda4[[#This Row],[Kolumna3]]</f>
        <v>0</v>
      </c>
    </row>
    <row r="103" spans="1:11" x14ac:dyDescent="0.25">
      <c r="A103" s="2">
        <v>42196</v>
      </c>
      <c r="B103">
        <v>16</v>
      </c>
      <c r="C103">
        <v>0</v>
      </c>
      <c r="D103">
        <f>IF(AND(D102+pogoda4[[#This Row],[opady2]]-pogoda4[[#This Row],[podlewanie]]-pogoda4[[#This Row],[parowanie]]&gt;0,D102+pogoda4[[#This Row],[opady2]]-pogoda4[[#This Row],[podlewanie]]-pogoda4[[#This Row],[parowanie]]*D102&lt;=25000),D102+pogoda4[[#This Row],[opady2]]-pogoda4[[#This Row],[podlewanie]]-pogoda4[[#This Row],[parowanie]],IF(D102+pogoda4[[#This Row],[opady2]]-pogoda4[[#This Row],[podlewanie]]-pogoda4[[#This Row],[parowanie]]&gt;0,25000,25000-pogoda4[[#This Row],[podlewanie]]-pogoda4[[#This Row],[parowanie]]))</f>
        <v>12770</v>
      </c>
      <c r="E103">
        <f>IF(pogoda4[[#This Row],[temperatura_srednia]]&gt;30,2,1)</f>
        <v>1</v>
      </c>
      <c r="F103">
        <f>pogoda4[[#This Row],[opady]]*700</f>
        <v>0</v>
      </c>
      <c r="G103">
        <f>IF(pogoda4[[#This Row],[Kolumna2]]=0,25000-D102+pogoda4[[#This Row],[parowanie]],0)</f>
        <v>0</v>
      </c>
      <c r="H103">
        <f>IF(pogoda4[[#This Row],[temperatura_srednia]]&gt;15,1,0)*IF(pogoda4[[#This Row],[opady]]&lt;=0.6,12000*IF(pogoda4[[#This Row],[temperatura_srednia]]&gt;30,2,1),0)</f>
        <v>12000</v>
      </c>
      <c r="I103">
        <f>ROUNDUP(IF(pogoda4[[#This Row],[opady]]=0,POWER(pogoda4[[#This Row],[temperatura_srednia]],1.5)*0.0003*D102,0),0)</f>
        <v>230</v>
      </c>
      <c r="J103">
        <f>IF(D102+pogoda4[[#This Row],[opady2]]-pogoda4[[#This Row],[podlewanie]]-pogoda4[[#This Row],[parowanie]]&gt;0,0,1)</f>
        <v>1</v>
      </c>
      <c r="K103">
        <f>(25000-pogoda4[[#This Row],[opady2]]-D102+pogoda4[[#This Row],[parowanie]])*pogoda4[[#This Row],[Kolumna3]]</f>
        <v>13272</v>
      </c>
    </row>
    <row r="104" spans="1:11" x14ac:dyDescent="0.25">
      <c r="A104" s="2">
        <v>42197</v>
      </c>
      <c r="B104">
        <v>18</v>
      </c>
      <c r="C104">
        <v>2</v>
      </c>
      <c r="D104">
        <f>IF(AND(D103+pogoda4[[#This Row],[opady2]]-pogoda4[[#This Row],[podlewanie]]-pogoda4[[#This Row],[parowanie]]&gt;0,D103+pogoda4[[#This Row],[opady2]]-pogoda4[[#This Row],[podlewanie]]-pogoda4[[#This Row],[parowanie]]*D103&lt;=25000),D103+pogoda4[[#This Row],[opady2]]-pogoda4[[#This Row],[podlewanie]]-pogoda4[[#This Row],[parowanie]],IF(D103+pogoda4[[#This Row],[opady2]]-pogoda4[[#This Row],[podlewanie]]-pogoda4[[#This Row],[parowanie]]&gt;0,25000,25000-pogoda4[[#This Row],[podlewanie]]-pogoda4[[#This Row],[parowanie]]))</f>
        <v>14170</v>
      </c>
      <c r="E104">
        <f>IF(pogoda4[[#This Row],[temperatura_srednia]]&gt;30,2,1)</f>
        <v>1</v>
      </c>
      <c r="F104">
        <f>pogoda4[[#This Row],[opady]]*700</f>
        <v>1400</v>
      </c>
      <c r="G104">
        <f>IF(pogoda4[[#This Row],[Kolumna2]]=0,25000-D103+pogoda4[[#This Row],[parowanie]],0)</f>
        <v>0</v>
      </c>
      <c r="H104">
        <f>IF(pogoda4[[#This Row],[temperatura_srednia]]&gt;15,1,0)*IF(pogoda4[[#This Row],[opady]]&lt;=0.6,12000*IF(pogoda4[[#This Row],[temperatura_srednia]]&gt;30,2,1),0)</f>
        <v>0</v>
      </c>
      <c r="I104">
        <f>ROUNDUP(IF(pogoda4[[#This Row],[opady]]=0,POWER(pogoda4[[#This Row],[temperatura_srednia]],1.5)*0.0003*D103,0),0)</f>
        <v>0</v>
      </c>
      <c r="J104">
        <f>IF(D103+pogoda4[[#This Row],[opady2]]-pogoda4[[#This Row],[podlewanie]]-pogoda4[[#This Row],[parowanie]]&gt;0,0,1)</f>
        <v>0</v>
      </c>
      <c r="K104">
        <f>(25000-pogoda4[[#This Row],[opady2]]-D103+pogoda4[[#This Row],[parowanie]])*pogoda4[[#This Row],[Kolumna3]]</f>
        <v>0</v>
      </c>
    </row>
    <row r="105" spans="1:11" x14ac:dyDescent="0.25">
      <c r="A105" s="2">
        <v>42198</v>
      </c>
      <c r="B105">
        <v>18</v>
      </c>
      <c r="C105">
        <v>12</v>
      </c>
      <c r="D105">
        <f>IF(AND(D104+pogoda4[[#This Row],[opady2]]-pogoda4[[#This Row],[podlewanie]]-pogoda4[[#This Row],[parowanie]]&gt;0,D104+pogoda4[[#This Row],[opady2]]-pogoda4[[#This Row],[podlewanie]]-pogoda4[[#This Row],[parowanie]]*D104&lt;=25000),D104+pogoda4[[#This Row],[opady2]]-pogoda4[[#This Row],[podlewanie]]-pogoda4[[#This Row],[parowanie]],IF(D104+pogoda4[[#This Row],[opady2]]-pogoda4[[#This Row],[podlewanie]]-pogoda4[[#This Row],[parowanie]]&gt;0,25000,25000-pogoda4[[#This Row],[podlewanie]]-pogoda4[[#This Row],[parowanie]]))</f>
        <v>22570</v>
      </c>
      <c r="E105">
        <f>IF(pogoda4[[#This Row],[temperatura_srednia]]&gt;30,2,1)</f>
        <v>1</v>
      </c>
      <c r="F105">
        <f>pogoda4[[#This Row],[opady]]*700</f>
        <v>8400</v>
      </c>
      <c r="G105">
        <f>IF(pogoda4[[#This Row],[Kolumna2]]=0,25000-D104+pogoda4[[#This Row],[parowanie]],0)</f>
        <v>0</v>
      </c>
      <c r="H105">
        <f>IF(pogoda4[[#This Row],[temperatura_srednia]]&gt;15,1,0)*IF(pogoda4[[#This Row],[opady]]&lt;=0.6,12000*IF(pogoda4[[#This Row],[temperatura_srednia]]&gt;30,2,1),0)</f>
        <v>0</v>
      </c>
      <c r="I105">
        <f>ROUNDUP(IF(pogoda4[[#This Row],[opady]]=0,POWER(pogoda4[[#This Row],[temperatura_srednia]],1.5)*0.0003*D104,0),0)</f>
        <v>0</v>
      </c>
      <c r="J105">
        <f>IF(D104+pogoda4[[#This Row],[opady2]]-pogoda4[[#This Row],[podlewanie]]-pogoda4[[#This Row],[parowanie]]&gt;0,0,1)</f>
        <v>0</v>
      </c>
      <c r="K105">
        <f>(25000-pogoda4[[#This Row],[opady2]]-D104+pogoda4[[#This Row],[parowanie]])*pogoda4[[#This Row],[Kolumna3]]</f>
        <v>0</v>
      </c>
    </row>
    <row r="106" spans="1:11" x14ac:dyDescent="0.25">
      <c r="A106" s="2">
        <v>42199</v>
      </c>
      <c r="B106">
        <v>18</v>
      </c>
      <c r="C106">
        <v>0</v>
      </c>
      <c r="D106">
        <f>IF(AND(D105+pogoda4[[#This Row],[opady2]]-pogoda4[[#This Row],[podlewanie]]-pogoda4[[#This Row],[parowanie]]&gt;0,D105+pogoda4[[#This Row],[opady2]]-pogoda4[[#This Row],[podlewanie]]-pogoda4[[#This Row],[parowanie]]*D105&lt;=25000),D105+pogoda4[[#This Row],[opady2]]-pogoda4[[#This Row],[podlewanie]]-pogoda4[[#This Row],[parowanie]],IF(D105+pogoda4[[#This Row],[opady2]]-pogoda4[[#This Row],[podlewanie]]-pogoda4[[#This Row],[parowanie]]&gt;0,25000,25000-pogoda4[[#This Row],[podlewanie]]-pogoda4[[#This Row],[parowanie]]))</f>
        <v>10052</v>
      </c>
      <c r="E106">
        <f>IF(pogoda4[[#This Row],[temperatura_srednia]]&gt;30,2,1)</f>
        <v>1</v>
      </c>
      <c r="F106">
        <f>pogoda4[[#This Row],[opady]]*700</f>
        <v>0</v>
      </c>
      <c r="G106">
        <f>IF(pogoda4[[#This Row],[Kolumna2]]=0,25000-D105+pogoda4[[#This Row],[parowanie]],0)</f>
        <v>0</v>
      </c>
      <c r="H106">
        <f>IF(pogoda4[[#This Row],[temperatura_srednia]]&gt;15,1,0)*IF(pogoda4[[#This Row],[opady]]&lt;=0.6,12000*IF(pogoda4[[#This Row],[temperatura_srednia]]&gt;30,2,1),0)</f>
        <v>12000</v>
      </c>
      <c r="I106">
        <f>ROUNDUP(IF(pogoda4[[#This Row],[opady]]=0,POWER(pogoda4[[#This Row],[temperatura_srednia]],1.5)*0.0003*D105,0),0)</f>
        <v>518</v>
      </c>
      <c r="J106">
        <f>IF(D105+pogoda4[[#This Row],[opady2]]-pogoda4[[#This Row],[podlewanie]]-pogoda4[[#This Row],[parowanie]]&gt;0,0,1)</f>
        <v>0</v>
      </c>
      <c r="K106">
        <f>(25000-pogoda4[[#This Row],[opady2]]-D105+pogoda4[[#This Row],[parowanie]])*pogoda4[[#This Row],[Kolumna3]]</f>
        <v>0</v>
      </c>
    </row>
    <row r="107" spans="1:11" x14ac:dyDescent="0.25">
      <c r="A107" s="2">
        <v>42200</v>
      </c>
      <c r="B107">
        <v>18</v>
      </c>
      <c r="C107">
        <v>0</v>
      </c>
      <c r="D107">
        <f>IF(AND(D106+pogoda4[[#This Row],[opady2]]-pogoda4[[#This Row],[podlewanie]]-pogoda4[[#This Row],[parowanie]]&gt;0,D106+pogoda4[[#This Row],[opady2]]-pogoda4[[#This Row],[podlewanie]]-pogoda4[[#This Row],[parowanie]]*D106&lt;=25000),D106+pogoda4[[#This Row],[opady2]]-pogoda4[[#This Row],[podlewanie]]-pogoda4[[#This Row],[parowanie]],IF(D106+pogoda4[[#This Row],[opady2]]-pogoda4[[#This Row],[podlewanie]]-pogoda4[[#This Row],[parowanie]]&gt;0,25000,25000-pogoda4[[#This Row],[podlewanie]]-pogoda4[[#This Row],[parowanie]]))</f>
        <v>12769</v>
      </c>
      <c r="E107">
        <f>IF(pogoda4[[#This Row],[temperatura_srednia]]&gt;30,2,1)</f>
        <v>1</v>
      </c>
      <c r="F107">
        <f>pogoda4[[#This Row],[opady]]*700</f>
        <v>0</v>
      </c>
      <c r="G107">
        <f>IF(pogoda4[[#This Row],[Kolumna2]]=0,25000-D106+pogoda4[[#This Row],[parowanie]],0)</f>
        <v>0</v>
      </c>
      <c r="H107">
        <f>IF(pogoda4[[#This Row],[temperatura_srednia]]&gt;15,1,0)*IF(pogoda4[[#This Row],[opady]]&lt;=0.6,12000*IF(pogoda4[[#This Row],[temperatura_srednia]]&gt;30,2,1),0)</f>
        <v>12000</v>
      </c>
      <c r="I107">
        <f>ROUNDUP(IF(pogoda4[[#This Row],[opady]]=0,POWER(pogoda4[[#This Row],[temperatura_srednia]],1.5)*0.0003*D106,0),0)</f>
        <v>231</v>
      </c>
      <c r="J107">
        <f>IF(D106+pogoda4[[#This Row],[opady2]]-pogoda4[[#This Row],[podlewanie]]-pogoda4[[#This Row],[parowanie]]&gt;0,0,1)</f>
        <v>1</v>
      </c>
      <c r="K107">
        <f>(25000-pogoda4[[#This Row],[opady2]]-D106+pogoda4[[#This Row],[parowanie]])*pogoda4[[#This Row],[Kolumna3]]</f>
        <v>15179</v>
      </c>
    </row>
    <row r="108" spans="1:11" x14ac:dyDescent="0.25">
      <c r="A108" s="2">
        <v>42201</v>
      </c>
      <c r="B108">
        <v>16</v>
      </c>
      <c r="C108">
        <v>0</v>
      </c>
      <c r="D108">
        <f>IF(AND(D107+pogoda4[[#This Row],[opady2]]-pogoda4[[#This Row],[podlewanie]]-pogoda4[[#This Row],[parowanie]]&gt;0,D107+pogoda4[[#This Row],[opady2]]-pogoda4[[#This Row],[podlewanie]]-pogoda4[[#This Row],[parowanie]]*D107&lt;=25000),D107+pogoda4[[#This Row],[opady2]]-pogoda4[[#This Row],[podlewanie]]-pogoda4[[#This Row],[parowanie]],IF(D107+pogoda4[[#This Row],[opady2]]-pogoda4[[#This Row],[podlewanie]]-pogoda4[[#This Row],[parowanie]]&gt;0,25000,25000-pogoda4[[#This Row],[podlewanie]]-pogoda4[[#This Row],[parowanie]]))</f>
        <v>523</v>
      </c>
      <c r="E108">
        <f>IF(pogoda4[[#This Row],[temperatura_srednia]]&gt;30,2,1)</f>
        <v>1</v>
      </c>
      <c r="F108">
        <f>pogoda4[[#This Row],[opady]]*700</f>
        <v>0</v>
      </c>
      <c r="G108">
        <f>IF(pogoda4[[#This Row],[Kolumna2]]=0,25000-D107+pogoda4[[#This Row],[parowanie]],0)</f>
        <v>0</v>
      </c>
      <c r="H108">
        <f>IF(pogoda4[[#This Row],[temperatura_srednia]]&gt;15,1,0)*IF(pogoda4[[#This Row],[opady]]&lt;=0.6,12000*IF(pogoda4[[#This Row],[temperatura_srednia]]&gt;30,2,1),0)</f>
        <v>12000</v>
      </c>
      <c r="I108">
        <f>ROUNDUP(IF(pogoda4[[#This Row],[opady]]=0,POWER(pogoda4[[#This Row],[temperatura_srednia]],1.5)*0.0003*D107,0),0)</f>
        <v>246</v>
      </c>
      <c r="J108">
        <f>IF(D107+pogoda4[[#This Row],[opady2]]-pogoda4[[#This Row],[podlewanie]]-pogoda4[[#This Row],[parowanie]]&gt;0,0,1)</f>
        <v>0</v>
      </c>
      <c r="K108">
        <f>(25000-pogoda4[[#This Row],[opady2]]-D107+pogoda4[[#This Row],[parowanie]])*pogoda4[[#This Row],[Kolumna3]]</f>
        <v>0</v>
      </c>
    </row>
    <row r="109" spans="1:11" x14ac:dyDescent="0.25">
      <c r="A109" s="2">
        <v>42202</v>
      </c>
      <c r="B109">
        <v>21</v>
      </c>
      <c r="C109">
        <v>0</v>
      </c>
      <c r="D109">
        <f>IF(AND(D108+pogoda4[[#This Row],[opady2]]-pogoda4[[#This Row],[podlewanie]]-pogoda4[[#This Row],[parowanie]]&gt;0,D108+pogoda4[[#This Row],[opady2]]-pogoda4[[#This Row],[podlewanie]]-pogoda4[[#This Row],[parowanie]]*D108&lt;=25000),D108+pogoda4[[#This Row],[opady2]]-pogoda4[[#This Row],[podlewanie]]-pogoda4[[#This Row],[parowanie]],IF(D108+pogoda4[[#This Row],[opady2]]-pogoda4[[#This Row],[podlewanie]]-pogoda4[[#This Row],[parowanie]]&gt;0,25000,25000-pogoda4[[#This Row],[podlewanie]]-pogoda4[[#This Row],[parowanie]]))</f>
        <v>12984</v>
      </c>
      <c r="E109">
        <f>IF(pogoda4[[#This Row],[temperatura_srednia]]&gt;30,2,1)</f>
        <v>1</v>
      </c>
      <c r="F109">
        <f>pogoda4[[#This Row],[opady]]*700</f>
        <v>0</v>
      </c>
      <c r="G109">
        <f>IF(pogoda4[[#This Row],[Kolumna2]]=0,25000-D108+pogoda4[[#This Row],[parowanie]],0)</f>
        <v>0</v>
      </c>
      <c r="H109">
        <f>IF(pogoda4[[#This Row],[temperatura_srednia]]&gt;15,1,0)*IF(pogoda4[[#This Row],[opady]]&lt;=0.6,12000*IF(pogoda4[[#This Row],[temperatura_srednia]]&gt;30,2,1),0)</f>
        <v>12000</v>
      </c>
      <c r="I109">
        <f>ROUNDUP(IF(pogoda4[[#This Row],[opady]]=0,POWER(pogoda4[[#This Row],[temperatura_srednia]],1.5)*0.0003*D108,0),0)</f>
        <v>16</v>
      </c>
      <c r="J109">
        <f>IF(D108+pogoda4[[#This Row],[opady2]]-pogoda4[[#This Row],[podlewanie]]-pogoda4[[#This Row],[parowanie]]&gt;0,0,1)</f>
        <v>1</v>
      </c>
      <c r="K109">
        <f>(25000-pogoda4[[#This Row],[opady2]]-D108+pogoda4[[#This Row],[parowanie]])*pogoda4[[#This Row],[Kolumna3]]</f>
        <v>24493</v>
      </c>
    </row>
    <row r="110" spans="1:11" x14ac:dyDescent="0.25">
      <c r="A110" s="2">
        <v>42203</v>
      </c>
      <c r="B110">
        <v>26</v>
      </c>
      <c r="C110">
        <v>0</v>
      </c>
      <c r="D110">
        <f>IF(AND(D109+pogoda4[[#This Row],[opady2]]-pogoda4[[#This Row],[podlewanie]]-pogoda4[[#This Row],[parowanie]]&gt;0,D109+pogoda4[[#This Row],[opady2]]-pogoda4[[#This Row],[podlewanie]]-pogoda4[[#This Row],[parowanie]]*D109&lt;=25000),D109+pogoda4[[#This Row],[opady2]]-pogoda4[[#This Row],[podlewanie]]-pogoda4[[#This Row],[parowanie]],IF(D109+pogoda4[[#This Row],[opady2]]-pogoda4[[#This Row],[podlewanie]]-pogoda4[[#This Row],[parowanie]]&gt;0,25000,25000-pogoda4[[#This Row],[podlewanie]]-pogoda4[[#This Row],[parowanie]]))</f>
        <v>467</v>
      </c>
      <c r="E110">
        <f>IF(pogoda4[[#This Row],[temperatura_srednia]]&gt;30,2,1)</f>
        <v>1</v>
      </c>
      <c r="F110">
        <f>pogoda4[[#This Row],[opady]]*700</f>
        <v>0</v>
      </c>
      <c r="G110">
        <f>IF(pogoda4[[#This Row],[Kolumna2]]=0,25000-D109+pogoda4[[#This Row],[parowanie]],0)</f>
        <v>0</v>
      </c>
      <c r="H110">
        <f>IF(pogoda4[[#This Row],[temperatura_srednia]]&gt;15,1,0)*IF(pogoda4[[#This Row],[opady]]&lt;=0.6,12000*IF(pogoda4[[#This Row],[temperatura_srednia]]&gt;30,2,1),0)</f>
        <v>12000</v>
      </c>
      <c r="I110">
        <f>ROUNDUP(IF(pogoda4[[#This Row],[opady]]=0,POWER(pogoda4[[#This Row],[temperatura_srednia]],1.5)*0.0003*D109,0),0)</f>
        <v>517</v>
      </c>
      <c r="J110">
        <f>IF(D109+pogoda4[[#This Row],[opady2]]-pogoda4[[#This Row],[podlewanie]]-pogoda4[[#This Row],[parowanie]]&gt;0,0,1)</f>
        <v>0</v>
      </c>
      <c r="K110">
        <f>(25000-pogoda4[[#This Row],[opady2]]-D109+pogoda4[[#This Row],[parowanie]])*pogoda4[[#This Row],[Kolumna3]]</f>
        <v>0</v>
      </c>
    </row>
    <row r="111" spans="1:11" x14ac:dyDescent="0.25">
      <c r="A111" s="2">
        <v>42204</v>
      </c>
      <c r="B111">
        <v>23</v>
      </c>
      <c r="C111">
        <v>18</v>
      </c>
      <c r="D111">
        <f>IF(AND(D110+pogoda4[[#This Row],[opady2]]-pogoda4[[#This Row],[podlewanie]]-pogoda4[[#This Row],[parowanie]]&gt;0,D110+pogoda4[[#This Row],[opady2]]-pogoda4[[#This Row],[podlewanie]]-pogoda4[[#This Row],[parowanie]]*D110&lt;=25000),D110+pogoda4[[#This Row],[opady2]]-pogoda4[[#This Row],[podlewanie]]-pogoda4[[#This Row],[parowanie]],IF(D110+pogoda4[[#This Row],[opady2]]-pogoda4[[#This Row],[podlewanie]]-pogoda4[[#This Row],[parowanie]]&gt;0,25000,25000-pogoda4[[#This Row],[podlewanie]]-pogoda4[[#This Row],[parowanie]]))</f>
        <v>13067</v>
      </c>
      <c r="E111">
        <f>IF(pogoda4[[#This Row],[temperatura_srednia]]&gt;30,2,1)</f>
        <v>1</v>
      </c>
      <c r="F111">
        <f>pogoda4[[#This Row],[opady]]*700</f>
        <v>12600</v>
      </c>
      <c r="G111">
        <f>IF(pogoda4[[#This Row],[Kolumna2]]=0,25000-D110+pogoda4[[#This Row],[parowanie]],0)</f>
        <v>0</v>
      </c>
      <c r="H111">
        <f>IF(pogoda4[[#This Row],[temperatura_srednia]]&gt;15,1,0)*IF(pogoda4[[#This Row],[opady]]&lt;=0.6,12000*IF(pogoda4[[#This Row],[temperatura_srednia]]&gt;30,2,1),0)</f>
        <v>0</v>
      </c>
      <c r="I111">
        <f>ROUNDUP(IF(pogoda4[[#This Row],[opady]]=0,POWER(pogoda4[[#This Row],[temperatura_srednia]],1.5)*0.0003*D110,0),0)</f>
        <v>0</v>
      </c>
      <c r="J111">
        <f>IF(D110+pogoda4[[#This Row],[opady2]]-pogoda4[[#This Row],[podlewanie]]-pogoda4[[#This Row],[parowanie]]&gt;0,0,1)</f>
        <v>0</v>
      </c>
      <c r="K111">
        <f>(25000-pogoda4[[#This Row],[opady2]]-D110+pogoda4[[#This Row],[parowanie]])*pogoda4[[#This Row],[Kolumna3]]</f>
        <v>0</v>
      </c>
    </row>
    <row r="112" spans="1:11" x14ac:dyDescent="0.25">
      <c r="A112" s="2">
        <v>42205</v>
      </c>
      <c r="B112">
        <v>19</v>
      </c>
      <c r="C112">
        <v>0</v>
      </c>
      <c r="D112">
        <f>IF(AND(D111+pogoda4[[#This Row],[opady2]]-pogoda4[[#This Row],[podlewanie]]-pogoda4[[#This Row],[parowanie]]&gt;0,D111+pogoda4[[#This Row],[opady2]]-pogoda4[[#This Row],[podlewanie]]-pogoda4[[#This Row],[parowanie]]*D111&lt;=25000),D111+pogoda4[[#This Row],[opady2]]-pogoda4[[#This Row],[podlewanie]]-pogoda4[[#This Row],[parowanie]],IF(D111+pogoda4[[#This Row],[opady2]]-pogoda4[[#This Row],[podlewanie]]-pogoda4[[#This Row],[parowanie]]&gt;0,25000,25000-pogoda4[[#This Row],[podlewanie]]-pogoda4[[#This Row],[parowanie]]))</f>
        <v>742</v>
      </c>
      <c r="E112">
        <f>IF(pogoda4[[#This Row],[temperatura_srednia]]&gt;30,2,1)</f>
        <v>1</v>
      </c>
      <c r="F112">
        <f>pogoda4[[#This Row],[opady]]*700</f>
        <v>0</v>
      </c>
      <c r="G112">
        <f>IF(pogoda4[[#This Row],[Kolumna2]]=0,25000-D111+pogoda4[[#This Row],[parowanie]],0)</f>
        <v>0</v>
      </c>
      <c r="H112">
        <f>IF(pogoda4[[#This Row],[temperatura_srednia]]&gt;15,1,0)*IF(pogoda4[[#This Row],[opady]]&lt;=0.6,12000*IF(pogoda4[[#This Row],[temperatura_srednia]]&gt;30,2,1),0)</f>
        <v>12000</v>
      </c>
      <c r="I112">
        <f>ROUNDUP(IF(pogoda4[[#This Row],[opady]]=0,POWER(pogoda4[[#This Row],[temperatura_srednia]],1.5)*0.0003*D111,0),0)</f>
        <v>325</v>
      </c>
      <c r="J112">
        <f>IF(D111+pogoda4[[#This Row],[opady2]]-pogoda4[[#This Row],[podlewanie]]-pogoda4[[#This Row],[parowanie]]&gt;0,0,1)</f>
        <v>0</v>
      </c>
      <c r="K112">
        <f>(25000-pogoda4[[#This Row],[opady2]]-D111+pogoda4[[#This Row],[parowanie]])*pogoda4[[#This Row],[Kolumna3]]</f>
        <v>0</v>
      </c>
    </row>
    <row r="113" spans="1:11" x14ac:dyDescent="0.25">
      <c r="A113" s="2">
        <v>42206</v>
      </c>
      <c r="B113">
        <v>20</v>
      </c>
      <c r="C113">
        <v>6</v>
      </c>
      <c r="D113">
        <f>IF(AND(D112+pogoda4[[#This Row],[opady2]]-pogoda4[[#This Row],[podlewanie]]-pogoda4[[#This Row],[parowanie]]&gt;0,D112+pogoda4[[#This Row],[opady2]]-pogoda4[[#This Row],[podlewanie]]-pogoda4[[#This Row],[parowanie]]*D112&lt;=25000),D112+pogoda4[[#This Row],[opady2]]-pogoda4[[#This Row],[podlewanie]]-pogoda4[[#This Row],[parowanie]],IF(D112+pogoda4[[#This Row],[opady2]]-pogoda4[[#This Row],[podlewanie]]-pogoda4[[#This Row],[parowanie]]&gt;0,25000,25000-pogoda4[[#This Row],[podlewanie]]-pogoda4[[#This Row],[parowanie]]))</f>
        <v>4942</v>
      </c>
      <c r="E113">
        <f>IF(pogoda4[[#This Row],[temperatura_srednia]]&gt;30,2,1)</f>
        <v>1</v>
      </c>
      <c r="F113">
        <f>pogoda4[[#This Row],[opady]]*700</f>
        <v>4200</v>
      </c>
      <c r="G113">
        <f>IF(pogoda4[[#This Row],[Kolumna2]]=0,25000-D112+pogoda4[[#This Row],[parowanie]],0)</f>
        <v>0</v>
      </c>
      <c r="H113">
        <f>IF(pogoda4[[#This Row],[temperatura_srednia]]&gt;15,1,0)*IF(pogoda4[[#This Row],[opady]]&lt;=0.6,12000*IF(pogoda4[[#This Row],[temperatura_srednia]]&gt;30,2,1),0)</f>
        <v>0</v>
      </c>
      <c r="I113">
        <f>ROUNDUP(IF(pogoda4[[#This Row],[opady]]=0,POWER(pogoda4[[#This Row],[temperatura_srednia]],1.5)*0.0003*D112,0),0)</f>
        <v>0</v>
      </c>
      <c r="J113">
        <f>IF(D112+pogoda4[[#This Row],[opady2]]-pogoda4[[#This Row],[podlewanie]]-pogoda4[[#This Row],[parowanie]]&gt;0,0,1)</f>
        <v>0</v>
      </c>
      <c r="K113">
        <f>(25000-pogoda4[[#This Row],[opady2]]-D112+pogoda4[[#This Row],[parowanie]])*pogoda4[[#This Row],[Kolumna3]]</f>
        <v>0</v>
      </c>
    </row>
    <row r="114" spans="1:11" x14ac:dyDescent="0.25">
      <c r="A114" s="2">
        <v>42207</v>
      </c>
      <c r="B114">
        <v>22</v>
      </c>
      <c r="C114">
        <v>0</v>
      </c>
      <c r="D114">
        <f>IF(AND(D113+pogoda4[[#This Row],[opady2]]-pogoda4[[#This Row],[podlewanie]]-pogoda4[[#This Row],[parowanie]]&gt;0,D113+pogoda4[[#This Row],[opady2]]-pogoda4[[#This Row],[podlewanie]]-pogoda4[[#This Row],[parowanie]]*D113&lt;=25000),D113+pogoda4[[#This Row],[opady2]]-pogoda4[[#This Row],[podlewanie]]-pogoda4[[#This Row],[parowanie]],IF(D113+pogoda4[[#This Row],[opady2]]-pogoda4[[#This Row],[podlewanie]]-pogoda4[[#This Row],[parowanie]]&gt;0,25000,25000-pogoda4[[#This Row],[podlewanie]]-pogoda4[[#This Row],[parowanie]]))</f>
        <v>12847</v>
      </c>
      <c r="E114">
        <f>IF(pogoda4[[#This Row],[temperatura_srednia]]&gt;30,2,1)</f>
        <v>1</v>
      </c>
      <c r="F114">
        <f>pogoda4[[#This Row],[opady]]*700</f>
        <v>0</v>
      </c>
      <c r="G114">
        <f>IF(pogoda4[[#This Row],[Kolumna2]]=0,25000-D113+pogoda4[[#This Row],[parowanie]],0)</f>
        <v>0</v>
      </c>
      <c r="H114">
        <f>IF(pogoda4[[#This Row],[temperatura_srednia]]&gt;15,1,0)*IF(pogoda4[[#This Row],[opady]]&lt;=0.6,12000*IF(pogoda4[[#This Row],[temperatura_srednia]]&gt;30,2,1),0)</f>
        <v>12000</v>
      </c>
      <c r="I114">
        <f>ROUNDUP(IF(pogoda4[[#This Row],[opady]]=0,POWER(pogoda4[[#This Row],[temperatura_srednia]],1.5)*0.0003*D113,0),0)</f>
        <v>153</v>
      </c>
      <c r="J114">
        <f>IF(D113+pogoda4[[#This Row],[opady2]]-pogoda4[[#This Row],[podlewanie]]-pogoda4[[#This Row],[parowanie]]&gt;0,0,1)</f>
        <v>1</v>
      </c>
      <c r="K114">
        <f>(25000-pogoda4[[#This Row],[opady2]]-D113+pogoda4[[#This Row],[parowanie]])*pogoda4[[#This Row],[Kolumna3]]</f>
        <v>20211</v>
      </c>
    </row>
    <row r="115" spans="1:11" x14ac:dyDescent="0.25">
      <c r="A115" s="2">
        <v>42208</v>
      </c>
      <c r="B115">
        <v>20</v>
      </c>
      <c r="C115">
        <v>0</v>
      </c>
      <c r="D115">
        <f>IF(AND(D114+pogoda4[[#This Row],[opady2]]-pogoda4[[#This Row],[podlewanie]]-pogoda4[[#This Row],[parowanie]]&gt;0,D114+pogoda4[[#This Row],[opady2]]-pogoda4[[#This Row],[podlewanie]]-pogoda4[[#This Row],[parowanie]]*D114&lt;=25000),D114+pogoda4[[#This Row],[opady2]]-pogoda4[[#This Row],[podlewanie]]-pogoda4[[#This Row],[parowanie]],IF(D114+pogoda4[[#This Row],[opady2]]-pogoda4[[#This Row],[podlewanie]]-pogoda4[[#This Row],[parowanie]]&gt;0,25000,25000-pogoda4[[#This Row],[podlewanie]]-pogoda4[[#This Row],[parowanie]]))</f>
        <v>502</v>
      </c>
      <c r="E115">
        <f>IF(pogoda4[[#This Row],[temperatura_srednia]]&gt;30,2,1)</f>
        <v>1</v>
      </c>
      <c r="F115">
        <f>pogoda4[[#This Row],[opady]]*700</f>
        <v>0</v>
      </c>
      <c r="G115">
        <f>IF(pogoda4[[#This Row],[Kolumna2]]=0,25000-D114+pogoda4[[#This Row],[parowanie]],0)</f>
        <v>0</v>
      </c>
      <c r="H115">
        <f>IF(pogoda4[[#This Row],[temperatura_srednia]]&gt;15,1,0)*IF(pogoda4[[#This Row],[opady]]&lt;=0.6,12000*IF(pogoda4[[#This Row],[temperatura_srednia]]&gt;30,2,1),0)</f>
        <v>12000</v>
      </c>
      <c r="I115">
        <f>ROUNDUP(IF(pogoda4[[#This Row],[opady]]=0,POWER(pogoda4[[#This Row],[temperatura_srednia]],1.5)*0.0003*D114,0),0)</f>
        <v>345</v>
      </c>
      <c r="J115">
        <f>IF(D114+pogoda4[[#This Row],[opady2]]-pogoda4[[#This Row],[podlewanie]]-pogoda4[[#This Row],[parowanie]]&gt;0,0,1)</f>
        <v>0</v>
      </c>
      <c r="K115">
        <f>(25000-pogoda4[[#This Row],[opady2]]-D114+pogoda4[[#This Row],[parowanie]])*pogoda4[[#This Row],[Kolumna3]]</f>
        <v>0</v>
      </c>
    </row>
    <row r="116" spans="1:11" x14ac:dyDescent="0.25">
      <c r="A116" s="2">
        <v>42209</v>
      </c>
      <c r="B116">
        <v>20</v>
      </c>
      <c r="C116">
        <v>0</v>
      </c>
      <c r="D116">
        <f>IF(AND(D115+pogoda4[[#This Row],[opady2]]-pogoda4[[#This Row],[podlewanie]]-pogoda4[[#This Row],[parowanie]]&gt;0,D115+pogoda4[[#This Row],[opady2]]-pogoda4[[#This Row],[podlewanie]]-pogoda4[[#This Row],[parowanie]]*D115&lt;=25000),D115+pogoda4[[#This Row],[opady2]]-pogoda4[[#This Row],[podlewanie]]-pogoda4[[#This Row],[parowanie]],IF(D115+pogoda4[[#This Row],[opady2]]-pogoda4[[#This Row],[podlewanie]]-pogoda4[[#This Row],[parowanie]]&gt;0,25000,25000-pogoda4[[#This Row],[podlewanie]]-pogoda4[[#This Row],[parowanie]]))</f>
        <v>12986</v>
      </c>
      <c r="E116">
        <f>IF(pogoda4[[#This Row],[temperatura_srednia]]&gt;30,2,1)</f>
        <v>1</v>
      </c>
      <c r="F116">
        <f>pogoda4[[#This Row],[opady]]*700</f>
        <v>0</v>
      </c>
      <c r="G116">
        <f>IF(pogoda4[[#This Row],[Kolumna2]]=0,25000-D115+pogoda4[[#This Row],[parowanie]],0)</f>
        <v>0</v>
      </c>
      <c r="H116">
        <f>IF(pogoda4[[#This Row],[temperatura_srednia]]&gt;15,1,0)*IF(pogoda4[[#This Row],[opady]]&lt;=0.6,12000*IF(pogoda4[[#This Row],[temperatura_srednia]]&gt;30,2,1),0)</f>
        <v>12000</v>
      </c>
      <c r="I116">
        <f>ROUNDUP(IF(pogoda4[[#This Row],[opady]]=0,POWER(pogoda4[[#This Row],[temperatura_srednia]],1.5)*0.0003*D115,0),0)</f>
        <v>14</v>
      </c>
      <c r="J116">
        <f>IF(D115+pogoda4[[#This Row],[opady2]]-pogoda4[[#This Row],[podlewanie]]-pogoda4[[#This Row],[parowanie]]&gt;0,0,1)</f>
        <v>1</v>
      </c>
      <c r="K116">
        <f>(25000-pogoda4[[#This Row],[opady2]]-D115+pogoda4[[#This Row],[parowanie]])*pogoda4[[#This Row],[Kolumna3]]</f>
        <v>24512</v>
      </c>
    </row>
    <row r="117" spans="1:11" x14ac:dyDescent="0.25">
      <c r="A117" s="2">
        <v>42210</v>
      </c>
      <c r="B117">
        <v>23</v>
      </c>
      <c r="C117">
        <v>0.1</v>
      </c>
      <c r="D117">
        <f>IF(AND(D116+pogoda4[[#This Row],[opady2]]-pogoda4[[#This Row],[podlewanie]]-pogoda4[[#This Row],[parowanie]]&gt;0,D116+pogoda4[[#This Row],[opady2]]-pogoda4[[#This Row],[podlewanie]]-pogoda4[[#This Row],[parowanie]]*D116&lt;=25000),D116+pogoda4[[#This Row],[opady2]]-pogoda4[[#This Row],[podlewanie]]-pogoda4[[#This Row],[parowanie]],IF(D116+pogoda4[[#This Row],[opady2]]-pogoda4[[#This Row],[podlewanie]]-pogoda4[[#This Row],[parowanie]]&gt;0,25000,25000-pogoda4[[#This Row],[podlewanie]]-pogoda4[[#This Row],[parowanie]]))</f>
        <v>1056</v>
      </c>
      <c r="E117">
        <f>IF(pogoda4[[#This Row],[temperatura_srednia]]&gt;30,2,1)</f>
        <v>1</v>
      </c>
      <c r="F117">
        <f>pogoda4[[#This Row],[opady]]*700</f>
        <v>70</v>
      </c>
      <c r="G117">
        <f>IF(pogoda4[[#This Row],[Kolumna2]]=0,25000-D116+pogoda4[[#This Row],[parowanie]],0)</f>
        <v>0</v>
      </c>
      <c r="H117">
        <f>IF(pogoda4[[#This Row],[temperatura_srednia]]&gt;15,1,0)*IF(pogoda4[[#This Row],[opady]]&lt;=0.6,12000*IF(pogoda4[[#This Row],[temperatura_srednia]]&gt;30,2,1),0)</f>
        <v>12000</v>
      </c>
      <c r="I117">
        <f>ROUNDUP(IF(pogoda4[[#This Row],[opady]]=0,POWER(pogoda4[[#This Row],[temperatura_srednia]],1.5)*0.0003*D116,0),0)</f>
        <v>0</v>
      </c>
      <c r="J117">
        <f>IF(D116+pogoda4[[#This Row],[opady2]]-pogoda4[[#This Row],[podlewanie]]-pogoda4[[#This Row],[parowanie]]&gt;0,0,1)</f>
        <v>0</v>
      </c>
      <c r="K117">
        <f>(25000-pogoda4[[#This Row],[opady2]]-D116+pogoda4[[#This Row],[parowanie]])*pogoda4[[#This Row],[Kolumna3]]</f>
        <v>0</v>
      </c>
    </row>
    <row r="118" spans="1:11" x14ac:dyDescent="0.25">
      <c r="A118" s="2">
        <v>42211</v>
      </c>
      <c r="B118">
        <v>16</v>
      </c>
      <c r="C118">
        <v>0</v>
      </c>
      <c r="D118">
        <f>IF(AND(D117+pogoda4[[#This Row],[opady2]]-pogoda4[[#This Row],[podlewanie]]-pogoda4[[#This Row],[parowanie]]&gt;0,D117+pogoda4[[#This Row],[opady2]]-pogoda4[[#This Row],[podlewanie]]-pogoda4[[#This Row],[parowanie]]*D117&lt;=25000),D117+pogoda4[[#This Row],[opady2]]-pogoda4[[#This Row],[podlewanie]]-pogoda4[[#This Row],[parowanie]],IF(D117+pogoda4[[#This Row],[opady2]]-pogoda4[[#This Row],[podlewanie]]-pogoda4[[#This Row],[parowanie]]&gt;0,25000,25000-pogoda4[[#This Row],[podlewanie]]-pogoda4[[#This Row],[parowanie]]))</f>
        <v>12979</v>
      </c>
      <c r="E118">
        <f>IF(pogoda4[[#This Row],[temperatura_srednia]]&gt;30,2,1)</f>
        <v>1</v>
      </c>
      <c r="F118">
        <f>pogoda4[[#This Row],[opady]]*700</f>
        <v>0</v>
      </c>
      <c r="G118">
        <f>IF(pogoda4[[#This Row],[Kolumna2]]=0,25000-D117+pogoda4[[#This Row],[parowanie]],0)</f>
        <v>0</v>
      </c>
      <c r="H118">
        <f>IF(pogoda4[[#This Row],[temperatura_srednia]]&gt;15,1,0)*IF(pogoda4[[#This Row],[opady]]&lt;=0.6,12000*IF(pogoda4[[#This Row],[temperatura_srednia]]&gt;30,2,1),0)</f>
        <v>12000</v>
      </c>
      <c r="I118">
        <f>ROUNDUP(IF(pogoda4[[#This Row],[opady]]=0,POWER(pogoda4[[#This Row],[temperatura_srednia]],1.5)*0.0003*D117,0),0)</f>
        <v>21</v>
      </c>
      <c r="J118">
        <f>IF(D117+pogoda4[[#This Row],[opady2]]-pogoda4[[#This Row],[podlewanie]]-pogoda4[[#This Row],[parowanie]]&gt;0,0,1)</f>
        <v>1</v>
      </c>
      <c r="K118">
        <f>(25000-pogoda4[[#This Row],[opady2]]-D117+pogoda4[[#This Row],[parowanie]])*pogoda4[[#This Row],[Kolumna3]]</f>
        <v>23965</v>
      </c>
    </row>
    <row r="119" spans="1:11" x14ac:dyDescent="0.25">
      <c r="A119" s="2">
        <v>42212</v>
      </c>
      <c r="B119">
        <v>16</v>
      </c>
      <c r="C119">
        <v>0.1</v>
      </c>
      <c r="D119">
        <f>IF(AND(D118+pogoda4[[#This Row],[opady2]]-pogoda4[[#This Row],[podlewanie]]-pogoda4[[#This Row],[parowanie]]&gt;0,D118+pogoda4[[#This Row],[opady2]]-pogoda4[[#This Row],[podlewanie]]-pogoda4[[#This Row],[parowanie]]*D118&lt;=25000),D118+pogoda4[[#This Row],[opady2]]-pogoda4[[#This Row],[podlewanie]]-pogoda4[[#This Row],[parowanie]],IF(D118+pogoda4[[#This Row],[opady2]]-pogoda4[[#This Row],[podlewanie]]-pogoda4[[#This Row],[parowanie]]&gt;0,25000,25000-pogoda4[[#This Row],[podlewanie]]-pogoda4[[#This Row],[parowanie]]))</f>
        <v>1049</v>
      </c>
      <c r="E119">
        <f>IF(pogoda4[[#This Row],[temperatura_srednia]]&gt;30,2,1)</f>
        <v>1</v>
      </c>
      <c r="F119">
        <f>pogoda4[[#This Row],[opady]]*700</f>
        <v>70</v>
      </c>
      <c r="G119">
        <f>IF(pogoda4[[#This Row],[Kolumna2]]=0,25000-D118+pogoda4[[#This Row],[parowanie]],0)</f>
        <v>0</v>
      </c>
      <c r="H119">
        <f>IF(pogoda4[[#This Row],[temperatura_srednia]]&gt;15,1,0)*IF(pogoda4[[#This Row],[opady]]&lt;=0.6,12000*IF(pogoda4[[#This Row],[temperatura_srednia]]&gt;30,2,1),0)</f>
        <v>12000</v>
      </c>
      <c r="I119">
        <f>ROUNDUP(IF(pogoda4[[#This Row],[opady]]=0,POWER(pogoda4[[#This Row],[temperatura_srednia]],1.5)*0.0003*D118,0),0)</f>
        <v>0</v>
      </c>
      <c r="J119">
        <f>IF(D118+pogoda4[[#This Row],[opady2]]-pogoda4[[#This Row],[podlewanie]]-pogoda4[[#This Row],[parowanie]]&gt;0,0,1)</f>
        <v>0</v>
      </c>
      <c r="K119">
        <f>(25000-pogoda4[[#This Row],[opady2]]-D118+pogoda4[[#This Row],[parowanie]])*pogoda4[[#This Row],[Kolumna3]]</f>
        <v>0</v>
      </c>
    </row>
    <row r="120" spans="1:11" x14ac:dyDescent="0.25">
      <c r="A120" s="2">
        <v>42213</v>
      </c>
      <c r="B120">
        <v>18</v>
      </c>
      <c r="C120">
        <v>0.3</v>
      </c>
      <c r="D120">
        <f>IF(AND(D119+pogoda4[[#This Row],[opady2]]-pogoda4[[#This Row],[podlewanie]]-pogoda4[[#This Row],[parowanie]]&gt;0,D119+pogoda4[[#This Row],[opady2]]-pogoda4[[#This Row],[podlewanie]]-pogoda4[[#This Row],[parowanie]]*D119&lt;=25000),D119+pogoda4[[#This Row],[opady2]]-pogoda4[[#This Row],[podlewanie]]-pogoda4[[#This Row],[parowanie]],IF(D119+pogoda4[[#This Row],[opady2]]-pogoda4[[#This Row],[podlewanie]]-pogoda4[[#This Row],[parowanie]]&gt;0,25000,25000-pogoda4[[#This Row],[podlewanie]]-pogoda4[[#This Row],[parowanie]]))</f>
        <v>13000</v>
      </c>
      <c r="E120">
        <f>IF(pogoda4[[#This Row],[temperatura_srednia]]&gt;30,2,1)</f>
        <v>1</v>
      </c>
      <c r="F120">
        <f>pogoda4[[#This Row],[opady]]*700</f>
        <v>210</v>
      </c>
      <c r="G120">
        <f>IF(pogoda4[[#This Row],[Kolumna2]]=0,25000-D119+pogoda4[[#This Row],[parowanie]],0)</f>
        <v>0</v>
      </c>
      <c r="H120">
        <f>IF(pogoda4[[#This Row],[temperatura_srednia]]&gt;15,1,0)*IF(pogoda4[[#This Row],[opady]]&lt;=0.6,12000*IF(pogoda4[[#This Row],[temperatura_srednia]]&gt;30,2,1),0)</f>
        <v>12000</v>
      </c>
      <c r="I120">
        <f>ROUNDUP(IF(pogoda4[[#This Row],[opady]]=0,POWER(pogoda4[[#This Row],[temperatura_srednia]],1.5)*0.0003*D119,0),0)</f>
        <v>0</v>
      </c>
      <c r="J120">
        <f>IF(D119+pogoda4[[#This Row],[opady2]]-pogoda4[[#This Row],[podlewanie]]-pogoda4[[#This Row],[parowanie]]&gt;0,0,1)</f>
        <v>1</v>
      </c>
      <c r="K120">
        <f>(25000-pogoda4[[#This Row],[opady2]]-D119+pogoda4[[#This Row],[parowanie]])*pogoda4[[#This Row],[Kolumna3]]</f>
        <v>23741</v>
      </c>
    </row>
    <row r="121" spans="1:11" x14ac:dyDescent="0.25">
      <c r="A121" s="2">
        <v>42214</v>
      </c>
      <c r="B121">
        <v>18</v>
      </c>
      <c r="C121">
        <v>0</v>
      </c>
      <c r="D121">
        <f>IF(AND(D120+pogoda4[[#This Row],[opady2]]-pogoda4[[#This Row],[podlewanie]]-pogoda4[[#This Row],[parowanie]]&gt;0,D120+pogoda4[[#This Row],[opady2]]-pogoda4[[#This Row],[podlewanie]]-pogoda4[[#This Row],[parowanie]]*D120&lt;=25000),D120+pogoda4[[#This Row],[opady2]]-pogoda4[[#This Row],[podlewanie]]-pogoda4[[#This Row],[parowanie]],IF(D120+pogoda4[[#This Row],[opady2]]-pogoda4[[#This Row],[podlewanie]]-pogoda4[[#This Row],[parowanie]]&gt;0,25000,25000-pogoda4[[#This Row],[podlewanie]]-pogoda4[[#This Row],[parowanie]]))</f>
        <v>702</v>
      </c>
      <c r="E121">
        <f>IF(pogoda4[[#This Row],[temperatura_srednia]]&gt;30,2,1)</f>
        <v>1</v>
      </c>
      <c r="F121">
        <f>pogoda4[[#This Row],[opady]]*700</f>
        <v>0</v>
      </c>
      <c r="G121">
        <f>IF(pogoda4[[#This Row],[Kolumna2]]=0,25000-D120+pogoda4[[#This Row],[parowanie]],0)</f>
        <v>0</v>
      </c>
      <c r="H121">
        <f>IF(pogoda4[[#This Row],[temperatura_srednia]]&gt;15,1,0)*IF(pogoda4[[#This Row],[opady]]&lt;=0.6,12000*IF(pogoda4[[#This Row],[temperatura_srednia]]&gt;30,2,1),0)</f>
        <v>12000</v>
      </c>
      <c r="I121">
        <f>ROUNDUP(IF(pogoda4[[#This Row],[opady]]=0,POWER(pogoda4[[#This Row],[temperatura_srednia]],1.5)*0.0003*D120,0),0)</f>
        <v>298</v>
      </c>
      <c r="J121">
        <f>IF(D120+pogoda4[[#This Row],[opady2]]-pogoda4[[#This Row],[podlewanie]]-pogoda4[[#This Row],[parowanie]]&gt;0,0,1)</f>
        <v>0</v>
      </c>
      <c r="K121">
        <f>(25000-pogoda4[[#This Row],[opady2]]-D120+pogoda4[[#This Row],[parowanie]])*pogoda4[[#This Row],[Kolumna3]]</f>
        <v>0</v>
      </c>
    </row>
    <row r="122" spans="1:11" x14ac:dyDescent="0.25">
      <c r="A122" s="2">
        <v>42215</v>
      </c>
      <c r="B122">
        <v>14</v>
      </c>
      <c r="C122">
        <v>0</v>
      </c>
      <c r="D122">
        <f>IF(AND(D121+pogoda4[[#This Row],[opady2]]-pogoda4[[#This Row],[podlewanie]]-pogoda4[[#This Row],[parowanie]]&gt;0,D121+pogoda4[[#This Row],[opady2]]-pogoda4[[#This Row],[podlewanie]]-pogoda4[[#This Row],[parowanie]]*D121&lt;=25000),D121+pogoda4[[#This Row],[opady2]]-pogoda4[[#This Row],[podlewanie]]-pogoda4[[#This Row],[parowanie]],IF(D121+pogoda4[[#This Row],[opady2]]-pogoda4[[#This Row],[podlewanie]]-pogoda4[[#This Row],[parowanie]]&gt;0,25000,25000-pogoda4[[#This Row],[podlewanie]]-pogoda4[[#This Row],[parowanie]]))</f>
        <v>690</v>
      </c>
      <c r="E122">
        <f>IF(pogoda4[[#This Row],[temperatura_srednia]]&gt;30,2,1)</f>
        <v>1</v>
      </c>
      <c r="F122">
        <f>pogoda4[[#This Row],[opady]]*700</f>
        <v>0</v>
      </c>
      <c r="G122">
        <f>IF(pogoda4[[#This Row],[Kolumna2]]=0,25000-D121+pogoda4[[#This Row],[parowanie]],0)</f>
        <v>0</v>
      </c>
      <c r="H122">
        <f>IF(pogoda4[[#This Row],[temperatura_srednia]]&gt;15,1,0)*IF(pogoda4[[#This Row],[opady]]&lt;=0.6,12000*IF(pogoda4[[#This Row],[temperatura_srednia]]&gt;30,2,1),0)</f>
        <v>0</v>
      </c>
      <c r="I122">
        <f>ROUNDUP(IF(pogoda4[[#This Row],[opady]]=0,POWER(pogoda4[[#This Row],[temperatura_srednia]],1.5)*0.0003*D121,0),0)</f>
        <v>12</v>
      </c>
      <c r="J122">
        <f>IF(D121+pogoda4[[#This Row],[opady2]]-pogoda4[[#This Row],[podlewanie]]-pogoda4[[#This Row],[parowanie]]&gt;0,0,1)</f>
        <v>0</v>
      </c>
      <c r="K122">
        <f>(25000-pogoda4[[#This Row],[opady2]]-D121+pogoda4[[#This Row],[parowanie]])*pogoda4[[#This Row],[Kolumna3]]</f>
        <v>0</v>
      </c>
    </row>
    <row r="123" spans="1:11" x14ac:dyDescent="0.25">
      <c r="A123" s="2">
        <v>42216</v>
      </c>
      <c r="B123">
        <v>14</v>
      </c>
      <c r="C123">
        <v>0</v>
      </c>
      <c r="D123">
        <f>IF(AND(D122+pogoda4[[#This Row],[opady2]]-pogoda4[[#This Row],[podlewanie]]-pogoda4[[#This Row],[parowanie]]&gt;0,D122+pogoda4[[#This Row],[opady2]]-pogoda4[[#This Row],[podlewanie]]-pogoda4[[#This Row],[parowanie]]*D122&lt;=25000),D122+pogoda4[[#This Row],[opady2]]-pogoda4[[#This Row],[podlewanie]]-pogoda4[[#This Row],[parowanie]],IF(D122+pogoda4[[#This Row],[opady2]]-pogoda4[[#This Row],[podlewanie]]-pogoda4[[#This Row],[parowanie]]&gt;0,25000,25000-pogoda4[[#This Row],[podlewanie]]-pogoda4[[#This Row],[parowanie]]))</f>
        <v>679</v>
      </c>
      <c r="E123">
        <f>IF(pogoda4[[#This Row],[temperatura_srednia]]&gt;30,2,1)</f>
        <v>1</v>
      </c>
      <c r="F123">
        <f>pogoda4[[#This Row],[opady]]*700</f>
        <v>0</v>
      </c>
      <c r="G123">
        <f>IF(pogoda4[[#This Row],[Kolumna2]]=0,25000-D122+pogoda4[[#This Row],[parowanie]],0)</f>
        <v>0</v>
      </c>
      <c r="H123">
        <f>IF(pogoda4[[#This Row],[temperatura_srednia]]&gt;15,1,0)*IF(pogoda4[[#This Row],[opady]]&lt;=0.6,12000*IF(pogoda4[[#This Row],[temperatura_srednia]]&gt;30,2,1),0)</f>
        <v>0</v>
      </c>
      <c r="I123">
        <f>ROUNDUP(IF(pogoda4[[#This Row],[opady]]=0,POWER(pogoda4[[#This Row],[temperatura_srednia]],1.5)*0.0003*D122,0),0)</f>
        <v>11</v>
      </c>
      <c r="J123">
        <f>IF(D122+pogoda4[[#This Row],[opady2]]-pogoda4[[#This Row],[podlewanie]]-pogoda4[[#This Row],[parowanie]]&gt;0,0,1)</f>
        <v>0</v>
      </c>
      <c r="K123">
        <f>(25000-pogoda4[[#This Row],[opady2]]-D122+pogoda4[[#This Row],[parowanie]])*pogoda4[[#This Row],[Kolumna3]]</f>
        <v>0</v>
      </c>
    </row>
    <row r="124" spans="1:11" x14ac:dyDescent="0.25">
      <c r="A124" s="2">
        <v>42217</v>
      </c>
      <c r="B124">
        <v>16</v>
      </c>
      <c r="C124">
        <v>0</v>
      </c>
      <c r="D124">
        <f>IF(AND(D123+pogoda4[[#This Row],[opady2]]-pogoda4[[#This Row],[podlewanie]]-pogoda4[[#This Row],[parowanie]]&gt;0,D123+pogoda4[[#This Row],[opady2]]-pogoda4[[#This Row],[podlewanie]]-pogoda4[[#This Row],[parowanie]]*D123&lt;=25000),D123+pogoda4[[#This Row],[opady2]]-pogoda4[[#This Row],[podlewanie]]-pogoda4[[#This Row],[parowanie]],IF(D123+pogoda4[[#This Row],[opady2]]-pogoda4[[#This Row],[podlewanie]]-pogoda4[[#This Row],[parowanie]]&gt;0,25000,25000-pogoda4[[#This Row],[podlewanie]]-pogoda4[[#This Row],[parowanie]]))</f>
        <v>12986</v>
      </c>
      <c r="E124">
        <f>IF(pogoda4[[#This Row],[temperatura_srednia]]&gt;30,2,1)</f>
        <v>1</v>
      </c>
      <c r="F124">
        <f>pogoda4[[#This Row],[opady]]*700</f>
        <v>0</v>
      </c>
      <c r="G124">
        <f>IF(pogoda4[[#This Row],[Kolumna2]]=0,25000-D123+pogoda4[[#This Row],[parowanie]],0)</f>
        <v>0</v>
      </c>
      <c r="H124">
        <f>IF(pogoda4[[#This Row],[temperatura_srednia]]&gt;15,1,0)*IF(pogoda4[[#This Row],[opady]]&lt;=0.6,12000*IF(pogoda4[[#This Row],[temperatura_srednia]]&gt;30,2,1),0)</f>
        <v>12000</v>
      </c>
      <c r="I124">
        <f>ROUNDUP(IF(pogoda4[[#This Row],[opady]]=0,POWER(pogoda4[[#This Row],[temperatura_srednia]],1.5)*0.0003*D123,0),0)</f>
        <v>14</v>
      </c>
      <c r="J124">
        <f>IF(D123+pogoda4[[#This Row],[opady2]]-pogoda4[[#This Row],[podlewanie]]-pogoda4[[#This Row],[parowanie]]&gt;0,0,1)</f>
        <v>1</v>
      </c>
      <c r="K124">
        <f>(25000-pogoda4[[#This Row],[opady2]]-D123+pogoda4[[#This Row],[parowanie]])*pogoda4[[#This Row],[Kolumna3]]</f>
        <v>24335</v>
      </c>
    </row>
    <row r="125" spans="1:11" x14ac:dyDescent="0.25">
      <c r="A125" s="2">
        <v>42218</v>
      </c>
      <c r="B125">
        <v>22</v>
      </c>
      <c r="C125">
        <v>0</v>
      </c>
      <c r="D125">
        <f>IF(AND(D124+pogoda4[[#This Row],[opady2]]-pogoda4[[#This Row],[podlewanie]]-pogoda4[[#This Row],[parowanie]]&gt;0,D124+pogoda4[[#This Row],[opady2]]-pogoda4[[#This Row],[podlewanie]]-pogoda4[[#This Row],[parowanie]]*D124&lt;=25000),D124+pogoda4[[#This Row],[opady2]]-pogoda4[[#This Row],[podlewanie]]-pogoda4[[#This Row],[parowanie]],IF(D124+pogoda4[[#This Row],[opady2]]-pogoda4[[#This Row],[podlewanie]]-pogoda4[[#This Row],[parowanie]]&gt;0,25000,25000-pogoda4[[#This Row],[podlewanie]]-pogoda4[[#This Row],[parowanie]]))</f>
        <v>583</v>
      </c>
      <c r="E125">
        <f>IF(pogoda4[[#This Row],[temperatura_srednia]]&gt;30,2,1)</f>
        <v>1</v>
      </c>
      <c r="F125">
        <f>pogoda4[[#This Row],[opady]]*700</f>
        <v>0</v>
      </c>
      <c r="G125">
        <f>IF(pogoda4[[#This Row],[Kolumna2]]=0,25000-D124+pogoda4[[#This Row],[parowanie]],0)</f>
        <v>0</v>
      </c>
      <c r="H125">
        <f>IF(pogoda4[[#This Row],[temperatura_srednia]]&gt;15,1,0)*IF(pogoda4[[#This Row],[opady]]&lt;=0.6,12000*IF(pogoda4[[#This Row],[temperatura_srednia]]&gt;30,2,1),0)</f>
        <v>12000</v>
      </c>
      <c r="I125">
        <f>ROUNDUP(IF(pogoda4[[#This Row],[opady]]=0,POWER(pogoda4[[#This Row],[temperatura_srednia]],1.5)*0.0003*D124,0),0)</f>
        <v>403</v>
      </c>
      <c r="J125">
        <f>IF(D124+pogoda4[[#This Row],[opady2]]-pogoda4[[#This Row],[podlewanie]]-pogoda4[[#This Row],[parowanie]]&gt;0,0,1)</f>
        <v>0</v>
      </c>
      <c r="K125">
        <f>(25000-pogoda4[[#This Row],[opady2]]-D124+pogoda4[[#This Row],[parowanie]])*pogoda4[[#This Row],[Kolumna3]]</f>
        <v>0</v>
      </c>
    </row>
    <row r="126" spans="1:11" x14ac:dyDescent="0.25">
      <c r="A126" s="2">
        <v>42219</v>
      </c>
      <c r="B126">
        <v>22</v>
      </c>
      <c r="C126">
        <v>0</v>
      </c>
      <c r="D126">
        <f>IF(AND(D125+pogoda4[[#This Row],[opady2]]-pogoda4[[#This Row],[podlewanie]]-pogoda4[[#This Row],[parowanie]]&gt;0,D125+pogoda4[[#This Row],[opady2]]-pogoda4[[#This Row],[podlewanie]]-pogoda4[[#This Row],[parowanie]]*D125&lt;=25000),D125+pogoda4[[#This Row],[opady2]]-pogoda4[[#This Row],[podlewanie]]-pogoda4[[#This Row],[parowanie]],IF(D125+pogoda4[[#This Row],[opady2]]-pogoda4[[#This Row],[podlewanie]]-pogoda4[[#This Row],[parowanie]]&gt;0,25000,25000-pogoda4[[#This Row],[podlewanie]]-pogoda4[[#This Row],[parowanie]]))</f>
        <v>12981</v>
      </c>
      <c r="E126">
        <f>IF(pogoda4[[#This Row],[temperatura_srednia]]&gt;30,2,1)</f>
        <v>1</v>
      </c>
      <c r="F126">
        <f>pogoda4[[#This Row],[opady]]*700</f>
        <v>0</v>
      </c>
      <c r="G126">
        <f>IF(pogoda4[[#This Row],[Kolumna2]]=0,25000-D125+pogoda4[[#This Row],[parowanie]],0)</f>
        <v>0</v>
      </c>
      <c r="H126">
        <f>IF(pogoda4[[#This Row],[temperatura_srednia]]&gt;15,1,0)*IF(pogoda4[[#This Row],[opady]]&lt;=0.6,12000*IF(pogoda4[[#This Row],[temperatura_srednia]]&gt;30,2,1),0)</f>
        <v>12000</v>
      </c>
      <c r="I126">
        <f>ROUNDUP(IF(pogoda4[[#This Row],[opady]]=0,POWER(pogoda4[[#This Row],[temperatura_srednia]],1.5)*0.0003*D125,0),0)</f>
        <v>19</v>
      </c>
      <c r="J126">
        <f>IF(D125+pogoda4[[#This Row],[opady2]]-pogoda4[[#This Row],[podlewanie]]-pogoda4[[#This Row],[parowanie]]&gt;0,0,1)</f>
        <v>1</v>
      </c>
      <c r="K126">
        <f>(25000-pogoda4[[#This Row],[opady2]]-D125+pogoda4[[#This Row],[parowanie]])*pogoda4[[#This Row],[Kolumna3]]</f>
        <v>24436</v>
      </c>
    </row>
    <row r="127" spans="1:11" x14ac:dyDescent="0.25">
      <c r="A127" s="2">
        <v>42220</v>
      </c>
      <c r="B127">
        <v>25</v>
      </c>
      <c r="C127">
        <v>0</v>
      </c>
      <c r="D127">
        <f>IF(AND(D126+pogoda4[[#This Row],[opady2]]-pogoda4[[#This Row],[podlewanie]]-pogoda4[[#This Row],[parowanie]]&gt;0,D126+pogoda4[[#This Row],[opady2]]-pogoda4[[#This Row],[podlewanie]]-pogoda4[[#This Row],[parowanie]]*D126&lt;=25000),D126+pogoda4[[#This Row],[opady2]]-pogoda4[[#This Row],[podlewanie]]-pogoda4[[#This Row],[parowanie]],IF(D126+pogoda4[[#This Row],[opady2]]-pogoda4[[#This Row],[podlewanie]]-pogoda4[[#This Row],[parowanie]]&gt;0,25000,25000-pogoda4[[#This Row],[podlewanie]]-pogoda4[[#This Row],[parowanie]]))</f>
        <v>494</v>
      </c>
      <c r="E127">
        <f>IF(pogoda4[[#This Row],[temperatura_srednia]]&gt;30,2,1)</f>
        <v>1</v>
      </c>
      <c r="F127">
        <f>pogoda4[[#This Row],[opady]]*700</f>
        <v>0</v>
      </c>
      <c r="G127">
        <f>IF(pogoda4[[#This Row],[Kolumna2]]=0,25000-D126+pogoda4[[#This Row],[parowanie]],0)</f>
        <v>0</v>
      </c>
      <c r="H127">
        <f>IF(pogoda4[[#This Row],[temperatura_srednia]]&gt;15,1,0)*IF(pogoda4[[#This Row],[opady]]&lt;=0.6,12000*IF(pogoda4[[#This Row],[temperatura_srednia]]&gt;30,2,1),0)</f>
        <v>12000</v>
      </c>
      <c r="I127">
        <f>ROUNDUP(IF(pogoda4[[#This Row],[opady]]=0,POWER(pogoda4[[#This Row],[temperatura_srednia]],1.5)*0.0003*D126,0),0)</f>
        <v>487</v>
      </c>
      <c r="J127">
        <f>IF(D126+pogoda4[[#This Row],[opady2]]-pogoda4[[#This Row],[podlewanie]]-pogoda4[[#This Row],[parowanie]]&gt;0,0,1)</f>
        <v>0</v>
      </c>
      <c r="K127">
        <f>(25000-pogoda4[[#This Row],[opady2]]-D126+pogoda4[[#This Row],[parowanie]])*pogoda4[[#This Row],[Kolumna3]]</f>
        <v>0</v>
      </c>
    </row>
    <row r="128" spans="1:11" x14ac:dyDescent="0.25">
      <c r="A128" s="2">
        <v>42221</v>
      </c>
      <c r="B128">
        <v>24</v>
      </c>
      <c r="C128">
        <v>0</v>
      </c>
      <c r="D128">
        <f>IF(AND(D127+pogoda4[[#This Row],[opady2]]-pogoda4[[#This Row],[podlewanie]]-pogoda4[[#This Row],[parowanie]]&gt;0,D127+pogoda4[[#This Row],[opady2]]-pogoda4[[#This Row],[podlewanie]]-pogoda4[[#This Row],[parowanie]]*D127&lt;=25000),D127+pogoda4[[#This Row],[opady2]]-pogoda4[[#This Row],[podlewanie]]-pogoda4[[#This Row],[parowanie]],IF(D127+pogoda4[[#This Row],[opady2]]-pogoda4[[#This Row],[podlewanie]]-pogoda4[[#This Row],[parowanie]]&gt;0,25000,25000-pogoda4[[#This Row],[podlewanie]]-pogoda4[[#This Row],[parowanie]]))</f>
        <v>12982</v>
      </c>
      <c r="E128">
        <f>IF(pogoda4[[#This Row],[temperatura_srednia]]&gt;30,2,1)</f>
        <v>1</v>
      </c>
      <c r="F128">
        <f>pogoda4[[#This Row],[opady]]*700</f>
        <v>0</v>
      </c>
      <c r="G128">
        <f>IF(pogoda4[[#This Row],[Kolumna2]]=0,25000-D127+pogoda4[[#This Row],[parowanie]],0)</f>
        <v>0</v>
      </c>
      <c r="H128">
        <f>IF(pogoda4[[#This Row],[temperatura_srednia]]&gt;15,1,0)*IF(pogoda4[[#This Row],[opady]]&lt;=0.6,12000*IF(pogoda4[[#This Row],[temperatura_srednia]]&gt;30,2,1),0)</f>
        <v>12000</v>
      </c>
      <c r="I128">
        <f>ROUNDUP(IF(pogoda4[[#This Row],[opady]]=0,POWER(pogoda4[[#This Row],[temperatura_srednia]],1.5)*0.0003*D127,0),0)</f>
        <v>18</v>
      </c>
      <c r="J128">
        <f>IF(D127+pogoda4[[#This Row],[opady2]]-pogoda4[[#This Row],[podlewanie]]-pogoda4[[#This Row],[parowanie]]&gt;0,0,1)</f>
        <v>1</v>
      </c>
      <c r="K128">
        <f>(25000-pogoda4[[#This Row],[opady2]]-D127+pogoda4[[#This Row],[parowanie]])*pogoda4[[#This Row],[Kolumna3]]</f>
        <v>24524</v>
      </c>
    </row>
    <row r="129" spans="1:11" x14ac:dyDescent="0.25">
      <c r="A129" s="2">
        <v>42222</v>
      </c>
      <c r="B129">
        <v>24</v>
      </c>
      <c r="C129">
        <v>0</v>
      </c>
      <c r="D129">
        <f>IF(AND(D128+pogoda4[[#This Row],[opady2]]-pogoda4[[#This Row],[podlewanie]]-pogoda4[[#This Row],[parowanie]]&gt;0,D128+pogoda4[[#This Row],[opady2]]-pogoda4[[#This Row],[podlewanie]]-pogoda4[[#This Row],[parowanie]]*D128&lt;=25000),D128+pogoda4[[#This Row],[opady2]]-pogoda4[[#This Row],[podlewanie]]-pogoda4[[#This Row],[parowanie]],IF(D128+pogoda4[[#This Row],[opady2]]-pogoda4[[#This Row],[podlewanie]]-pogoda4[[#This Row],[parowanie]]&gt;0,25000,25000-pogoda4[[#This Row],[podlewanie]]-pogoda4[[#This Row],[parowanie]]))</f>
        <v>524</v>
      </c>
      <c r="E129">
        <f>IF(pogoda4[[#This Row],[temperatura_srednia]]&gt;30,2,1)</f>
        <v>1</v>
      </c>
      <c r="F129">
        <f>pogoda4[[#This Row],[opady]]*700</f>
        <v>0</v>
      </c>
      <c r="G129">
        <f>IF(pogoda4[[#This Row],[Kolumna2]]=0,25000-D128+pogoda4[[#This Row],[parowanie]],0)</f>
        <v>0</v>
      </c>
      <c r="H129">
        <f>IF(pogoda4[[#This Row],[temperatura_srednia]]&gt;15,1,0)*IF(pogoda4[[#This Row],[opady]]&lt;=0.6,12000*IF(pogoda4[[#This Row],[temperatura_srednia]]&gt;30,2,1),0)</f>
        <v>12000</v>
      </c>
      <c r="I129">
        <f>ROUNDUP(IF(pogoda4[[#This Row],[opady]]=0,POWER(pogoda4[[#This Row],[temperatura_srednia]],1.5)*0.0003*D128,0),0)</f>
        <v>458</v>
      </c>
      <c r="J129">
        <f>IF(D128+pogoda4[[#This Row],[opady2]]-pogoda4[[#This Row],[podlewanie]]-pogoda4[[#This Row],[parowanie]]&gt;0,0,1)</f>
        <v>0</v>
      </c>
      <c r="K129">
        <f>(25000-pogoda4[[#This Row],[opady2]]-D128+pogoda4[[#This Row],[parowanie]])*pogoda4[[#This Row],[Kolumna3]]</f>
        <v>0</v>
      </c>
    </row>
    <row r="130" spans="1:11" x14ac:dyDescent="0.25">
      <c r="A130" s="2">
        <v>42223</v>
      </c>
      <c r="B130">
        <v>28</v>
      </c>
      <c r="C130">
        <v>0</v>
      </c>
      <c r="D130">
        <f>IF(AND(D129+pogoda4[[#This Row],[opady2]]-pogoda4[[#This Row],[podlewanie]]-pogoda4[[#This Row],[parowanie]]&gt;0,D129+pogoda4[[#This Row],[opady2]]-pogoda4[[#This Row],[podlewanie]]-pogoda4[[#This Row],[parowanie]]*D129&lt;=25000),D129+pogoda4[[#This Row],[opady2]]-pogoda4[[#This Row],[podlewanie]]-pogoda4[[#This Row],[parowanie]],IF(D129+pogoda4[[#This Row],[opady2]]-pogoda4[[#This Row],[podlewanie]]-pogoda4[[#This Row],[parowanie]]&gt;0,25000,25000-pogoda4[[#This Row],[podlewanie]]-pogoda4[[#This Row],[parowanie]]))</f>
        <v>12976</v>
      </c>
      <c r="E130">
        <f>IF(pogoda4[[#This Row],[temperatura_srednia]]&gt;30,2,1)</f>
        <v>1</v>
      </c>
      <c r="F130">
        <f>pogoda4[[#This Row],[opady]]*700</f>
        <v>0</v>
      </c>
      <c r="G130">
        <f>IF(pogoda4[[#This Row],[Kolumna2]]=0,25000-D129+pogoda4[[#This Row],[parowanie]],0)</f>
        <v>0</v>
      </c>
      <c r="H130">
        <f>IF(pogoda4[[#This Row],[temperatura_srednia]]&gt;15,1,0)*IF(pogoda4[[#This Row],[opady]]&lt;=0.6,12000*IF(pogoda4[[#This Row],[temperatura_srednia]]&gt;30,2,1),0)</f>
        <v>12000</v>
      </c>
      <c r="I130">
        <f>ROUNDUP(IF(pogoda4[[#This Row],[opady]]=0,POWER(pogoda4[[#This Row],[temperatura_srednia]],1.5)*0.0003*D129,0),0)</f>
        <v>24</v>
      </c>
      <c r="J130">
        <f>IF(D129+pogoda4[[#This Row],[opady2]]-pogoda4[[#This Row],[podlewanie]]-pogoda4[[#This Row],[parowanie]]&gt;0,0,1)</f>
        <v>1</v>
      </c>
      <c r="K130">
        <f>(25000-pogoda4[[#This Row],[opady2]]-D129+pogoda4[[#This Row],[parowanie]])*pogoda4[[#This Row],[Kolumna3]]</f>
        <v>24500</v>
      </c>
    </row>
    <row r="131" spans="1:11" x14ac:dyDescent="0.25">
      <c r="A131" s="2">
        <v>42224</v>
      </c>
      <c r="B131">
        <v>28</v>
      </c>
      <c r="C131">
        <v>0</v>
      </c>
      <c r="D131">
        <f>IF(AND(D130+pogoda4[[#This Row],[opady2]]-pogoda4[[#This Row],[podlewanie]]-pogoda4[[#This Row],[parowanie]]&gt;0,D130+pogoda4[[#This Row],[opady2]]-pogoda4[[#This Row],[podlewanie]]-pogoda4[[#This Row],[parowanie]]*D130&lt;=25000),D130+pogoda4[[#This Row],[opady2]]-pogoda4[[#This Row],[podlewanie]]-pogoda4[[#This Row],[parowanie]],IF(D130+pogoda4[[#This Row],[opady2]]-pogoda4[[#This Row],[podlewanie]]-pogoda4[[#This Row],[parowanie]]&gt;0,25000,25000-pogoda4[[#This Row],[podlewanie]]-pogoda4[[#This Row],[parowanie]]))</f>
        <v>399</v>
      </c>
      <c r="E131">
        <f>IF(pogoda4[[#This Row],[temperatura_srednia]]&gt;30,2,1)</f>
        <v>1</v>
      </c>
      <c r="F131">
        <f>pogoda4[[#This Row],[opady]]*700</f>
        <v>0</v>
      </c>
      <c r="G131">
        <f>IF(pogoda4[[#This Row],[Kolumna2]]=0,25000-D130+pogoda4[[#This Row],[parowanie]],0)</f>
        <v>0</v>
      </c>
      <c r="H131">
        <f>IF(pogoda4[[#This Row],[temperatura_srednia]]&gt;15,1,0)*IF(pogoda4[[#This Row],[opady]]&lt;=0.6,12000*IF(pogoda4[[#This Row],[temperatura_srednia]]&gt;30,2,1),0)</f>
        <v>12000</v>
      </c>
      <c r="I131">
        <f>ROUNDUP(IF(pogoda4[[#This Row],[opady]]=0,POWER(pogoda4[[#This Row],[temperatura_srednia]],1.5)*0.0003*D130,0),0)</f>
        <v>577</v>
      </c>
      <c r="J131">
        <f>IF(D130+pogoda4[[#This Row],[opady2]]-pogoda4[[#This Row],[podlewanie]]-pogoda4[[#This Row],[parowanie]]&gt;0,0,1)</f>
        <v>0</v>
      </c>
      <c r="K131">
        <f>(25000-pogoda4[[#This Row],[opady2]]-D130+pogoda4[[#This Row],[parowanie]])*pogoda4[[#This Row],[Kolumna3]]</f>
        <v>0</v>
      </c>
    </row>
    <row r="132" spans="1:11" x14ac:dyDescent="0.25">
      <c r="A132" s="2">
        <v>42225</v>
      </c>
      <c r="B132">
        <v>24</v>
      </c>
      <c r="C132">
        <v>0</v>
      </c>
      <c r="D132">
        <f>IF(AND(D131+pogoda4[[#This Row],[opady2]]-pogoda4[[#This Row],[podlewanie]]-pogoda4[[#This Row],[parowanie]]&gt;0,D131+pogoda4[[#This Row],[opady2]]-pogoda4[[#This Row],[podlewanie]]-pogoda4[[#This Row],[parowanie]]*D131&lt;=25000),D131+pogoda4[[#This Row],[opady2]]-pogoda4[[#This Row],[podlewanie]]-pogoda4[[#This Row],[parowanie]],IF(D131+pogoda4[[#This Row],[opady2]]-pogoda4[[#This Row],[podlewanie]]-pogoda4[[#This Row],[parowanie]]&gt;0,25000,25000-pogoda4[[#This Row],[podlewanie]]-pogoda4[[#This Row],[parowanie]]))</f>
        <v>12985</v>
      </c>
      <c r="E132">
        <f>IF(pogoda4[[#This Row],[temperatura_srednia]]&gt;30,2,1)</f>
        <v>1</v>
      </c>
      <c r="F132">
        <f>pogoda4[[#This Row],[opady]]*700</f>
        <v>0</v>
      </c>
      <c r="G132">
        <f>IF(pogoda4[[#This Row],[Kolumna2]]=0,25000-D131+pogoda4[[#This Row],[parowanie]],0)</f>
        <v>0</v>
      </c>
      <c r="H132">
        <f>IF(pogoda4[[#This Row],[temperatura_srednia]]&gt;15,1,0)*IF(pogoda4[[#This Row],[opady]]&lt;=0.6,12000*IF(pogoda4[[#This Row],[temperatura_srednia]]&gt;30,2,1),0)</f>
        <v>12000</v>
      </c>
      <c r="I132">
        <f>ROUNDUP(IF(pogoda4[[#This Row],[opady]]=0,POWER(pogoda4[[#This Row],[temperatura_srednia]],1.5)*0.0003*D131,0),0)</f>
        <v>15</v>
      </c>
      <c r="J132">
        <f>IF(D131+pogoda4[[#This Row],[opady2]]-pogoda4[[#This Row],[podlewanie]]-pogoda4[[#This Row],[parowanie]]&gt;0,0,1)</f>
        <v>1</v>
      </c>
      <c r="K132">
        <f>(25000-pogoda4[[#This Row],[opady2]]-D131+pogoda4[[#This Row],[parowanie]])*pogoda4[[#This Row],[Kolumna3]]</f>
        <v>24616</v>
      </c>
    </row>
    <row r="133" spans="1:11" x14ac:dyDescent="0.25">
      <c r="A133" s="2">
        <v>42226</v>
      </c>
      <c r="B133">
        <v>24</v>
      </c>
      <c r="C133">
        <v>0</v>
      </c>
      <c r="D133">
        <f>IF(AND(D132+pogoda4[[#This Row],[opady2]]-pogoda4[[#This Row],[podlewanie]]-pogoda4[[#This Row],[parowanie]]&gt;0,D132+pogoda4[[#This Row],[opady2]]-pogoda4[[#This Row],[podlewanie]]-pogoda4[[#This Row],[parowanie]]*D132&lt;=25000),D132+pogoda4[[#This Row],[opady2]]-pogoda4[[#This Row],[podlewanie]]-pogoda4[[#This Row],[parowanie]],IF(D132+pogoda4[[#This Row],[opady2]]-pogoda4[[#This Row],[podlewanie]]-pogoda4[[#This Row],[parowanie]]&gt;0,25000,25000-pogoda4[[#This Row],[podlewanie]]-pogoda4[[#This Row],[parowanie]]))</f>
        <v>526</v>
      </c>
      <c r="E133">
        <f>IF(pogoda4[[#This Row],[temperatura_srednia]]&gt;30,2,1)</f>
        <v>1</v>
      </c>
      <c r="F133">
        <f>pogoda4[[#This Row],[opady]]*700</f>
        <v>0</v>
      </c>
      <c r="G133">
        <f>IF(pogoda4[[#This Row],[Kolumna2]]=0,25000-D132+pogoda4[[#This Row],[parowanie]],0)</f>
        <v>0</v>
      </c>
      <c r="H133">
        <f>IF(pogoda4[[#This Row],[temperatura_srednia]]&gt;15,1,0)*IF(pogoda4[[#This Row],[opady]]&lt;=0.6,12000*IF(pogoda4[[#This Row],[temperatura_srednia]]&gt;30,2,1),0)</f>
        <v>12000</v>
      </c>
      <c r="I133">
        <f>ROUNDUP(IF(pogoda4[[#This Row],[opady]]=0,POWER(pogoda4[[#This Row],[temperatura_srednia]],1.5)*0.0003*D132,0),0)</f>
        <v>459</v>
      </c>
      <c r="J133">
        <f>IF(D132+pogoda4[[#This Row],[opady2]]-pogoda4[[#This Row],[podlewanie]]-pogoda4[[#This Row],[parowanie]]&gt;0,0,1)</f>
        <v>0</v>
      </c>
      <c r="K133">
        <f>(25000-pogoda4[[#This Row],[opady2]]-D132+pogoda4[[#This Row],[parowanie]])*pogoda4[[#This Row],[Kolumna3]]</f>
        <v>0</v>
      </c>
    </row>
    <row r="134" spans="1:11" x14ac:dyDescent="0.25">
      <c r="A134" s="2">
        <v>42227</v>
      </c>
      <c r="B134">
        <v>26</v>
      </c>
      <c r="C134">
        <v>0</v>
      </c>
      <c r="D134">
        <f>IF(AND(D133+pogoda4[[#This Row],[opady2]]-pogoda4[[#This Row],[podlewanie]]-pogoda4[[#This Row],[parowanie]]&gt;0,D133+pogoda4[[#This Row],[opady2]]-pogoda4[[#This Row],[podlewanie]]-pogoda4[[#This Row],[parowanie]]*D133&lt;=25000),D133+pogoda4[[#This Row],[opady2]]-pogoda4[[#This Row],[podlewanie]]-pogoda4[[#This Row],[parowanie]],IF(D133+pogoda4[[#This Row],[opady2]]-pogoda4[[#This Row],[podlewanie]]-pogoda4[[#This Row],[parowanie]]&gt;0,25000,25000-pogoda4[[#This Row],[podlewanie]]-pogoda4[[#This Row],[parowanie]]))</f>
        <v>12979</v>
      </c>
      <c r="E134">
        <f>IF(pogoda4[[#This Row],[temperatura_srednia]]&gt;30,2,1)</f>
        <v>1</v>
      </c>
      <c r="F134">
        <f>pogoda4[[#This Row],[opady]]*700</f>
        <v>0</v>
      </c>
      <c r="G134">
        <f>IF(pogoda4[[#This Row],[Kolumna2]]=0,25000-D133+pogoda4[[#This Row],[parowanie]],0)</f>
        <v>0</v>
      </c>
      <c r="H134">
        <f>IF(pogoda4[[#This Row],[temperatura_srednia]]&gt;15,1,0)*IF(pogoda4[[#This Row],[opady]]&lt;=0.6,12000*IF(pogoda4[[#This Row],[temperatura_srednia]]&gt;30,2,1),0)</f>
        <v>12000</v>
      </c>
      <c r="I134">
        <f>ROUNDUP(IF(pogoda4[[#This Row],[opady]]=0,POWER(pogoda4[[#This Row],[temperatura_srednia]],1.5)*0.0003*D133,0),0)</f>
        <v>21</v>
      </c>
      <c r="J134">
        <f>IF(D133+pogoda4[[#This Row],[opady2]]-pogoda4[[#This Row],[podlewanie]]-pogoda4[[#This Row],[parowanie]]&gt;0,0,1)</f>
        <v>1</v>
      </c>
      <c r="K134">
        <f>(25000-pogoda4[[#This Row],[opady2]]-D133+pogoda4[[#This Row],[parowanie]])*pogoda4[[#This Row],[Kolumna3]]</f>
        <v>24495</v>
      </c>
    </row>
    <row r="135" spans="1:11" x14ac:dyDescent="0.25">
      <c r="A135" s="2">
        <v>42228</v>
      </c>
      <c r="B135">
        <v>32</v>
      </c>
      <c r="C135">
        <v>0.6</v>
      </c>
      <c r="D135">
        <f>IF(AND(D134+pogoda4[[#This Row],[opady2]]-pogoda4[[#This Row],[podlewanie]]-pogoda4[[#This Row],[parowanie]]&gt;0,D134+pogoda4[[#This Row],[opady2]]-pogoda4[[#This Row],[podlewanie]]-pogoda4[[#This Row],[parowanie]]*D134&lt;=25000),D134+pogoda4[[#This Row],[opady2]]-pogoda4[[#This Row],[podlewanie]]-pogoda4[[#This Row],[parowanie]],IF(D134+pogoda4[[#This Row],[opady2]]-pogoda4[[#This Row],[podlewanie]]-pogoda4[[#This Row],[parowanie]]&gt;0,25000,25000-pogoda4[[#This Row],[podlewanie]]-pogoda4[[#This Row],[parowanie]]))</f>
        <v>1000</v>
      </c>
      <c r="E135">
        <f>IF(pogoda4[[#This Row],[temperatura_srednia]]&gt;30,2,1)</f>
        <v>2</v>
      </c>
      <c r="F135">
        <f>pogoda4[[#This Row],[opady]]*700</f>
        <v>420</v>
      </c>
      <c r="G135">
        <f>IF(pogoda4[[#This Row],[Kolumna2]]=0,25000-D134+pogoda4[[#This Row],[parowanie]],0)</f>
        <v>0</v>
      </c>
      <c r="H135">
        <f>IF(pogoda4[[#This Row],[temperatura_srednia]]&gt;15,1,0)*IF(pogoda4[[#This Row],[opady]]&lt;=0.6,12000*IF(pogoda4[[#This Row],[temperatura_srednia]]&gt;30,2,1),0)</f>
        <v>24000</v>
      </c>
      <c r="I135">
        <f>ROUNDUP(IF(pogoda4[[#This Row],[opady]]=0,POWER(pogoda4[[#This Row],[temperatura_srednia]],1.5)*0.0003*D134,0),0)</f>
        <v>0</v>
      </c>
      <c r="J135">
        <f>IF(D134+pogoda4[[#This Row],[opady2]]-pogoda4[[#This Row],[podlewanie]]-pogoda4[[#This Row],[parowanie]]&gt;0,0,1)</f>
        <v>1</v>
      </c>
      <c r="K135">
        <f>(25000-pogoda4[[#This Row],[opady2]]-D134+pogoda4[[#This Row],[parowanie]])*pogoda4[[#This Row],[Kolumna3]]</f>
        <v>11601</v>
      </c>
    </row>
    <row r="136" spans="1:11" x14ac:dyDescent="0.25">
      <c r="A136" s="2">
        <v>42229</v>
      </c>
      <c r="B136">
        <v>31</v>
      </c>
      <c r="C136">
        <v>0.1</v>
      </c>
      <c r="D136">
        <f>IF(AND(D135+pogoda4[[#This Row],[opady2]]-pogoda4[[#This Row],[podlewanie]]-pogoda4[[#This Row],[parowanie]]&gt;0,D135+pogoda4[[#This Row],[opady2]]-pogoda4[[#This Row],[podlewanie]]-pogoda4[[#This Row],[parowanie]]*D135&lt;=25000),D135+pogoda4[[#This Row],[opady2]]-pogoda4[[#This Row],[podlewanie]]-pogoda4[[#This Row],[parowanie]],IF(D135+pogoda4[[#This Row],[opady2]]-pogoda4[[#This Row],[podlewanie]]-pogoda4[[#This Row],[parowanie]]&gt;0,25000,25000-pogoda4[[#This Row],[podlewanie]]-pogoda4[[#This Row],[parowanie]]))</f>
        <v>1000</v>
      </c>
      <c r="E136">
        <f>IF(pogoda4[[#This Row],[temperatura_srednia]]&gt;30,2,1)</f>
        <v>2</v>
      </c>
      <c r="F136">
        <f>pogoda4[[#This Row],[opady]]*700</f>
        <v>70</v>
      </c>
      <c r="G136">
        <f>IF(pogoda4[[#This Row],[Kolumna2]]=0,25000-D135+pogoda4[[#This Row],[parowanie]],0)</f>
        <v>0</v>
      </c>
      <c r="H136">
        <f>IF(pogoda4[[#This Row],[temperatura_srednia]]&gt;15,1,0)*IF(pogoda4[[#This Row],[opady]]&lt;=0.6,12000*IF(pogoda4[[#This Row],[temperatura_srednia]]&gt;30,2,1),0)</f>
        <v>24000</v>
      </c>
      <c r="I136">
        <f>ROUNDUP(IF(pogoda4[[#This Row],[opady]]=0,POWER(pogoda4[[#This Row],[temperatura_srednia]],1.5)*0.0003*D135,0),0)</f>
        <v>0</v>
      </c>
      <c r="J136">
        <f>IF(D135+pogoda4[[#This Row],[opady2]]-pogoda4[[#This Row],[podlewanie]]-pogoda4[[#This Row],[parowanie]]&gt;0,0,1)</f>
        <v>1</v>
      </c>
      <c r="K136">
        <f>(25000-pogoda4[[#This Row],[opady2]]-D135+pogoda4[[#This Row],[parowanie]])*pogoda4[[#This Row],[Kolumna3]]</f>
        <v>23930</v>
      </c>
    </row>
    <row r="137" spans="1:11" x14ac:dyDescent="0.25">
      <c r="A137" s="2">
        <v>42230</v>
      </c>
      <c r="B137">
        <v>33</v>
      </c>
      <c r="C137">
        <v>0</v>
      </c>
      <c r="D137">
        <f>IF(AND(D136+pogoda4[[#This Row],[opady2]]-pogoda4[[#This Row],[podlewanie]]-pogoda4[[#This Row],[parowanie]]&gt;0,D136+pogoda4[[#This Row],[opady2]]-pogoda4[[#This Row],[podlewanie]]-pogoda4[[#This Row],[parowanie]]*D136&lt;=25000),D136+pogoda4[[#This Row],[opady2]]-pogoda4[[#This Row],[podlewanie]]-pogoda4[[#This Row],[parowanie]],IF(D136+pogoda4[[#This Row],[opady2]]-pogoda4[[#This Row],[podlewanie]]-pogoda4[[#This Row],[parowanie]]&gt;0,25000,25000-pogoda4[[#This Row],[podlewanie]]-pogoda4[[#This Row],[parowanie]]))</f>
        <v>943</v>
      </c>
      <c r="E137">
        <f>IF(pogoda4[[#This Row],[temperatura_srednia]]&gt;30,2,1)</f>
        <v>2</v>
      </c>
      <c r="F137">
        <f>pogoda4[[#This Row],[opady]]*700</f>
        <v>0</v>
      </c>
      <c r="G137">
        <f>IF(pogoda4[[#This Row],[Kolumna2]]=0,25000-D136+pogoda4[[#This Row],[parowanie]],0)</f>
        <v>0</v>
      </c>
      <c r="H137">
        <f>IF(pogoda4[[#This Row],[temperatura_srednia]]&gt;15,1,0)*IF(pogoda4[[#This Row],[opady]]&lt;=0.6,12000*IF(pogoda4[[#This Row],[temperatura_srednia]]&gt;30,2,1),0)</f>
        <v>24000</v>
      </c>
      <c r="I137">
        <f>ROUNDUP(IF(pogoda4[[#This Row],[opady]]=0,POWER(pogoda4[[#This Row],[temperatura_srednia]],1.5)*0.0003*D136,0),0)</f>
        <v>57</v>
      </c>
      <c r="J137">
        <f>IF(D136+pogoda4[[#This Row],[opady2]]-pogoda4[[#This Row],[podlewanie]]-pogoda4[[#This Row],[parowanie]]&gt;0,0,1)</f>
        <v>1</v>
      </c>
      <c r="K137">
        <f>(25000-pogoda4[[#This Row],[opady2]]-D136+pogoda4[[#This Row],[parowanie]])*pogoda4[[#This Row],[Kolumna3]]</f>
        <v>24057</v>
      </c>
    </row>
    <row r="138" spans="1:11" x14ac:dyDescent="0.25">
      <c r="A138" s="2">
        <v>42231</v>
      </c>
      <c r="B138">
        <v>31</v>
      </c>
      <c r="C138">
        <v>12</v>
      </c>
      <c r="D138">
        <f>IF(AND(D137+pogoda4[[#This Row],[opady2]]-pogoda4[[#This Row],[podlewanie]]-pogoda4[[#This Row],[parowanie]]&gt;0,D137+pogoda4[[#This Row],[opady2]]-pogoda4[[#This Row],[podlewanie]]-pogoda4[[#This Row],[parowanie]]*D137&lt;=25000),D137+pogoda4[[#This Row],[opady2]]-pogoda4[[#This Row],[podlewanie]]-pogoda4[[#This Row],[parowanie]],IF(D137+pogoda4[[#This Row],[opady2]]-pogoda4[[#This Row],[podlewanie]]-pogoda4[[#This Row],[parowanie]]&gt;0,25000,25000-pogoda4[[#This Row],[podlewanie]]-pogoda4[[#This Row],[parowanie]]))</f>
        <v>9343</v>
      </c>
      <c r="E138">
        <f>IF(pogoda4[[#This Row],[temperatura_srednia]]&gt;30,2,1)</f>
        <v>2</v>
      </c>
      <c r="F138">
        <f>pogoda4[[#This Row],[opady]]*700</f>
        <v>8400</v>
      </c>
      <c r="G138">
        <f>IF(pogoda4[[#This Row],[Kolumna2]]=0,25000-D137+pogoda4[[#This Row],[parowanie]],0)</f>
        <v>0</v>
      </c>
      <c r="H138">
        <f>IF(pogoda4[[#This Row],[temperatura_srednia]]&gt;15,1,0)*IF(pogoda4[[#This Row],[opady]]&lt;=0.6,12000*IF(pogoda4[[#This Row],[temperatura_srednia]]&gt;30,2,1),0)</f>
        <v>0</v>
      </c>
      <c r="I138">
        <f>ROUNDUP(IF(pogoda4[[#This Row],[opady]]=0,POWER(pogoda4[[#This Row],[temperatura_srednia]],1.5)*0.0003*D137,0),0)</f>
        <v>0</v>
      </c>
      <c r="J138">
        <f>IF(D137+pogoda4[[#This Row],[opady2]]-pogoda4[[#This Row],[podlewanie]]-pogoda4[[#This Row],[parowanie]]&gt;0,0,1)</f>
        <v>0</v>
      </c>
      <c r="K138">
        <f>(25000-pogoda4[[#This Row],[opady2]]-D137+pogoda4[[#This Row],[parowanie]])*pogoda4[[#This Row],[Kolumna3]]</f>
        <v>0</v>
      </c>
    </row>
    <row r="139" spans="1:11" x14ac:dyDescent="0.25">
      <c r="A139" s="2">
        <v>42232</v>
      </c>
      <c r="B139">
        <v>22</v>
      </c>
      <c r="C139">
        <v>0</v>
      </c>
      <c r="D139">
        <f>IF(AND(D138+pogoda4[[#This Row],[opady2]]-pogoda4[[#This Row],[podlewanie]]-pogoda4[[#This Row],[parowanie]]&gt;0,D138+pogoda4[[#This Row],[opady2]]-pogoda4[[#This Row],[podlewanie]]-pogoda4[[#This Row],[parowanie]]*D138&lt;=25000),D138+pogoda4[[#This Row],[opady2]]-pogoda4[[#This Row],[podlewanie]]-pogoda4[[#This Row],[parowanie]],IF(D138+pogoda4[[#This Row],[opady2]]-pogoda4[[#This Row],[podlewanie]]-pogoda4[[#This Row],[parowanie]]&gt;0,25000,25000-pogoda4[[#This Row],[podlewanie]]-pogoda4[[#This Row],[parowanie]]))</f>
        <v>12710</v>
      </c>
      <c r="E139">
        <f>IF(pogoda4[[#This Row],[temperatura_srednia]]&gt;30,2,1)</f>
        <v>1</v>
      </c>
      <c r="F139">
        <f>pogoda4[[#This Row],[opady]]*700</f>
        <v>0</v>
      </c>
      <c r="G139">
        <f>IF(pogoda4[[#This Row],[Kolumna2]]=0,25000-D138+pogoda4[[#This Row],[parowanie]],0)</f>
        <v>0</v>
      </c>
      <c r="H139">
        <f>IF(pogoda4[[#This Row],[temperatura_srednia]]&gt;15,1,0)*IF(pogoda4[[#This Row],[opady]]&lt;=0.6,12000*IF(pogoda4[[#This Row],[temperatura_srednia]]&gt;30,2,1),0)</f>
        <v>12000</v>
      </c>
      <c r="I139">
        <f>ROUNDUP(IF(pogoda4[[#This Row],[opady]]=0,POWER(pogoda4[[#This Row],[temperatura_srednia]],1.5)*0.0003*D138,0),0)</f>
        <v>290</v>
      </c>
      <c r="J139">
        <f>IF(D138+pogoda4[[#This Row],[opady2]]-pogoda4[[#This Row],[podlewanie]]-pogoda4[[#This Row],[parowanie]]&gt;0,0,1)</f>
        <v>1</v>
      </c>
      <c r="K139">
        <f>(25000-pogoda4[[#This Row],[opady2]]-D138+pogoda4[[#This Row],[parowanie]])*pogoda4[[#This Row],[Kolumna3]]</f>
        <v>15947</v>
      </c>
    </row>
    <row r="140" spans="1:11" x14ac:dyDescent="0.25">
      <c r="A140" s="2">
        <v>42233</v>
      </c>
      <c r="B140">
        <v>24</v>
      </c>
      <c r="C140">
        <v>0.2</v>
      </c>
      <c r="D140">
        <f>IF(AND(D139+pogoda4[[#This Row],[opady2]]-pogoda4[[#This Row],[podlewanie]]-pogoda4[[#This Row],[parowanie]]&gt;0,D139+pogoda4[[#This Row],[opady2]]-pogoda4[[#This Row],[podlewanie]]-pogoda4[[#This Row],[parowanie]]*D139&lt;=25000),D139+pogoda4[[#This Row],[opady2]]-pogoda4[[#This Row],[podlewanie]]-pogoda4[[#This Row],[parowanie]],IF(D139+pogoda4[[#This Row],[opady2]]-pogoda4[[#This Row],[podlewanie]]-pogoda4[[#This Row],[parowanie]]&gt;0,25000,25000-pogoda4[[#This Row],[podlewanie]]-pogoda4[[#This Row],[parowanie]]))</f>
        <v>850</v>
      </c>
      <c r="E140">
        <f>IF(pogoda4[[#This Row],[temperatura_srednia]]&gt;30,2,1)</f>
        <v>1</v>
      </c>
      <c r="F140">
        <f>pogoda4[[#This Row],[opady]]*700</f>
        <v>140</v>
      </c>
      <c r="G140">
        <f>IF(pogoda4[[#This Row],[Kolumna2]]=0,25000-D139+pogoda4[[#This Row],[parowanie]],0)</f>
        <v>0</v>
      </c>
      <c r="H140">
        <f>IF(pogoda4[[#This Row],[temperatura_srednia]]&gt;15,1,0)*IF(pogoda4[[#This Row],[opady]]&lt;=0.6,12000*IF(pogoda4[[#This Row],[temperatura_srednia]]&gt;30,2,1),0)</f>
        <v>12000</v>
      </c>
      <c r="I140">
        <f>ROUNDUP(IF(pogoda4[[#This Row],[opady]]=0,POWER(pogoda4[[#This Row],[temperatura_srednia]],1.5)*0.0003*D139,0),0)</f>
        <v>0</v>
      </c>
      <c r="J140">
        <f>IF(D139+pogoda4[[#This Row],[opady2]]-pogoda4[[#This Row],[podlewanie]]-pogoda4[[#This Row],[parowanie]]&gt;0,0,1)</f>
        <v>0</v>
      </c>
      <c r="K140">
        <f>(25000-pogoda4[[#This Row],[opady2]]-D139+pogoda4[[#This Row],[parowanie]])*pogoda4[[#This Row],[Kolumna3]]</f>
        <v>0</v>
      </c>
    </row>
    <row r="141" spans="1:11" x14ac:dyDescent="0.25">
      <c r="A141" s="2">
        <v>42234</v>
      </c>
      <c r="B141">
        <v>22</v>
      </c>
      <c r="C141">
        <v>0</v>
      </c>
      <c r="D141">
        <f>IF(AND(D140+pogoda4[[#This Row],[opady2]]-pogoda4[[#This Row],[podlewanie]]-pogoda4[[#This Row],[parowanie]]&gt;0,D140+pogoda4[[#This Row],[opady2]]-pogoda4[[#This Row],[podlewanie]]-pogoda4[[#This Row],[parowanie]]*D140&lt;=25000),D140+pogoda4[[#This Row],[opady2]]-pogoda4[[#This Row],[podlewanie]]-pogoda4[[#This Row],[parowanie]],IF(D140+pogoda4[[#This Row],[opady2]]-pogoda4[[#This Row],[podlewanie]]-pogoda4[[#This Row],[parowanie]]&gt;0,25000,25000-pogoda4[[#This Row],[podlewanie]]-pogoda4[[#This Row],[parowanie]]))</f>
        <v>12973</v>
      </c>
      <c r="E141">
        <f>IF(pogoda4[[#This Row],[temperatura_srednia]]&gt;30,2,1)</f>
        <v>1</v>
      </c>
      <c r="F141">
        <f>pogoda4[[#This Row],[opady]]*700</f>
        <v>0</v>
      </c>
      <c r="G141">
        <f>IF(pogoda4[[#This Row],[Kolumna2]]=0,25000-D140+pogoda4[[#This Row],[parowanie]],0)</f>
        <v>0</v>
      </c>
      <c r="H141">
        <f>IF(pogoda4[[#This Row],[temperatura_srednia]]&gt;15,1,0)*IF(pogoda4[[#This Row],[opady]]&lt;=0.6,12000*IF(pogoda4[[#This Row],[temperatura_srednia]]&gt;30,2,1),0)</f>
        <v>12000</v>
      </c>
      <c r="I141">
        <f>ROUNDUP(IF(pogoda4[[#This Row],[opady]]=0,POWER(pogoda4[[#This Row],[temperatura_srednia]],1.5)*0.0003*D140,0),0)</f>
        <v>27</v>
      </c>
      <c r="J141">
        <f>IF(D140+pogoda4[[#This Row],[opady2]]-pogoda4[[#This Row],[podlewanie]]-pogoda4[[#This Row],[parowanie]]&gt;0,0,1)</f>
        <v>1</v>
      </c>
      <c r="K141">
        <f>(25000-pogoda4[[#This Row],[opady2]]-D140+pogoda4[[#This Row],[parowanie]])*pogoda4[[#This Row],[Kolumna3]]</f>
        <v>24177</v>
      </c>
    </row>
    <row r="142" spans="1:11" x14ac:dyDescent="0.25">
      <c r="A142" s="2">
        <v>42235</v>
      </c>
      <c r="B142">
        <v>19</v>
      </c>
      <c r="C142">
        <v>0</v>
      </c>
      <c r="D142">
        <f>IF(AND(D141+pogoda4[[#This Row],[opady2]]-pogoda4[[#This Row],[podlewanie]]-pogoda4[[#This Row],[parowanie]]&gt;0,D141+pogoda4[[#This Row],[opady2]]-pogoda4[[#This Row],[podlewanie]]-pogoda4[[#This Row],[parowanie]]*D141&lt;=25000),D141+pogoda4[[#This Row],[opady2]]-pogoda4[[#This Row],[podlewanie]]-pogoda4[[#This Row],[parowanie]],IF(D141+pogoda4[[#This Row],[opady2]]-pogoda4[[#This Row],[podlewanie]]-pogoda4[[#This Row],[parowanie]]&gt;0,25000,25000-pogoda4[[#This Row],[podlewanie]]-pogoda4[[#This Row],[parowanie]]))</f>
        <v>650</v>
      </c>
      <c r="E142">
        <f>IF(pogoda4[[#This Row],[temperatura_srednia]]&gt;30,2,1)</f>
        <v>1</v>
      </c>
      <c r="F142">
        <f>pogoda4[[#This Row],[opady]]*700</f>
        <v>0</v>
      </c>
      <c r="G142">
        <f>IF(pogoda4[[#This Row],[Kolumna2]]=0,25000-D141+pogoda4[[#This Row],[parowanie]],0)</f>
        <v>0</v>
      </c>
      <c r="H142">
        <f>IF(pogoda4[[#This Row],[temperatura_srednia]]&gt;15,1,0)*IF(pogoda4[[#This Row],[opady]]&lt;=0.6,12000*IF(pogoda4[[#This Row],[temperatura_srednia]]&gt;30,2,1),0)</f>
        <v>12000</v>
      </c>
      <c r="I142">
        <f>ROUNDUP(IF(pogoda4[[#This Row],[opady]]=0,POWER(pogoda4[[#This Row],[temperatura_srednia]],1.5)*0.0003*D141,0),0)</f>
        <v>323</v>
      </c>
      <c r="J142">
        <f>IF(D141+pogoda4[[#This Row],[opady2]]-pogoda4[[#This Row],[podlewanie]]-pogoda4[[#This Row],[parowanie]]&gt;0,0,1)</f>
        <v>0</v>
      </c>
      <c r="K142">
        <f>(25000-pogoda4[[#This Row],[opady2]]-D141+pogoda4[[#This Row],[parowanie]])*pogoda4[[#This Row],[Kolumna3]]</f>
        <v>0</v>
      </c>
    </row>
    <row r="143" spans="1:11" x14ac:dyDescent="0.25">
      <c r="A143" s="2">
        <v>42236</v>
      </c>
      <c r="B143">
        <v>18</v>
      </c>
      <c r="C143">
        <v>0</v>
      </c>
      <c r="D143">
        <f>IF(AND(D142+pogoda4[[#This Row],[opady2]]-pogoda4[[#This Row],[podlewanie]]-pogoda4[[#This Row],[parowanie]]&gt;0,D142+pogoda4[[#This Row],[opady2]]-pogoda4[[#This Row],[podlewanie]]-pogoda4[[#This Row],[parowanie]]*D142&lt;=25000),D142+pogoda4[[#This Row],[opady2]]-pogoda4[[#This Row],[podlewanie]]-pogoda4[[#This Row],[parowanie]],IF(D142+pogoda4[[#This Row],[opady2]]-pogoda4[[#This Row],[podlewanie]]-pogoda4[[#This Row],[parowanie]]&gt;0,25000,25000-pogoda4[[#This Row],[podlewanie]]-pogoda4[[#This Row],[parowanie]]))</f>
        <v>12985</v>
      </c>
      <c r="E143">
        <f>IF(pogoda4[[#This Row],[temperatura_srednia]]&gt;30,2,1)</f>
        <v>1</v>
      </c>
      <c r="F143">
        <f>pogoda4[[#This Row],[opady]]*700</f>
        <v>0</v>
      </c>
      <c r="G143">
        <f>IF(pogoda4[[#This Row],[Kolumna2]]=0,25000-D142+pogoda4[[#This Row],[parowanie]],0)</f>
        <v>0</v>
      </c>
      <c r="H143">
        <f>IF(pogoda4[[#This Row],[temperatura_srednia]]&gt;15,1,0)*IF(pogoda4[[#This Row],[opady]]&lt;=0.6,12000*IF(pogoda4[[#This Row],[temperatura_srednia]]&gt;30,2,1),0)</f>
        <v>12000</v>
      </c>
      <c r="I143">
        <f>ROUNDUP(IF(pogoda4[[#This Row],[opady]]=0,POWER(pogoda4[[#This Row],[temperatura_srednia]],1.5)*0.0003*D142,0),0)</f>
        <v>15</v>
      </c>
      <c r="J143">
        <f>IF(D142+pogoda4[[#This Row],[opady2]]-pogoda4[[#This Row],[podlewanie]]-pogoda4[[#This Row],[parowanie]]&gt;0,0,1)</f>
        <v>1</v>
      </c>
      <c r="K143">
        <f>(25000-pogoda4[[#This Row],[opady2]]-D142+pogoda4[[#This Row],[parowanie]])*pogoda4[[#This Row],[Kolumna3]]</f>
        <v>24365</v>
      </c>
    </row>
    <row r="144" spans="1:11" x14ac:dyDescent="0.25">
      <c r="A144" s="2">
        <v>42237</v>
      </c>
      <c r="B144">
        <v>18</v>
      </c>
      <c r="C144">
        <v>0</v>
      </c>
      <c r="D144">
        <f>IF(AND(D143+pogoda4[[#This Row],[opady2]]-pogoda4[[#This Row],[podlewanie]]-pogoda4[[#This Row],[parowanie]]&gt;0,D143+pogoda4[[#This Row],[opady2]]-pogoda4[[#This Row],[podlewanie]]-pogoda4[[#This Row],[parowanie]]*D143&lt;=25000),D143+pogoda4[[#This Row],[opady2]]-pogoda4[[#This Row],[podlewanie]]-pogoda4[[#This Row],[parowanie]],IF(D143+pogoda4[[#This Row],[opady2]]-pogoda4[[#This Row],[podlewanie]]-pogoda4[[#This Row],[parowanie]]&gt;0,25000,25000-pogoda4[[#This Row],[podlewanie]]-pogoda4[[#This Row],[parowanie]]))</f>
        <v>687</v>
      </c>
      <c r="E144">
        <f>IF(pogoda4[[#This Row],[temperatura_srednia]]&gt;30,2,1)</f>
        <v>1</v>
      </c>
      <c r="F144">
        <f>pogoda4[[#This Row],[opady]]*700</f>
        <v>0</v>
      </c>
      <c r="G144">
        <f>IF(pogoda4[[#This Row],[Kolumna2]]=0,25000-D143+pogoda4[[#This Row],[parowanie]],0)</f>
        <v>0</v>
      </c>
      <c r="H144">
        <f>IF(pogoda4[[#This Row],[temperatura_srednia]]&gt;15,1,0)*IF(pogoda4[[#This Row],[opady]]&lt;=0.6,12000*IF(pogoda4[[#This Row],[temperatura_srednia]]&gt;30,2,1),0)</f>
        <v>12000</v>
      </c>
      <c r="I144">
        <f>ROUNDUP(IF(pogoda4[[#This Row],[opady]]=0,POWER(pogoda4[[#This Row],[temperatura_srednia]],1.5)*0.0003*D143,0),0)</f>
        <v>298</v>
      </c>
      <c r="J144">
        <f>IF(D143+pogoda4[[#This Row],[opady2]]-pogoda4[[#This Row],[podlewanie]]-pogoda4[[#This Row],[parowanie]]&gt;0,0,1)</f>
        <v>0</v>
      </c>
      <c r="K144">
        <f>(25000-pogoda4[[#This Row],[opady2]]-D143+pogoda4[[#This Row],[parowanie]])*pogoda4[[#This Row],[Kolumna3]]</f>
        <v>0</v>
      </c>
    </row>
    <row r="145" spans="1:11" x14ac:dyDescent="0.25">
      <c r="A145" s="2">
        <v>42238</v>
      </c>
      <c r="B145">
        <v>18</v>
      </c>
      <c r="C145">
        <v>0</v>
      </c>
      <c r="D145">
        <f>IF(AND(D144+pogoda4[[#This Row],[opady2]]-pogoda4[[#This Row],[podlewanie]]-pogoda4[[#This Row],[parowanie]]&gt;0,D144+pogoda4[[#This Row],[opady2]]-pogoda4[[#This Row],[podlewanie]]-pogoda4[[#This Row],[parowanie]]*D144&lt;=25000),D144+pogoda4[[#This Row],[opady2]]-pogoda4[[#This Row],[podlewanie]]-pogoda4[[#This Row],[parowanie]],IF(D144+pogoda4[[#This Row],[opady2]]-pogoda4[[#This Row],[podlewanie]]-pogoda4[[#This Row],[parowanie]]&gt;0,25000,25000-pogoda4[[#This Row],[podlewanie]]-pogoda4[[#This Row],[parowanie]]))</f>
        <v>12984</v>
      </c>
      <c r="E145">
        <f>IF(pogoda4[[#This Row],[temperatura_srednia]]&gt;30,2,1)</f>
        <v>1</v>
      </c>
      <c r="F145">
        <f>pogoda4[[#This Row],[opady]]*700</f>
        <v>0</v>
      </c>
      <c r="G145">
        <f>IF(pogoda4[[#This Row],[Kolumna2]]=0,25000-D144+pogoda4[[#This Row],[parowanie]],0)</f>
        <v>0</v>
      </c>
      <c r="H145">
        <f>IF(pogoda4[[#This Row],[temperatura_srednia]]&gt;15,1,0)*IF(pogoda4[[#This Row],[opady]]&lt;=0.6,12000*IF(pogoda4[[#This Row],[temperatura_srednia]]&gt;30,2,1),0)</f>
        <v>12000</v>
      </c>
      <c r="I145">
        <f>ROUNDUP(IF(pogoda4[[#This Row],[opady]]=0,POWER(pogoda4[[#This Row],[temperatura_srednia]],1.5)*0.0003*D144,0),0)</f>
        <v>16</v>
      </c>
      <c r="J145">
        <f>IF(D144+pogoda4[[#This Row],[opady2]]-pogoda4[[#This Row],[podlewanie]]-pogoda4[[#This Row],[parowanie]]&gt;0,0,1)</f>
        <v>1</v>
      </c>
      <c r="K145">
        <f>(25000-pogoda4[[#This Row],[opady2]]-D144+pogoda4[[#This Row],[parowanie]])*pogoda4[[#This Row],[Kolumna3]]</f>
        <v>24329</v>
      </c>
    </row>
    <row r="146" spans="1:11" x14ac:dyDescent="0.25">
      <c r="A146" s="2">
        <v>42239</v>
      </c>
      <c r="B146">
        <v>19</v>
      </c>
      <c r="C146">
        <v>0</v>
      </c>
      <c r="D146">
        <f>IF(AND(D145+pogoda4[[#This Row],[opady2]]-pogoda4[[#This Row],[podlewanie]]-pogoda4[[#This Row],[parowanie]]&gt;0,D145+pogoda4[[#This Row],[opady2]]-pogoda4[[#This Row],[podlewanie]]-pogoda4[[#This Row],[parowanie]]*D145&lt;=25000),D145+pogoda4[[#This Row],[opady2]]-pogoda4[[#This Row],[podlewanie]]-pogoda4[[#This Row],[parowanie]],IF(D145+pogoda4[[#This Row],[opady2]]-pogoda4[[#This Row],[podlewanie]]-pogoda4[[#This Row],[parowanie]]&gt;0,25000,25000-pogoda4[[#This Row],[podlewanie]]-pogoda4[[#This Row],[parowanie]]))</f>
        <v>661</v>
      </c>
      <c r="E146">
        <f>IF(pogoda4[[#This Row],[temperatura_srednia]]&gt;30,2,1)</f>
        <v>1</v>
      </c>
      <c r="F146">
        <f>pogoda4[[#This Row],[opady]]*700</f>
        <v>0</v>
      </c>
      <c r="G146">
        <f>IF(pogoda4[[#This Row],[Kolumna2]]=0,25000-D145+pogoda4[[#This Row],[parowanie]],0)</f>
        <v>0</v>
      </c>
      <c r="H146">
        <f>IF(pogoda4[[#This Row],[temperatura_srednia]]&gt;15,1,0)*IF(pogoda4[[#This Row],[opady]]&lt;=0.6,12000*IF(pogoda4[[#This Row],[temperatura_srednia]]&gt;30,2,1),0)</f>
        <v>12000</v>
      </c>
      <c r="I146">
        <f>ROUNDUP(IF(pogoda4[[#This Row],[opady]]=0,POWER(pogoda4[[#This Row],[temperatura_srednia]],1.5)*0.0003*D145,0),0)</f>
        <v>323</v>
      </c>
      <c r="J146">
        <f>IF(D145+pogoda4[[#This Row],[opady2]]-pogoda4[[#This Row],[podlewanie]]-pogoda4[[#This Row],[parowanie]]&gt;0,0,1)</f>
        <v>0</v>
      </c>
      <c r="K146">
        <f>(25000-pogoda4[[#This Row],[opady2]]-D145+pogoda4[[#This Row],[parowanie]])*pogoda4[[#This Row],[Kolumna3]]</f>
        <v>0</v>
      </c>
    </row>
    <row r="147" spans="1:11" x14ac:dyDescent="0.25">
      <c r="A147" s="2">
        <v>42240</v>
      </c>
      <c r="B147">
        <v>21</v>
      </c>
      <c r="C147">
        <v>5.5</v>
      </c>
      <c r="D147">
        <f>IF(AND(D146+pogoda4[[#This Row],[opady2]]-pogoda4[[#This Row],[podlewanie]]-pogoda4[[#This Row],[parowanie]]&gt;0,D146+pogoda4[[#This Row],[opady2]]-pogoda4[[#This Row],[podlewanie]]-pogoda4[[#This Row],[parowanie]]*D146&lt;=25000),D146+pogoda4[[#This Row],[opady2]]-pogoda4[[#This Row],[podlewanie]]-pogoda4[[#This Row],[parowanie]],IF(D146+pogoda4[[#This Row],[opady2]]-pogoda4[[#This Row],[podlewanie]]-pogoda4[[#This Row],[parowanie]]&gt;0,25000,25000-pogoda4[[#This Row],[podlewanie]]-pogoda4[[#This Row],[parowanie]]))</f>
        <v>4511</v>
      </c>
      <c r="E147">
        <f>IF(pogoda4[[#This Row],[temperatura_srednia]]&gt;30,2,1)</f>
        <v>1</v>
      </c>
      <c r="F147">
        <f>pogoda4[[#This Row],[opady]]*700</f>
        <v>3850</v>
      </c>
      <c r="G147">
        <f>IF(pogoda4[[#This Row],[Kolumna2]]=0,25000-D146+pogoda4[[#This Row],[parowanie]],0)</f>
        <v>0</v>
      </c>
      <c r="H147">
        <f>IF(pogoda4[[#This Row],[temperatura_srednia]]&gt;15,1,0)*IF(pogoda4[[#This Row],[opady]]&lt;=0.6,12000*IF(pogoda4[[#This Row],[temperatura_srednia]]&gt;30,2,1),0)</f>
        <v>0</v>
      </c>
      <c r="I147">
        <f>ROUNDUP(IF(pogoda4[[#This Row],[opady]]=0,POWER(pogoda4[[#This Row],[temperatura_srednia]],1.5)*0.0003*D146,0),0)</f>
        <v>0</v>
      </c>
      <c r="J147">
        <f>IF(D146+pogoda4[[#This Row],[opady2]]-pogoda4[[#This Row],[podlewanie]]-pogoda4[[#This Row],[parowanie]]&gt;0,0,1)</f>
        <v>0</v>
      </c>
      <c r="K147">
        <f>(25000-pogoda4[[#This Row],[opady2]]-D146+pogoda4[[#This Row],[parowanie]])*pogoda4[[#This Row],[Kolumna3]]</f>
        <v>0</v>
      </c>
    </row>
    <row r="148" spans="1:11" x14ac:dyDescent="0.25">
      <c r="A148" s="2">
        <v>42241</v>
      </c>
      <c r="B148">
        <v>18</v>
      </c>
      <c r="C148">
        <v>18</v>
      </c>
      <c r="D148">
        <f>IF(AND(D147+pogoda4[[#This Row],[opady2]]-pogoda4[[#This Row],[podlewanie]]-pogoda4[[#This Row],[parowanie]]&gt;0,D147+pogoda4[[#This Row],[opady2]]-pogoda4[[#This Row],[podlewanie]]-pogoda4[[#This Row],[parowanie]]*D147&lt;=25000),D147+pogoda4[[#This Row],[opady2]]-pogoda4[[#This Row],[podlewanie]]-pogoda4[[#This Row],[parowanie]],IF(D147+pogoda4[[#This Row],[opady2]]-pogoda4[[#This Row],[podlewanie]]-pogoda4[[#This Row],[parowanie]]&gt;0,25000,25000-pogoda4[[#This Row],[podlewanie]]-pogoda4[[#This Row],[parowanie]]))</f>
        <v>17111</v>
      </c>
      <c r="E148">
        <f>IF(pogoda4[[#This Row],[temperatura_srednia]]&gt;30,2,1)</f>
        <v>1</v>
      </c>
      <c r="F148">
        <f>pogoda4[[#This Row],[opady]]*700</f>
        <v>12600</v>
      </c>
      <c r="G148">
        <f>IF(pogoda4[[#This Row],[Kolumna2]]=0,25000-D147+pogoda4[[#This Row],[parowanie]],0)</f>
        <v>0</v>
      </c>
      <c r="H148">
        <f>IF(pogoda4[[#This Row],[temperatura_srednia]]&gt;15,1,0)*IF(pogoda4[[#This Row],[opady]]&lt;=0.6,12000*IF(pogoda4[[#This Row],[temperatura_srednia]]&gt;30,2,1),0)</f>
        <v>0</v>
      </c>
      <c r="I148">
        <f>ROUNDUP(IF(pogoda4[[#This Row],[opady]]=0,POWER(pogoda4[[#This Row],[temperatura_srednia]],1.5)*0.0003*D147,0),0)</f>
        <v>0</v>
      </c>
      <c r="J148">
        <f>IF(D147+pogoda4[[#This Row],[opady2]]-pogoda4[[#This Row],[podlewanie]]-pogoda4[[#This Row],[parowanie]]&gt;0,0,1)</f>
        <v>0</v>
      </c>
      <c r="K148">
        <f>(25000-pogoda4[[#This Row],[opady2]]-D147+pogoda4[[#This Row],[parowanie]])*pogoda4[[#This Row],[Kolumna3]]</f>
        <v>0</v>
      </c>
    </row>
    <row r="149" spans="1:11" x14ac:dyDescent="0.25">
      <c r="A149" s="2">
        <v>42242</v>
      </c>
      <c r="B149">
        <v>19</v>
      </c>
      <c r="C149">
        <v>12</v>
      </c>
      <c r="D149">
        <f>IF(AND(D148+pogoda4[[#This Row],[opady2]]-pogoda4[[#This Row],[podlewanie]]-pogoda4[[#This Row],[parowanie]]&gt;0,D148+pogoda4[[#This Row],[opady2]]-pogoda4[[#This Row],[podlewanie]]-pogoda4[[#This Row],[parowanie]]*D148&lt;=25000),D148+pogoda4[[#This Row],[opady2]]-pogoda4[[#This Row],[podlewanie]]-pogoda4[[#This Row],[parowanie]],IF(D148+pogoda4[[#This Row],[opady2]]-pogoda4[[#This Row],[podlewanie]]-pogoda4[[#This Row],[parowanie]]&gt;0,25000,25000-pogoda4[[#This Row],[podlewanie]]-pogoda4[[#This Row],[parowanie]]))</f>
        <v>25000</v>
      </c>
      <c r="E149">
        <f>IF(pogoda4[[#This Row],[temperatura_srednia]]&gt;30,2,1)</f>
        <v>1</v>
      </c>
      <c r="F149">
        <f>pogoda4[[#This Row],[opady]]*700</f>
        <v>8400</v>
      </c>
      <c r="G149">
        <f>IF(pogoda4[[#This Row],[Kolumna2]]=0,25000-D148+pogoda4[[#This Row],[parowanie]],0)</f>
        <v>0</v>
      </c>
      <c r="H149">
        <f>IF(pogoda4[[#This Row],[temperatura_srednia]]&gt;15,1,0)*IF(pogoda4[[#This Row],[opady]]&lt;=0.6,12000*IF(pogoda4[[#This Row],[temperatura_srednia]]&gt;30,2,1),0)</f>
        <v>0</v>
      </c>
      <c r="I149">
        <f>ROUNDUP(IF(pogoda4[[#This Row],[opady]]=0,POWER(pogoda4[[#This Row],[temperatura_srednia]],1.5)*0.0003*D148,0),0)</f>
        <v>0</v>
      </c>
      <c r="J149">
        <f>IF(D148+pogoda4[[#This Row],[opady2]]-pogoda4[[#This Row],[podlewanie]]-pogoda4[[#This Row],[parowanie]]&gt;0,0,1)</f>
        <v>0</v>
      </c>
      <c r="K149">
        <f>(25000-pogoda4[[#This Row],[opady2]]-D148+pogoda4[[#This Row],[parowanie]])*pogoda4[[#This Row],[Kolumna3]]</f>
        <v>0</v>
      </c>
    </row>
    <row r="150" spans="1:11" x14ac:dyDescent="0.25">
      <c r="A150" s="2">
        <v>42243</v>
      </c>
      <c r="B150">
        <v>23</v>
      </c>
      <c r="C150">
        <v>0</v>
      </c>
      <c r="D150">
        <f>IF(AND(D149+pogoda4[[#This Row],[opady2]]-pogoda4[[#This Row],[podlewanie]]-pogoda4[[#This Row],[parowanie]]&gt;0,D149+pogoda4[[#This Row],[opady2]]-pogoda4[[#This Row],[podlewanie]]-pogoda4[[#This Row],[parowanie]]*D149&lt;=25000),D149+pogoda4[[#This Row],[opady2]]-pogoda4[[#This Row],[podlewanie]]-pogoda4[[#This Row],[parowanie]],IF(D149+pogoda4[[#This Row],[opady2]]-pogoda4[[#This Row],[podlewanie]]-pogoda4[[#This Row],[parowanie]]&gt;0,25000,25000-pogoda4[[#This Row],[podlewanie]]-pogoda4[[#This Row],[parowanie]]))</f>
        <v>12172</v>
      </c>
      <c r="E150">
        <f>IF(pogoda4[[#This Row],[temperatura_srednia]]&gt;30,2,1)</f>
        <v>1</v>
      </c>
      <c r="F150">
        <f>pogoda4[[#This Row],[opady]]*700</f>
        <v>0</v>
      </c>
      <c r="G150">
        <f>IF(pogoda4[[#This Row],[Kolumna2]]=0,25000-D149+pogoda4[[#This Row],[parowanie]],0)</f>
        <v>0</v>
      </c>
      <c r="H150">
        <f>IF(pogoda4[[#This Row],[temperatura_srednia]]&gt;15,1,0)*IF(pogoda4[[#This Row],[opady]]&lt;=0.6,12000*IF(pogoda4[[#This Row],[temperatura_srednia]]&gt;30,2,1),0)</f>
        <v>12000</v>
      </c>
      <c r="I150">
        <f>ROUNDUP(IF(pogoda4[[#This Row],[opady]]=0,POWER(pogoda4[[#This Row],[temperatura_srednia]],1.5)*0.0003*D149,0),0)</f>
        <v>828</v>
      </c>
      <c r="J150">
        <f>IF(D149+pogoda4[[#This Row],[opady2]]-pogoda4[[#This Row],[podlewanie]]-pogoda4[[#This Row],[parowanie]]&gt;0,0,1)</f>
        <v>0</v>
      </c>
      <c r="K150">
        <f>(25000-pogoda4[[#This Row],[opady2]]-D149+pogoda4[[#This Row],[parowanie]])*pogoda4[[#This Row],[Kolumna3]]</f>
        <v>0</v>
      </c>
    </row>
    <row r="151" spans="1:11" x14ac:dyDescent="0.25">
      <c r="A151" s="2">
        <v>42244</v>
      </c>
      <c r="B151">
        <v>17</v>
      </c>
      <c r="C151">
        <v>0.1</v>
      </c>
      <c r="D151">
        <f>IF(AND(D150+pogoda4[[#This Row],[opady2]]-pogoda4[[#This Row],[podlewanie]]-pogoda4[[#This Row],[parowanie]]&gt;0,D150+pogoda4[[#This Row],[opady2]]-pogoda4[[#This Row],[podlewanie]]-pogoda4[[#This Row],[parowanie]]*D150&lt;=25000),D150+pogoda4[[#This Row],[opady2]]-pogoda4[[#This Row],[podlewanie]]-pogoda4[[#This Row],[parowanie]],IF(D150+pogoda4[[#This Row],[opady2]]-pogoda4[[#This Row],[podlewanie]]-pogoda4[[#This Row],[parowanie]]&gt;0,25000,25000-pogoda4[[#This Row],[podlewanie]]-pogoda4[[#This Row],[parowanie]]))</f>
        <v>242</v>
      </c>
      <c r="E151">
        <f>IF(pogoda4[[#This Row],[temperatura_srednia]]&gt;30,2,1)</f>
        <v>1</v>
      </c>
      <c r="F151">
        <f>pogoda4[[#This Row],[opady]]*700</f>
        <v>70</v>
      </c>
      <c r="G151">
        <f>IF(pogoda4[[#This Row],[Kolumna2]]=0,25000-D150+pogoda4[[#This Row],[parowanie]],0)</f>
        <v>0</v>
      </c>
      <c r="H151">
        <f>IF(pogoda4[[#This Row],[temperatura_srednia]]&gt;15,1,0)*IF(pogoda4[[#This Row],[opady]]&lt;=0.6,12000*IF(pogoda4[[#This Row],[temperatura_srednia]]&gt;30,2,1),0)</f>
        <v>12000</v>
      </c>
      <c r="I151">
        <f>ROUNDUP(IF(pogoda4[[#This Row],[opady]]=0,POWER(pogoda4[[#This Row],[temperatura_srednia]],1.5)*0.0003*D150,0),0)</f>
        <v>0</v>
      </c>
      <c r="J151">
        <f>IF(D150+pogoda4[[#This Row],[opady2]]-pogoda4[[#This Row],[podlewanie]]-pogoda4[[#This Row],[parowanie]]&gt;0,0,1)</f>
        <v>0</v>
      </c>
      <c r="K151">
        <f>(25000-pogoda4[[#This Row],[opady2]]-D150+pogoda4[[#This Row],[parowanie]])*pogoda4[[#This Row],[Kolumna3]]</f>
        <v>0</v>
      </c>
    </row>
    <row r="152" spans="1:11" x14ac:dyDescent="0.25">
      <c r="A152" s="2">
        <v>42245</v>
      </c>
      <c r="B152">
        <v>16</v>
      </c>
      <c r="C152">
        <v>14</v>
      </c>
      <c r="D152">
        <f>IF(AND(D151+pogoda4[[#This Row],[opady2]]-pogoda4[[#This Row],[podlewanie]]-pogoda4[[#This Row],[parowanie]]&gt;0,D151+pogoda4[[#This Row],[opady2]]-pogoda4[[#This Row],[podlewanie]]-pogoda4[[#This Row],[parowanie]]*D151&lt;=25000),D151+pogoda4[[#This Row],[opady2]]-pogoda4[[#This Row],[podlewanie]]-pogoda4[[#This Row],[parowanie]],IF(D151+pogoda4[[#This Row],[opady2]]-pogoda4[[#This Row],[podlewanie]]-pogoda4[[#This Row],[parowanie]]&gt;0,25000,25000-pogoda4[[#This Row],[podlewanie]]-pogoda4[[#This Row],[parowanie]]))</f>
        <v>10042</v>
      </c>
      <c r="E152">
        <f>IF(pogoda4[[#This Row],[temperatura_srednia]]&gt;30,2,1)</f>
        <v>1</v>
      </c>
      <c r="F152">
        <f>pogoda4[[#This Row],[opady]]*700</f>
        <v>9800</v>
      </c>
      <c r="G152">
        <f>IF(pogoda4[[#This Row],[Kolumna2]]=0,25000-D151+pogoda4[[#This Row],[parowanie]],0)</f>
        <v>0</v>
      </c>
      <c r="H152">
        <f>IF(pogoda4[[#This Row],[temperatura_srednia]]&gt;15,1,0)*IF(pogoda4[[#This Row],[opady]]&lt;=0.6,12000*IF(pogoda4[[#This Row],[temperatura_srednia]]&gt;30,2,1),0)</f>
        <v>0</v>
      </c>
      <c r="I152">
        <f>ROUNDUP(IF(pogoda4[[#This Row],[opady]]=0,POWER(pogoda4[[#This Row],[temperatura_srednia]],1.5)*0.0003*D151,0),0)</f>
        <v>0</v>
      </c>
      <c r="J152">
        <f>IF(D151+pogoda4[[#This Row],[opady2]]-pogoda4[[#This Row],[podlewanie]]-pogoda4[[#This Row],[parowanie]]&gt;0,0,1)</f>
        <v>0</v>
      </c>
      <c r="K152">
        <f>(25000-pogoda4[[#This Row],[opady2]]-D151+pogoda4[[#This Row],[parowanie]])*pogoda4[[#This Row],[Kolumna3]]</f>
        <v>0</v>
      </c>
    </row>
    <row r="153" spans="1:11" x14ac:dyDescent="0.25">
      <c r="A153" s="2">
        <v>42246</v>
      </c>
      <c r="B153">
        <v>22</v>
      </c>
      <c r="C153">
        <v>0</v>
      </c>
      <c r="D153">
        <f>IF(AND(D152+pogoda4[[#This Row],[opady2]]-pogoda4[[#This Row],[podlewanie]]-pogoda4[[#This Row],[parowanie]]&gt;0,D152+pogoda4[[#This Row],[opady2]]-pogoda4[[#This Row],[podlewanie]]-pogoda4[[#This Row],[parowanie]]*D152&lt;=25000),D152+pogoda4[[#This Row],[opady2]]-pogoda4[[#This Row],[podlewanie]]-pogoda4[[#This Row],[parowanie]],IF(D152+pogoda4[[#This Row],[opady2]]-pogoda4[[#This Row],[podlewanie]]-pogoda4[[#This Row],[parowanie]]&gt;0,25000,25000-pogoda4[[#This Row],[podlewanie]]-pogoda4[[#This Row],[parowanie]]))</f>
        <v>12689</v>
      </c>
      <c r="E153">
        <f>IF(pogoda4[[#This Row],[temperatura_srednia]]&gt;30,2,1)</f>
        <v>1</v>
      </c>
      <c r="F153">
        <f>pogoda4[[#This Row],[opady]]*700</f>
        <v>0</v>
      </c>
      <c r="G153">
        <f>IF(pogoda4[[#This Row],[Kolumna2]]=0,25000-D152+pogoda4[[#This Row],[parowanie]],0)</f>
        <v>0</v>
      </c>
      <c r="H153">
        <f>IF(pogoda4[[#This Row],[temperatura_srednia]]&gt;15,1,0)*IF(pogoda4[[#This Row],[opady]]&lt;=0.6,12000*IF(pogoda4[[#This Row],[temperatura_srednia]]&gt;30,2,1),0)</f>
        <v>12000</v>
      </c>
      <c r="I153">
        <f>ROUNDUP(IF(pogoda4[[#This Row],[opady]]=0,POWER(pogoda4[[#This Row],[temperatura_srednia]],1.5)*0.0003*D152,0),0)</f>
        <v>311</v>
      </c>
      <c r="J153">
        <f>IF(D152+pogoda4[[#This Row],[opady2]]-pogoda4[[#This Row],[podlewanie]]-pogoda4[[#This Row],[parowanie]]&gt;0,0,1)</f>
        <v>1</v>
      </c>
      <c r="K153">
        <f>(25000-pogoda4[[#This Row],[opady2]]-D152+pogoda4[[#This Row],[parowanie]])*pogoda4[[#This Row],[Kolumna3]]</f>
        <v>15269</v>
      </c>
    </row>
    <row r="154" spans="1:11" x14ac:dyDescent="0.25">
      <c r="A154" s="2">
        <v>42247</v>
      </c>
      <c r="B154">
        <v>26</v>
      </c>
      <c r="C154">
        <v>0</v>
      </c>
      <c r="D154">
        <f>IF(AND(D153+pogoda4[[#This Row],[opady2]]-pogoda4[[#This Row],[podlewanie]]-pogoda4[[#This Row],[parowanie]]&gt;0,D153+pogoda4[[#This Row],[opady2]]-pogoda4[[#This Row],[podlewanie]]-pogoda4[[#This Row],[parowanie]]*D153&lt;=25000),D153+pogoda4[[#This Row],[opady2]]-pogoda4[[#This Row],[podlewanie]]-pogoda4[[#This Row],[parowanie]],IF(D153+pogoda4[[#This Row],[opady2]]-pogoda4[[#This Row],[podlewanie]]-pogoda4[[#This Row],[parowanie]]&gt;0,25000,25000-pogoda4[[#This Row],[podlewanie]]-pogoda4[[#This Row],[parowanie]]))</f>
        <v>184</v>
      </c>
      <c r="E154">
        <f>IF(pogoda4[[#This Row],[temperatura_srednia]]&gt;30,2,1)</f>
        <v>1</v>
      </c>
      <c r="F154">
        <f>pogoda4[[#This Row],[opady]]*700</f>
        <v>0</v>
      </c>
      <c r="G154">
        <f>IF(pogoda4[[#This Row],[Kolumna2]]=0,25000-D153+pogoda4[[#This Row],[parowanie]],0)</f>
        <v>0</v>
      </c>
      <c r="H154">
        <f>IF(pogoda4[[#This Row],[temperatura_srednia]]&gt;15,1,0)*IF(pogoda4[[#This Row],[opady]]&lt;=0.6,12000*IF(pogoda4[[#This Row],[temperatura_srednia]]&gt;30,2,1),0)</f>
        <v>12000</v>
      </c>
      <c r="I154">
        <f>ROUNDUP(IF(pogoda4[[#This Row],[opady]]=0,POWER(pogoda4[[#This Row],[temperatura_srednia]],1.5)*0.0003*D153,0),0)</f>
        <v>505</v>
      </c>
      <c r="J154">
        <f>IF(D153+pogoda4[[#This Row],[opady2]]-pogoda4[[#This Row],[podlewanie]]-pogoda4[[#This Row],[parowanie]]&gt;0,0,1)</f>
        <v>0</v>
      </c>
      <c r="K154">
        <f>(25000-pogoda4[[#This Row],[opady2]]-D153+pogoda4[[#This Row],[parowanie]])*pogoda4[[#This Row],[Kolumna3]]</f>
        <v>0</v>
      </c>
    </row>
    <row r="155" spans="1:11" x14ac:dyDescent="0.25">
      <c r="A155" s="2">
        <v>42248</v>
      </c>
      <c r="B155">
        <v>27</v>
      </c>
      <c r="C155">
        <v>2</v>
      </c>
      <c r="D155">
        <f>IF(AND(D154+pogoda4[[#This Row],[opady2]]-pogoda4[[#This Row],[podlewanie]]-pogoda4[[#This Row],[parowanie]]&gt;0,D154+pogoda4[[#This Row],[opady2]]-pogoda4[[#This Row],[podlewanie]]-pogoda4[[#This Row],[parowanie]]*D154&lt;=25000),D154+pogoda4[[#This Row],[opady2]]-pogoda4[[#This Row],[podlewanie]]-pogoda4[[#This Row],[parowanie]],IF(D154+pogoda4[[#This Row],[opady2]]-pogoda4[[#This Row],[podlewanie]]-pogoda4[[#This Row],[parowanie]]&gt;0,25000,25000-pogoda4[[#This Row],[podlewanie]]-pogoda4[[#This Row],[parowanie]]))</f>
        <v>1584</v>
      </c>
      <c r="E155">
        <f>IF(pogoda4[[#This Row],[temperatura_srednia]]&gt;30,2,1)</f>
        <v>1</v>
      </c>
      <c r="F155">
        <f>pogoda4[[#This Row],[opady]]*700</f>
        <v>1400</v>
      </c>
      <c r="G155">
        <f>IF(pogoda4[[#This Row],[Kolumna2]]=0,25000-D154+pogoda4[[#This Row],[parowanie]],0)</f>
        <v>0</v>
      </c>
      <c r="H155">
        <f>IF(pogoda4[[#This Row],[temperatura_srednia]]&gt;15,1,0)*IF(pogoda4[[#This Row],[opady]]&lt;=0.6,12000*IF(pogoda4[[#This Row],[temperatura_srednia]]&gt;30,2,1),0)</f>
        <v>0</v>
      </c>
      <c r="I155">
        <f>ROUNDUP(IF(pogoda4[[#This Row],[opady]]=0,POWER(pogoda4[[#This Row],[temperatura_srednia]],1.5)*0.0003*D154,0),0)</f>
        <v>0</v>
      </c>
      <c r="J155">
        <f>IF(D154+pogoda4[[#This Row],[opady2]]-pogoda4[[#This Row],[podlewanie]]-pogoda4[[#This Row],[parowanie]]&gt;0,0,1)</f>
        <v>0</v>
      </c>
      <c r="K155">
        <f>(25000-pogoda4[[#This Row],[opady2]]-D154+pogoda4[[#This Row],[parowanie]])*pogoda4[[#This Row],[Kolumna3]]</f>
        <v>0</v>
      </c>
    </row>
    <row r="156" spans="1:11" x14ac:dyDescent="0.25">
      <c r="A156" s="2">
        <v>42249</v>
      </c>
      <c r="B156">
        <v>18</v>
      </c>
      <c r="C156">
        <v>0</v>
      </c>
      <c r="D156">
        <f>IF(AND(D155+pogoda4[[#This Row],[opady2]]-pogoda4[[#This Row],[podlewanie]]-pogoda4[[#This Row],[parowanie]]&gt;0,D155+pogoda4[[#This Row],[opady2]]-pogoda4[[#This Row],[podlewanie]]-pogoda4[[#This Row],[parowanie]]*D155&lt;=25000),D155+pogoda4[[#This Row],[opady2]]-pogoda4[[#This Row],[podlewanie]]-pogoda4[[#This Row],[parowanie]],IF(D155+pogoda4[[#This Row],[opady2]]-pogoda4[[#This Row],[podlewanie]]-pogoda4[[#This Row],[parowanie]]&gt;0,25000,25000-pogoda4[[#This Row],[podlewanie]]-pogoda4[[#This Row],[parowanie]]))</f>
        <v>12963</v>
      </c>
      <c r="E156">
        <f>IF(pogoda4[[#This Row],[temperatura_srednia]]&gt;30,2,1)</f>
        <v>1</v>
      </c>
      <c r="F156">
        <f>pogoda4[[#This Row],[opady]]*700</f>
        <v>0</v>
      </c>
      <c r="G156">
        <f>IF(pogoda4[[#This Row],[Kolumna2]]=0,25000-D155+pogoda4[[#This Row],[parowanie]],0)</f>
        <v>0</v>
      </c>
      <c r="H156">
        <f>IF(pogoda4[[#This Row],[temperatura_srednia]]&gt;15,1,0)*IF(pogoda4[[#This Row],[opady]]&lt;=0.6,12000*IF(pogoda4[[#This Row],[temperatura_srednia]]&gt;30,2,1),0)</f>
        <v>12000</v>
      </c>
      <c r="I156">
        <f>ROUNDUP(IF(pogoda4[[#This Row],[opady]]=0,POWER(pogoda4[[#This Row],[temperatura_srednia]],1.5)*0.0003*D155,0),0)</f>
        <v>37</v>
      </c>
      <c r="J156">
        <f>IF(D155+pogoda4[[#This Row],[opady2]]-pogoda4[[#This Row],[podlewanie]]-pogoda4[[#This Row],[parowanie]]&gt;0,0,1)</f>
        <v>1</v>
      </c>
      <c r="K156">
        <f>(25000-pogoda4[[#This Row],[opady2]]-D155+pogoda4[[#This Row],[parowanie]])*pogoda4[[#This Row],[Kolumna3]]</f>
        <v>23453</v>
      </c>
    </row>
    <row r="157" spans="1:11" x14ac:dyDescent="0.25">
      <c r="A157" s="2">
        <v>42250</v>
      </c>
      <c r="B157">
        <v>17</v>
      </c>
      <c r="C157">
        <v>0</v>
      </c>
      <c r="D157">
        <f>IF(AND(D156+pogoda4[[#This Row],[opady2]]-pogoda4[[#This Row],[podlewanie]]-pogoda4[[#This Row],[parowanie]]&gt;0,D156+pogoda4[[#This Row],[opady2]]-pogoda4[[#This Row],[podlewanie]]-pogoda4[[#This Row],[parowanie]]*D156&lt;=25000),D156+pogoda4[[#This Row],[opady2]]-pogoda4[[#This Row],[podlewanie]]-pogoda4[[#This Row],[parowanie]],IF(D156+pogoda4[[#This Row],[opady2]]-pogoda4[[#This Row],[podlewanie]]-pogoda4[[#This Row],[parowanie]]&gt;0,25000,25000-pogoda4[[#This Row],[podlewanie]]-pogoda4[[#This Row],[parowanie]]))</f>
        <v>690</v>
      </c>
      <c r="E157">
        <f>IF(pogoda4[[#This Row],[temperatura_srednia]]&gt;30,2,1)</f>
        <v>1</v>
      </c>
      <c r="F157">
        <f>pogoda4[[#This Row],[opady]]*700</f>
        <v>0</v>
      </c>
      <c r="G157">
        <f>IF(pogoda4[[#This Row],[Kolumna2]]=0,25000-D156+pogoda4[[#This Row],[parowanie]],0)</f>
        <v>0</v>
      </c>
      <c r="H157">
        <f>IF(pogoda4[[#This Row],[temperatura_srednia]]&gt;15,1,0)*IF(pogoda4[[#This Row],[opady]]&lt;=0.6,12000*IF(pogoda4[[#This Row],[temperatura_srednia]]&gt;30,2,1),0)</f>
        <v>12000</v>
      </c>
      <c r="I157">
        <f>ROUNDUP(IF(pogoda4[[#This Row],[opady]]=0,POWER(pogoda4[[#This Row],[temperatura_srednia]],1.5)*0.0003*D156,0),0)</f>
        <v>273</v>
      </c>
      <c r="J157">
        <f>IF(D156+pogoda4[[#This Row],[opady2]]-pogoda4[[#This Row],[podlewanie]]-pogoda4[[#This Row],[parowanie]]&gt;0,0,1)</f>
        <v>0</v>
      </c>
      <c r="K157">
        <f>(25000-pogoda4[[#This Row],[opady2]]-D156+pogoda4[[#This Row],[parowanie]])*pogoda4[[#This Row],[Kolumna3]]</f>
        <v>0</v>
      </c>
    </row>
    <row r="158" spans="1:11" x14ac:dyDescent="0.25">
      <c r="A158" s="2">
        <v>42251</v>
      </c>
      <c r="B158">
        <v>16</v>
      </c>
      <c r="C158">
        <v>0.1</v>
      </c>
      <c r="D158">
        <f>IF(AND(D157+pogoda4[[#This Row],[opady2]]-pogoda4[[#This Row],[podlewanie]]-pogoda4[[#This Row],[parowanie]]&gt;0,D157+pogoda4[[#This Row],[opady2]]-pogoda4[[#This Row],[podlewanie]]-pogoda4[[#This Row],[parowanie]]*D157&lt;=25000),D157+pogoda4[[#This Row],[opady2]]-pogoda4[[#This Row],[podlewanie]]-pogoda4[[#This Row],[parowanie]],IF(D157+pogoda4[[#This Row],[opady2]]-pogoda4[[#This Row],[podlewanie]]-pogoda4[[#This Row],[parowanie]]&gt;0,25000,25000-pogoda4[[#This Row],[podlewanie]]-pogoda4[[#This Row],[parowanie]]))</f>
        <v>13000</v>
      </c>
      <c r="E158">
        <f>IF(pogoda4[[#This Row],[temperatura_srednia]]&gt;30,2,1)</f>
        <v>1</v>
      </c>
      <c r="F158">
        <f>pogoda4[[#This Row],[opady]]*700</f>
        <v>70</v>
      </c>
      <c r="G158">
        <f>IF(pogoda4[[#This Row],[Kolumna2]]=0,25000-D157+pogoda4[[#This Row],[parowanie]],0)</f>
        <v>0</v>
      </c>
      <c r="H158">
        <f>IF(pogoda4[[#This Row],[temperatura_srednia]]&gt;15,1,0)*IF(pogoda4[[#This Row],[opady]]&lt;=0.6,12000*IF(pogoda4[[#This Row],[temperatura_srednia]]&gt;30,2,1),0)</f>
        <v>12000</v>
      </c>
      <c r="I158">
        <f>ROUNDUP(IF(pogoda4[[#This Row],[opady]]=0,POWER(pogoda4[[#This Row],[temperatura_srednia]],1.5)*0.0003*D157,0),0)</f>
        <v>0</v>
      </c>
      <c r="J158">
        <f>IF(D157+pogoda4[[#This Row],[opady2]]-pogoda4[[#This Row],[podlewanie]]-pogoda4[[#This Row],[parowanie]]&gt;0,0,1)</f>
        <v>1</v>
      </c>
      <c r="K158">
        <f>(25000-pogoda4[[#This Row],[opady2]]-D157+pogoda4[[#This Row],[parowanie]])*pogoda4[[#This Row],[Kolumna3]]</f>
        <v>24240</v>
      </c>
    </row>
    <row r="159" spans="1:11" x14ac:dyDescent="0.25">
      <c r="A159" s="2">
        <v>42252</v>
      </c>
      <c r="B159">
        <v>15</v>
      </c>
      <c r="C159">
        <v>0</v>
      </c>
      <c r="D159">
        <f>IF(AND(D158+pogoda4[[#This Row],[opady2]]-pogoda4[[#This Row],[podlewanie]]-pogoda4[[#This Row],[parowanie]]&gt;0,D158+pogoda4[[#This Row],[opady2]]-pogoda4[[#This Row],[podlewanie]]-pogoda4[[#This Row],[parowanie]]*D158&lt;=25000),D158+pogoda4[[#This Row],[opady2]]-pogoda4[[#This Row],[podlewanie]]-pogoda4[[#This Row],[parowanie]],IF(D158+pogoda4[[#This Row],[opady2]]-pogoda4[[#This Row],[podlewanie]]-pogoda4[[#This Row],[parowanie]]&gt;0,25000,25000-pogoda4[[#This Row],[podlewanie]]-pogoda4[[#This Row],[parowanie]]))</f>
        <v>12773</v>
      </c>
      <c r="E159">
        <f>IF(pogoda4[[#This Row],[temperatura_srednia]]&gt;30,2,1)</f>
        <v>1</v>
      </c>
      <c r="F159">
        <f>pogoda4[[#This Row],[opady]]*700</f>
        <v>0</v>
      </c>
      <c r="G159">
        <f>IF(pogoda4[[#This Row],[Kolumna2]]=0,25000-D158+pogoda4[[#This Row],[parowanie]],0)</f>
        <v>0</v>
      </c>
      <c r="H159">
        <f>IF(pogoda4[[#This Row],[temperatura_srednia]]&gt;15,1,0)*IF(pogoda4[[#This Row],[opady]]&lt;=0.6,12000*IF(pogoda4[[#This Row],[temperatura_srednia]]&gt;30,2,1),0)</f>
        <v>0</v>
      </c>
      <c r="I159">
        <f>ROUNDUP(IF(pogoda4[[#This Row],[opady]]=0,POWER(pogoda4[[#This Row],[temperatura_srednia]],1.5)*0.0003*D158,0),0)</f>
        <v>227</v>
      </c>
      <c r="J159">
        <f>IF(D158+pogoda4[[#This Row],[opady2]]-pogoda4[[#This Row],[podlewanie]]-pogoda4[[#This Row],[parowanie]]&gt;0,0,1)</f>
        <v>0</v>
      </c>
      <c r="K159">
        <f>(25000-pogoda4[[#This Row],[opady2]]-D158+pogoda4[[#This Row],[parowanie]])*pogoda4[[#This Row],[Kolumna3]]</f>
        <v>0</v>
      </c>
    </row>
    <row r="160" spans="1:11" x14ac:dyDescent="0.25">
      <c r="A160" s="2">
        <v>42253</v>
      </c>
      <c r="B160">
        <v>12</v>
      </c>
      <c r="C160">
        <v>4</v>
      </c>
      <c r="D160">
        <f>IF(AND(D159+pogoda4[[#This Row],[opady2]]-pogoda4[[#This Row],[podlewanie]]-pogoda4[[#This Row],[parowanie]]&gt;0,D159+pogoda4[[#This Row],[opady2]]-pogoda4[[#This Row],[podlewanie]]-pogoda4[[#This Row],[parowanie]]*D159&lt;=25000),D159+pogoda4[[#This Row],[opady2]]-pogoda4[[#This Row],[podlewanie]]-pogoda4[[#This Row],[parowanie]],IF(D159+pogoda4[[#This Row],[opady2]]-pogoda4[[#This Row],[podlewanie]]-pogoda4[[#This Row],[parowanie]]&gt;0,25000,25000-pogoda4[[#This Row],[podlewanie]]-pogoda4[[#This Row],[parowanie]]))</f>
        <v>15573</v>
      </c>
      <c r="E160">
        <f>IF(pogoda4[[#This Row],[temperatura_srednia]]&gt;30,2,1)</f>
        <v>1</v>
      </c>
      <c r="F160">
        <f>pogoda4[[#This Row],[opady]]*700</f>
        <v>2800</v>
      </c>
      <c r="G160">
        <f>IF(pogoda4[[#This Row],[Kolumna2]]=0,25000-D159+pogoda4[[#This Row],[parowanie]],0)</f>
        <v>0</v>
      </c>
      <c r="H160">
        <f>IF(pogoda4[[#This Row],[temperatura_srednia]]&gt;15,1,0)*IF(pogoda4[[#This Row],[opady]]&lt;=0.6,12000*IF(pogoda4[[#This Row],[temperatura_srednia]]&gt;30,2,1),0)</f>
        <v>0</v>
      </c>
      <c r="I160">
        <f>ROUNDUP(IF(pogoda4[[#This Row],[opady]]=0,POWER(pogoda4[[#This Row],[temperatura_srednia]],1.5)*0.0003*D159,0),0)</f>
        <v>0</v>
      </c>
      <c r="J160">
        <f>IF(D159+pogoda4[[#This Row],[opady2]]-pogoda4[[#This Row],[podlewanie]]-pogoda4[[#This Row],[parowanie]]&gt;0,0,1)</f>
        <v>0</v>
      </c>
      <c r="K160">
        <f>(25000-pogoda4[[#This Row],[opady2]]-D159+pogoda4[[#This Row],[parowanie]])*pogoda4[[#This Row],[Kolumna3]]</f>
        <v>0</v>
      </c>
    </row>
    <row r="161" spans="1:11" x14ac:dyDescent="0.25">
      <c r="A161" s="2">
        <v>42254</v>
      </c>
      <c r="B161">
        <v>13</v>
      </c>
      <c r="C161">
        <v>0</v>
      </c>
      <c r="D161">
        <f>IF(AND(D160+pogoda4[[#This Row],[opady2]]-pogoda4[[#This Row],[podlewanie]]-pogoda4[[#This Row],[parowanie]]&gt;0,D160+pogoda4[[#This Row],[opady2]]-pogoda4[[#This Row],[podlewanie]]-pogoda4[[#This Row],[parowanie]]*D160&lt;=25000),D160+pogoda4[[#This Row],[opady2]]-pogoda4[[#This Row],[podlewanie]]-pogoda4[[#This Row],[parowanie]],IF(D160+pogoda4[[#This Row],[opady2]]-pogoda4[[#This Row],[podlewanie]]-pogoda4[[#This Row],[parowanie]]&gt;0,25000,25000-pogoda4[[#This Row],[podlewanie]]-pogoda4[[#This Row],[parowanie]]))</f>
        <v>15354</v>
      </c>
      <c r="E161">
        <f>IF(pogoda4[[#This Row],[temperatura_srednia]]&gt;30,2,1)</f>
        <v>1</v>
      </c>
      <c r="F161">
        <f>pogoda4[[#This Row],[opady]]*700</f>
        <v>0</v>
      </c>
      <c r="G161">
        <f>IF(pogoda4[[#This Row],[Kolumna2]]=0,25000-D160+pogoda4[[#This Row],[parowanie]],0)</f>
        <v>0</v>
      </c>
      <c r="H161">
        <f>IF(pogoda4[[#This Row],[temperatura_srednia]]&gt;15,1,0)*IF(pogoda4[[#This Row],[opady]]&lt;=0.6,12000*IF(pogoda4[[#This Row],[temperatura_srednia]]&gt;30,2,1),0)</f>
        <v>0</v>
      </c>
      <c r="I161">
        <f>ROUNDUP(IF(pogoda4[[#This Row],[opady]]=0,POWER(pogoda4[[#This Row],[temperatura_srednia]],1.5)*0.0003*D160,0),0)</f>
        <v>219</v>
      </c>
      <c r="J161">
        <f>IF(D160+pogoda4[[#This Row],[opady2]]-pogoda4[[#This Row],[podlewanie]]-pogoda4[[#This Row],[parowanie]]&gt;0,0,1)</f>
        <v>0</v>
      </c>
      <c r="K161">
        <f>(25000-pogoda4[[#This Row],[opady2]]-D160+pogoda4[[#This Row],[parowanie]])*pogoda4[[#This Row],[Kolumna3]]</f>
        <v>0</v>
      </c>
    </row>
    <row r="162" spans="1:11" x14ac:dyDescent="0.25">
      <c r="A162" s="2">
        <v>42255</v>
      </c>
      <c r="B162">
        <v>11</v>
      </c>
      <c r="C162">
        <v>4</v>
      </c>
      <c r="D162">
        <f>IF(AND(D161+pogoda4[[#This Row],[opady2]]-pogoda4[[#This Row],[podlewanie]]-pogoda4[[#This Row],[parowanie]]&gt;0,D161+pogoda4[[#This Row],[opady2]]-pogoda4[[#This Row],[podlewanie]]-pogoda4[[#This Row],[parowanie]]*D161&lt;=25000),D161+pogoda4[[#This Row],[opady2]]-pogoda4[[#This Row],[podlewanie]]-pogoda4[[#This Row],[parowanie]],IF(D161+pogoda4[[#This Row],[opady2]]-pogoda4[[#This Row],[podlewanie]]-pogoda4[[#This Row],[parowanie]]&gt;0,25000,25000-pogoda4[[#This Row],[podlewanie]]-pogoda4[[#This Row],[parowanie]]))</f>
        <v>18154</v>
      </c>
      <c r="E162">
        <f>IF(pogoda4[[#This Row],[temperatura_srednia]]&gt;30,2,1)</f>
        <v>1</v>
      </c>
      <c r="F162">
        <f>pogoda4[[#This Row],[opady]]*700</f>
        <v>2800</v>
      </c>
      <c r="G162">
        <f>IF(pogoda4[[#This Row],[Kolumna2]]=0,25000-D161+pogoda4[[#This Row],[parowanie]],0)</f>
        <v>0</v>
      </c>
      <c r="H162">
        <f>IF(pogoda4[[#This Row],[temperatura_srednia]]&gt;15,1,0)*IF(pogoda4[[#This Row],[opady]]&lt;=0.6,12000*IF(pogoda4[[#This Row],[temperatura_srednia]]&gt;30,2,1),0)</f>
        <v>0</v>
      </c>
      <c r="I162">
        <f>ROUNDUP(IF(pogoda4[[#This Row],[opady]]=0,POWER(pogoda4[[#This Row],[temperatura_srednia]],1.5)*0.0003*D161,0),0)</f>
        <v>0</v>
      </c>
      <c r="J162">
        <f>IF(D161+pogoda4[[#This Row],[opady2]]-pogoda4[[#This Row],[podlewanie]]-pogoda4[[#This Row],[parowanie]]&gt;0,0,1)</f>
        <v>0</v>
      </c>
      <c r="K162">
        <f>(25000-pogoda4[[#This Row],[opady2]]-D161+pogoda4[[#This Row],[parowanie]])*pogoda4[[#This Row],[Kolumna3]]</f>
        <v>0</v>
      </c>
    </row>
    <row r="163" spans="1:11" x14ac:dyDescent="0.25">
      <c r="A163" s="2">
        <v>42256</v>
      </c>
      <c r="B163">
        <v>11</v>
      </c>
      <c r="C163">
        <v>0</v>
      </c>
      <c r="D163">
        <f>IF(AND(D162+pogoda4[[#This Row],[opady2]]-pogoda4[[#This Row],[podlewanie]]-pogoda4[[#This Row],[parowanie]]&gt;0,D162+pogoda4[[#This Row],[opady2]]-pogoda4[[#This Row],[podlewanie]]-pogoda4[[#This Row],[parowanie]]*D162&lt;=25000),D162+pogoda4[[#This Row],[opady2]]-pogoda4[[#This Row],[podlewanie]]-pogoda4[[#This Row],[parowanie]],IF(D162+pogoda4[[#This Row],[opady2]]-pogoda4[[#This Row],[podlewanie]]-pogoda4[[#This Row],[parowanie]]&gt;0,25000,25000-pogoda4[[#This Row],[podlewanie]]-pogoda4[[#This Row],[parowanie]]))</f>
        <v>17955</v>
      </c>
      <c r="E163">
        <f>IF(pogoda4[[#This Row],[temperatura_srednia]]&gt;30,2,1)</f>
        <v>1</v>
      </c>
      <c r="F163">
        <f>pogoda4[[#This Row],[opady]]*700</f>
        <v>0</v>
      </c>
      <c r="G163">
        <f>IF(pogoda4[[#This Row],[Kolumna2]]=0,25000-D162+pogoda4[[#This Row],[parowanie]],0)</f>
        <v>0</v>
      </c>
      <c r="H163">
        <f>IF(pogoda4[[#This Row],[temperatura_srednia]]&gt;15,1,0)*IF(pogoda4[[#This Row],[opady]]&lt;=0.6,12000*IF(pogoda4[[#This Row],[temperatura_srednia]]&gt;30,2,1),0)</f>
        <v>0</v>
      </c>
      <c r="I163">
        <f>ROUNDUP(IF(pogoda4[[#This Row],[opady]]=0,POWER(pogoda4[[#This Row],[temperatura_srednia]],1.5)*0.0003*D162,0),0)</f>
        <v>199</v>
      </c>
      <c r="J163">
        <f>IF(D162+pogoda4[[#This Row],[opady2]]-pogoda4[[#This Row],[podlewanie]]-pogoda4[[#This Row],[parowanie]]&gt;0,0,1)</f>
        <v>0</v>
      </c>
      <c r="K163">
        <f>(25000-pogoda4[[#This Row],[opady2]]-D162+pogoda4[[#This Row],[parowanie]])*pogoda4[[#This Row],[Kolumna3]]</f>
        <v>0</v>
      </c>
    </row>
    <row r="164" spans="1:11" x14ac:dyDescent="0.25">
      <c r="A164" s="2">
        <v>42257</v>
      </c>
      <c r="B164">
        <v>12</v>
      </c>
      <c r="C164">
        <v>0</v>
      </c>
      <c r="D164">
        <f>IF(AND(D163+pogoda4[[#This Row],[opady2]]-pogoda4[[#This Row],[podlewanie]]-pogoda4[[#This Row],[parowanie]]&gt;0,D163+pogoda4[[#This Row],[opady2]]-pogoda4[[#This Row],[podlewanie]]-pogoda4[[#This Row],[parowanie]]*D163&lt;=25000),D163+pogoda4[[#This Row],[opady2]]-pogoda4[[#This Row],[podlewanie]]-pogoda4[[#This Row],[parowanie]],IF(D163+pogoda4[[#This Row],[opady2]]-pogoda4[[#This Row],[podlewanie]]-pogoda4[[#This Row],[parowanie]]&gt;0,25000,25000-pogoda4[[#This Row],[podlewanie]]-pogoda4[[#This Row],[parowanie]]))</f>
        <v>17731</v>
      </c>
      <c r="E164">
        <f>IF(pogoda4[[#This Row],[temperatura_srednia]]&gt;30,2,1)</f>
        <v>1</v>
      </c>
      <c r="F164">
        <f>pogoda4[[#This Row],[opady]]*700</f>
        <v>0</v>
      </c>
      <c r="G164">
        <f>IF(pogoda4[[#This Row],[Kolumna2]]=0,25000-D163+pogoda4[[#This Row],[parowanie]],0)</f>
        <v>0</v>
      </c>
      <c r="H164">
        <f>IF(pogoda4[[#This Row],[temperatura_srednia]]&gt;15,1,0)*IF(pogoda4[[#This Row],[opady]]&lt;=0.6,12000*IF(pogoda4[[#This Row],[temperatura_srednia]]&gt;30,2,1),0)</f>
        <v>0</v>
      </c>
      <c r="I164">
        <f>ROUNDUP(IF(pogoda4[[#This Row],[opady]]=0,POWER(pogoda4[[#This Row],[temperatura_srednia]],1.5)*0.0003*D163,0),0)</f>
        <v>224</v>
      </c>
      <c r="J164">
        <f>IF(D163+pogoda4[[#This Row],[opady2]]-pogoda4[[#This Row],[podlewanie]]-pogoda4[[#This Row],[parowanie]]&gt;0,0,1)</f>
        <v>0</v>
      </c>
      <c r="K164">
        <f>(25000-pogoda4[[#This Row],[opady2]]-D163+pogoda4[[#This Row],[parowanie]])*pogoda4[[#This Row],[Kolumna3]]</f>
        <v>0</v>
      </c>
    </row>
    <row r="165" spans="1:11" x14ac:dyDescent="0.25">
      <c r="A165" s="2">
        <v>42258</v>
      </c>
      <c r="B165">
        <v>16</v>
      </c>
      <c r="C165">
        <v>0.1</v>
      </c>
      <c r="D165">
        <f>IF(AND(D164+pogoda4[[#This Row],[opady2]]-pogoda4[[#This Row],[podlewanie]]-pogoda4[[#This Row],[parowanie]]&gt;0,D164+pogoda4[[#This Row],[opady2]]-pogoda4[[#This Row],[podlewanie]]-pogoda4[[#This Row],[parowanie]]*D164&lt;=25000),D164+pogoda4[[#This Row],[opady2]]-pogoda4[[#This Row],[podlewanie]]-pogoda4[[#This Row],[parowanie]],IF(D164+pogoda4[[#This Row],[opady2]]-pogoda4[[#This Row],[podlewanie]]-pogoda4[[#This Row],[parowanie]]&gt;0,25000,25000-pogoda4[[#This Row],[podlewanie]]-pogoda4[[#This Row],[parowanie]]))</f>
        <v>5801</v>
      </c>
      <c r="E165">
        <f>IF(pogoda4[[#This Row],[temperatura_srednia]]&gt;30,2,1)</f>
        <v>1</v>
      </c>
      <c r="F165">
        <f>pogoda4[[#This Row],[opady]]*700</f>
        <v>70</v>
      </c>
      <c r="G165">
        <f>IF(pogoda4[[#This Row],[Kolumna2]]=0,25000-D164+pogoda4[[#This Row],[parowanie]],0)</f>
        <v>0</v>
      </c>
      <c r="H165">
        <f>IF(pogoda4[[#This Row],[temperatura_srednia]]&gt;15,1,0)*IF(pogoda4[[#This Row],[opady]]&lt;=0.6,12000*IF(pogoda4[[#This Row],[temperatura_srednia]]&gt;30,2,1),0)</f>
        <v>12000</v>
      </c>
      <c r="I165">
        <f>ROUNDUP(IF(pogoda4[[#This Row],[opady]]=0,POWER(pogoda4[[#This Row],[temperatura_srednia]],1.5)*0.0003*D164,0),0)</f>
        <v>0</v>
      </c>
      <c r="J165">
        <f>IF(D164+pogoda4[[#This Row],[opady2]]-pogoda4[[#This Row],[podlewanie]]-pogoda4[[#This Row],[parowanie]]&gt;0,0,1)</f>
        <v>0</v>
      </c>
      <c r="K165">
        <f>(25000-pogoda4[[#This Row],[opady2]]-D164+pogoda4[[#This Row],[parowanie]])*pogoda4[[#This Row],[Kolumna3]]</f>
        <v>0</v>
      </c>
    </row>
    <row r="166" spans="1:11" x14ac:dyDescent="0.25">
      <c r="A166" s="2">
        <v>42259</v>
      </c>
      <c r="B166">
        <v>18</v>
      </c>
      <c r="C166">
        <v>0</v>
      </c>
      <c r="D166">
        <f>IF(AND(D165+pogoda4[[#This Row],[opady2]]-pogoda4[[#This Row],[podlewanie]]-pogoda4[[#This Row],[parowanie]]&gt;0,D165+pogoda4[[#This Row],[opady2]]-pogoda4[[#This Row],[podlewanie]]-pogoda4[[#This Row],[parowanie]]*D165&lt;=25000),D165+pogoda4[[#This Row],[opady2]]-pogoda4[[#This Row],[podlewanie]]-pogoda4[[#This Row],[parowanie]],IF(D165+pogoda4[[#This Row],[opady2]]-pogoda4[[#This Row],[podlewanie]]-pogoda4[[#This Row],[parowanie]]&gt;0,25000,25000-pogoda4[[#This Row],[podlewanie]]-pogoda4[[#This Row],[parowanie]]))</f>
        <v>12867</v>
      </c>
      <c r="E166">
        <f>IF(pogoda4[[#This Row],[temperatura_srednia]]&gt;30,2,1)</f>
        <v>1</v>
      </c>
      <c r="F166">
        <f>pogoda4[[#This Row],[opady]]*700</f>
        <v>0</v>
      </c>
      <c r="G166">
        <f>IF(pogoda4[[#This Row],[Kolumna2]]=0,25000-D165+pogoda4[[#This Row],[parowanie]],0)</f>
        <v>0</v>
      </c>
      <c r="H166">
        <f>IF(pogoda4[[#This Row],[temperatura_srednia]]&gt;15,1,0)*IF(pogoda4[[#This Row],[opady]]&lt;=0.6,12000*IF(pogoda4[[#This Row],[temperatura_srednia]]&gt;30,2,1),0)</f>
        <v>12000</v>
      </c>
      <c r="I166">
        <f>ROUNDUP(IF(pogoda4[[#This Row],[opady]]=0,POWER(pogoda4[[#This Row],[temperatura_srednia]],1.5)*0.0003*D165,0),0)</f>
        <v>133</v>
      </c>
      <c r="J166">
        <f>IF(D165+pogoda4[[#This Row],[opady2]]-pogoda4[[#This Row],[podlewanie]]-pogoda4[[#This Row],[parowanie]]&gt;0,0,1)</f>
        <v>1</v>
      </c>
      <c r="K166">
        <f>(25000-pogoda4[[#This Row],[opady2]]-D165+pogoda4[[#This Row],[parowanie]])*pogoda4[[#This Row],[Kolumna3]]</f>
        <v>19332</v>
      </c>
    </row>
    <row r="167" spans="1:11" x14ac:dyDescent="0.25">
      <c r="A167" s="2">
        <v>42260</v>
      </c>
      <c r="B167">
        <v>18</v>
      </c>
      <c r="C167">
        <v>0</v>
      </c>
      <c r="D167">
        <f>IF(AND(D166+pogoda4[[#This Row],[opady2]]-pogoda4[[#This Row],[podlewanie]]-pogoda4[[#This Row],[parowanie]]&gt;0,D166+pogoda4[[#This Row],[opady2]]-pogoda4[[#This Row],[podlewanie]]-pogoda4[[#This Row],[parowanie]]*D166&lt;=25000),D166+pogoda4[[#This Row],[opady2]]-pogoda4[[#This Row],[podlewanie]]-pogoda4[[#This Row],[parowanie]],IF(D166+pogoda4[[#This Row],[opady2]]-pogoda4[[#This Row],[podlewanie]]-pogoda4[[#This Row],[parowanie]]&gt;0,25000,25000-pogoda4[[#This Row],[podlewanie]]-pogoda4[[#This Row],[parowanie]]))</f>
        <v>572</v>
      </c>
      <c r="E167">
        <f>IF(pogoda4[[#This Row],[temperatura_srednia]]&gt;30,2,1)</f>
        <v>1</v>
      </c>
      <c r="F167">
        <f>pogoda4[[#This Row],[opady]]*700</f>
        <v>0</v>
      </c>
      <c r="G167">
        <f>IF(pogoda4[[#This Row],[Kolumna2]]=0,25000-D166+pogoda4[[#This Row],[parowanie]],0)</f>
        <v>0</v>
      </c>
      <c r="H167">
        <f>IF(pogoda4[[#This Row],[temperatura_srednia]]&gt;15,1,0)*IF(pogoda4[[#This Row],[opady]]&lt;=0.6,12000*IF(pogoda4[[#This Row],[temperatura_srednia]]&gt;30,2,1),0)</f>
        <v>12000</v>
      </c>
      <c r="I167">
        <f>ROUNDUP(IF(pogoda4[[#This Row],[opady]]=0,POWER(pogoda4[[#This Row],[temperatura_srednia]],1.5)*0.0003*D166,0),0)</f>
        <v>295</v>
      </c>
      <c r="J167">
        <f>IF(D166+pogoda4[[#This Row],[opady2]]-pogoda4[[#This Row],[podlewanie]]-pogoda4[[#This Row],[parowanie]]&gt;0,0,1)</f>
        <v>0</v>
      </c>
      <c r="K167">
        <f>(25000-pogoda4[[#This Row],[opady2]]-D166+pogoda4[[#This Row],[parowanie]])*pogoda4[[#This Row],[Kolumna3]]</f>
        <v>0</v>
      </c>
    </row>
    <row r="168" spans="1:11" x14ac:dyDescent="0.25">
      <c r="A168" s="2">
        <v>42261</v>
      </c>
      <c r="B168">
        <v>19</v>
      </c>
      <c r="C168">
        <v>3</v>
      </c>
      <c r="D168">
        <f>IF(AND(D167+pogoda4[[#This Row],[opady2]]-pogoda4[[#This Row],[podlewanie]]-pogoda4[[#This Row],[parowanie]]&gt;0,D167+pogoda4[[#This Row],[opady2]]-pogoda4[[#This Row],[podlewanie]]-pogoda4[[#This Row],[parowanie]]*D167&lt;=25000),D167+pogoda4[[#This Row],[opady2]]-pogoda4[[#This Row],[podlewanie]]-pogoda4[[#This Row],[parowanie]],IF(D167+pogoda4[[#This Row],[opady2]]-pogoda4[[#This Row],[podlewanie]]-pogoda4[[#This Row],[parowanie]]&gt;0,25000,25000-pogoda4[[#This Row],[podlewanie]]-pogoda4[[#This Row],[parowanie]]))</f>
        <v>2672</v>
      </c>
      <c r="E168">
        <f>IF(pogoda4[[#This Row],[temperatura_srednia]]&gt;30,2,1)</f>
        <v>1</v>
      </c>
      <c r="F168">
        <f>pogoda4[[#This Row],[opady]]*700</f>
        <v>2100</v>
      </c>
      <c r="G168">
        <f>IF(pogoda4[[#This Row],[Kolumna2]]=0,25000-D167+pogoda4[[#This Row],[parowanie]],0)</f>
        <v>0</v>
      </c>
      <c r="H168">
        <f>IF(pogoda4[[#This Row],[temperatura_srednia]]&gt;15,1,0)*IF(pogoda4[[#This Row],[opady]]&lt;=0.6,12000*IF(pogoda4[[#This Row],[temperatura_srednia]]&gt;30,2,1),0)</f>
        <v>0</v>
      </c>
      <c r="I168">
        <f>ROUNDUP(IF(pogoda4[[#This Row],[opady]]=0,POWER(pogoda4[[#This Row],[temperatura_srednia]],1.5)*0.0003*D167,0),0)</f>
        <v>0</v>
      </c>
      <c r="J168">
        <f>IF(D167+pogoda4[[#This Row],[opady2]]-pogoda4[[#This Row],[podlewanie]]-pogoda4[[#This Row],[parowanie]]&gt;0,0,1)</f>
        <v>0</v>
      </c>
      <c r="K168">
        <f>(25000-pogoda4[[#This Row],[opady2]]-D167+pogoda4[[#This Row],[parowanie]])*pogoda4[[#This Row],[Kolumna3]]</f>
        <v>0</v>
      </c>
    </row>
    <row r="169" spans="1:11" x14ac:dyDescent="0.25">
      <c r="A169" s="2">
        <v>42262</v>
      </c>
      <c r="B169">
        <v>16</v>
      </c>
      <c r="C169">
        <v>0.1</v>
      </c>
      <c r="D169">
        <f>IF(AND(D168+pogoda4[[#This Row],[opady2]]-pogoda4[[#This Row],[podlewanie]]-pogoda4[[#This Row],[parowanie]]&gt;0,D168+pogoda4[[#This Row],[opady2]]-pogoda4[[#This Row],[podlewanie]]-pogoda4[[#This Row],[parowanie]]*D168&lt;=25000),D168+pogoda4[[#This Row],[opady2]]-pogoda4[[#This Row],[podlewanie]]-pogoda4[[#This Row],[parowanie]],IF(D168+pogoda4[[#This Row],[opady2]]-pogoda4[[#This Row],[podlewanie]]-pogoda4[[#This Row],[parowanie]]&gt;0,25000,25000-pogoda4[[#This Row],[podlewanie]]-pogoda4[[#This Row],[parowanie]]))</f>
        <v>13000</v>
      </c>
      <c r="E169">
        <f>IF(pogoda4[[#This Row],[temperatura_srednia]]&gt;30,2,1)</f>
        <v>1</v>
      </c>
      <c r="F169">
        <f>pogoda4[[#This Row],[opady]]*700</f>
        <v>70</v>
      </c>
      <c r="G169">
        <f>IF(pogoda4[[#This Row],[Kolumna2]]=0,25000-D168+pogoda4[[#This Row],[parowanie]],0)</f>
        <v>0</v>
      </c>
      <c r="H169">
        <f>IF(pogoda4[[#This Row],[temperatura_srednia]]&gt;15,1,0)*IF(pogoda4[[#This Row],[opady]]&lt;=0.6,12000*IF(pogoda4[[#This Row],[temperatura_srednia]]&gt;30,2,1),0)</f>
        <v>12000</v>
      </c>
      <c r="I169">
        <f>ROUNDUP(IF(pogoda4[[#This Row],[opady]]=0,POWER(pogoda4[[#This Row],[temperatura_srednia]],1.5)*0.0003*D168,0),0)</f>
        <v>0</v>
      </c>
      <c r="J169">
        <f>IF(D168+pogoda4[[#This Row],[opady2]]-pogoda4[[#This Row],[podlewanie]]-pogoda4[[#This Row],[parowanie]]&gt;0,0,1)</f>
        <v>1</v>
      </c>
      <c r="K169">
        <f>(25000-pogoda4[[#This Row],[opady2]]-D168+pogoda4[[#This Row],[parowanie]])*pogoda4[[#This Row],[Kolumna3]]</f>
        <v>22258</v>
      </c>
    </row>
    <row r="170" spans="1:11" x14ac:dyDescent="0.25">
      <c r="A170" s="2">
        <v>42263</v>
      </c>
      <c r="B170">
        <v>18</v>
      </c>
      <c r="C170">
        <v>0</v>
      </c>
      <c r="D170">
        <f>IF(AND(D169+pogoda4[[#This Row],[opady2]]-pogoda4[[#This Row],[podlewanie]]-pogoda4[[#This Row],[parowanie]]&gt;0,D169+pogoda4[[#This Row],[opady2]]-pogoda4[[#This Row],[podlewanie]]-pogoda4[[#This Row],[parowanie]]*D169&lt;=25000),D169+pogoda4[[#This Row],[opady2]]-pogoda4[[#This Row],[podlewanie]]-pogoda4[[#This Row],[parowanie]],IF(D169+pogoda4[[#This Row],[opady2]]-pogoda4[[#This Row],[podlewanie]]-pogoda4[[#This Row],[parowanie]]&gt;0,25000,25000-pogoda4[[#This Row],[podlewanie]]-pogoda4[[#This Row],[parowanie]]))</f>
        <v>702</v>
      </c>
      <c r="E170">
        <f>IF(pogoda4[[#This Row],[temperatura_srednia]]&gt;30,2,1)</f>
        <v>1</v>
      </c>
      <c r="F170">
        <f>pogoda4[[#This Row],[opady]]*700</f>
        <v>0</v>
      </c>
      <c r="G170">
        <f>IF(pogoda4[[#This Row],[Kolumna2]]=0,25000-D169+pogoda4[[#This Row],[parowanie]],0)</f>
        <v>0</v>
      </c>
      <c r="H170">
        <f>IF(pogoda4[[#This Row],[temperatura_srednia]]&gt;15,1,0)*IF(pogoda4[[#This Row],[opady]]&lt;=0.6,12000*IF(pogoda4[[#This Row],[temperatura_srednia]]&gt;30,2,1),0)</f>
        <v>12000</v>
      </c>
      <c r="I170">
        <f>ROUNDUP(IF(pogoda4[[#This Row],[opady]]=0,POWER(pogoda4[[#This Row],[temperatura_srednia]],1.5)*0.0003*D169,0),0)</f>
        <v>298</v>
      </c>
      <c r="J170">
        <f>IF(D169+pogoda4[[#This Row],[opady2]]-pogoda4[[#This Row],[podlewanie]]-pogoda4[[#This Row],[parowanie]]&gt;0,0,1)</f>
        <v>0</v>
      </c>
      <c r="K170">
        <f>(25000-pogoda4[[#This Row],[opady2]]-D169+pogoda4[[#This Row],[parowanie]])*pogoda4[[#This Row],[Kolumna3]]</f>
        <v>0</v>
      </c>
    </row>
    <row r="171" spans="1:11" x14ac:dyDescent="0.25">
      <c r="A171" s="2">
        <v>42264</v>
      </c>
      <c r="B171">
        <v>22</v>
      </c>
      <c r="C171">
        <v>0.5</v>
      </c>
      <c r="D171">
        <f>IF(AND(D170+pogoda4[[#This Row],[opady2]]-pogoda4[[#This Row],[podlewanie]]-pogoda4[[#This Row],[parowanie]]&gt;0,D170+pogoda4[[#This Row],[opady2]]-pogoda4[[#This Row],[podlewanie]]-pogoda4[[#This Row],[parowanie]]*D170&lt;=25000),D170+pogoda4[[#This Row],[opady2]]-pogoda4[[#This Row],[podlewanie]]-pogoda4[[#This Row],[parowanie]],IF(D170+pogoda4[[#This Row],[opady2]]-pogoda4[[#This Row],[podlewanie]]-pogoda4[[#This Row],[parowanie]]&gt;0,25000,25000-pogoda4[[#This Row],[podlewanie]]-pogoda4[[#This Row],[parowanie]]))</f>
        <v>13000</v>
      </c>
      <c r="E171">
        <f>IF(pogoda4[[#This Row],[temperatura_srednia]]&gt;30,2,1)</f>
        <v>1</v>
      </c>
      <c r="F171">
        <f>pogoda4[[#This Row],[opady]]*700</f>
        <v>350</v>
      </c>
      <c r="G171">
        <f>IF(pogoda4[[#This Row],[Kolumna2]]=0,25000-D170+pogoda4[[#This Row],[parowanie]],0)</f>
        <v>0</v>
      </c>
      <c r="H171">
        <f>IF(pogoda4[[#This Row],[temperatura_srednia]]&gt;15,1,0)*IF(pogoda4[[#This Row],[opady]]&lt;=0.6,12000*IF(pogoda4[[#This Row],[temperatura_srednia]]&gt;30,2,1),0)</f>
        <v>12000</v>
      </c>
      <c r="I171">
        <f>ROUNDUP(IF(pogoda4[[#This Row],[opady]]=0,POWER(pogoda4[[#This Row],[temperatura_srednia]],1.5)*0.0003*D170,0),0)</f>
        <v>0</v>
      </c>
      <c r="J171">
        <f>IF(D170+pogoda4[[#This Row],[opady2]]-pogoda4[[#This Row],[podlewanie]]-pogoda4[[#This Row],[parowanie]]&gt;0,0,1)</f>
        <v>1</v>
      </c>
      <c r="K171">
        <f>(25000-pogoda4[[#This Row],[opady2]]-D170+pogoda4[[#This Row],[parowanie]])*pogoda4[[#This Row],[Kolumna3]]</f>
        <v>23948</v>
      </c>
    </row>
    <row r="172" spans="1:11" x14ac:dyDescent="0.25">
      <c r="A172" s="2">
        <v>42265</v>
      </c>
      <c r="B172">
        <v>16</v>
      </c>
      <c r="C172">
        <v>0</v>
      </c>
      <c r="D172">
        <f>IF(AND(D171+pogoda4[[#This Row],[opady2]]-pogoda4[[#This Row],[podlewanie]]-pogoda4[[#This Row],[parowanie]]&gt;0,D171+pogoda4[[#This Row],[opady2]]-pogoda4[[#This Row],[podlewanie]]-pogoda4[[#This Row],[parowanie]]*D171&lt;=25000),D171+pogoda4[[#This Row],[opady2]]-pogoda4[[#This Row],[podlewanie]]-pogoda4[[#This Row],[parowanie]],IF(D171+pogoda4[[#This Row],[opady2]]-pogoda4[[#This Row],[podlewanie]]-pogoda4[[#This Row],[parowanie]]&gt;0,25000,25000-pogoda4[[#This Row],[podlewanie]]-pogoda4[[#This Row],[parowanie]]))</f>
        <v>750</v>
      </c>
      <c r="E172">
        <f>IF(pogoda4[[#This Row],[temperatura_srednia]]&gt;30,2,1)</f>
        <v>1</v>
      </c>
      <c r="F172">
        <f>pogoda4[[#This Row],[opady]]*700</f>
        <v>0</v>
      </c>
      <c r="G172">
        <f>IF(pogoda4[[#This Row],[Kolumna2]]=0,25000-D171+pogoda4[[#This Row],[parowanie]],0)</f>
        <v>0</v>
      </c>
      <c r="H172">
        <f>IF(pogoda4[[#This Row],[temperatura_srednia]]&gt;15,1,0)*IF(pogoda4[[#This Row],[opady]]&lt;=0.6,12000*IF(pogoda4[[#This Row],[temperatura_srednia]]&gt;30,2,1),0)</f>
        <v>12000</v>
      </c>
      <c r="I172">
        <f>ROUNDUP(IF(pogoda4[[#This Row],[opady]]=0,POWER(pogoda4[[#This Row],[temperatura_srednia]],1.5)*0.0003*D171,0),0)</f>
        <v>250</v>
      </c>
      <c r="J172">
        <f>IF(D171+pogoda4[[#This Row],[opady2]]-pogoda4[[#This Row],[podlewanie]]-pogoda4[[#This Row],[parowanie]]&gt;0,0,1)</f>
        <v>0</v>
      </c>
      <c r="K172">
        <f>(25000-pogoda4[[#This Row],[opady2]]-D171+pogoda4[[#This Row],[parowanie]])*pogoda4[[#This Row],[Kolumna3]]</f>
        <v>0</v>
      </c>
    </row>
    <row r="173" spans="1:11" x14ac:dyDescent="0.25">
      <c r="A173" s="2">
        <v>42266</v>
      </c>
      <c r="B173">
        <v>15</v>
      </c>
      <c r="C173">
        <v>0</v>
      </c>
      <c r="D173">
        <f>IF(AND(D172+pogoda4[[#This Row],[opady2]]-pogoda4[[#This Row],[podlewanie]]-pogoda4[[#This Row],[parowanie]]&gt;0,D172+pogoda4[[#This Row],[opady2]]-pogoda4[[#This Row],[podlewanie]]-pogoda4[[#This Row],[parowanie]]*D172&lt;=25000),D172+pogoda4[[#This Row],[opady2]]-pogoda4[[#This Row],[podlewanie]]-pogoda4[[#This Row],[parowanie]],IF(D172+pogoda4[[#This Row],[opady2]]-pogoda4[[#This Row],[podlewanie]]-pogoda4[[#This Row],[parowanie]]&gt;0,25000,25000-pogoda4[[#This Row],[podlewanie]]-pogoda4[[#This Row],[parowanie]]))</f>
        <v>736</v>
      </c>
      <c r="E173">
        <f>IF(pogoda4[[#This Row],[temperatura_srednia]]&gt;30,2,1)</f>
        <v>1</v>
      </c>
      <c r="F173">
        <f>pogoda4[[#This Row],[opady]]*700</f>
        <v>0</v>
      </c>
      <c r="G173">
        <f>IF(pogoda4[[#This Row],[Kolumna2]]=0,25000-D172+pogoda4[[#This Row],[parowanie]],0)</f>
        <v>0</v>
      </c>
      <c r="H173">
        <f>IF(pogoda4[[#This Row],[temperatura_srednia]]&gt;15,1,0)*IF(pogoda4[[#This Row],[opady]]&lt;=0.6,12000*IF(pogoda4[[#This Row],[temperatura_srednia]]&gt;30,2,1),0)</f>
        <v>0</v>
      </c>
      <c r="I173">
        <f>ROUNDUP(IF(pogoda4[[#This Row],[opady]]=0,POWER(pogoda4[[#This Row],[temperatura_srednia]],1.5)*0.0003*D172,0),0)</f>
        <v>14</v>
      </c>
      <c r="J173">
        <f>IF(D172+pogoda4[[#This Row],[opady2]]-pogoda4[[#This Row],[podlewanie]]-pogoda4[[#This Row],[parowanie]]&gt;0,0,1)</f>
        <v>0</v>
      </c>
      <c r="K173">
        <f>(25000-pogoda4[[#This Row],[opady2]]-D172+pogoda4[[#This Row],[parowanie]])*pogoda4[[#This Row],[Kolumna3]]</f>
        <v>0</v>
      </c>
    </row>
    <row r="174" spans="1:11" x14ac:dyDescent="0.25">
      <c r="A174" s="2">
        <v>42267</v>
      </c>
      <c r="B174">
        <v>14</v>
      </c>
      <c r="C174">
        <v>2</v>
      </c>
      <c r="D174">
        <f>IF(AND(D173+pogoda4[[#This Row],[opady2]]-pogoda4[[#This Row],[podlewanie]]-pogoda4[[#This Row],[parowanie]]&gt;0,D173+pogoda4[[#This Row],[opady2]]-pogoda4[[#This Row],[podlewanie]]-pogoda4[[#This Row],[parowanie]]*D173&lt;=25000),D173+pogoda4[[#This Row],[opady2]]-pogoda4[[#This Row],[podlewanie]]-pogoda4[[#This Row],[parowanie]],IF(D173+pogoda4[[#This Row],[opady2]]-pogoda4[[#This Row],[podlewanie]]-pogoda4[[#This Row],[parowanie]]&gt;0,25000,25000-pogoda4[[#This Row],[podlewanie]]-pogoda4[[#This Row],[parowanie]]))</f>
        <v>2136</v>
      </c>
      <c r="E174">
        <f>IF(pogoda4[[#This Row],[temperatura_srednia]]&gt;30,2,1)</f>
        <v>1</v>
      </c>
      <c r="F174">
        <f>pogoda4[[#This Row],[opady]]*700</f>
        <v>1400</v>
      </c>
      <c r="G174">
        <f>IF(pogoda4[[#This Row],[Kolumna2]]=0,25000-D173+pogoda4[[#This Row],[parowanie]],0)</f>
        <v>0</v>
      </c>
      <c r="H174">
        <f>IF(pogoda4[[#This Row],[temperatura_srednia]]&gt;15,1,0)*IF(pogoda4[[#This Row],[opady]]&lt;=0.6,12000*IF(pogoda4[[#This Row],[temperatura_srednia]]&gt;30,2,1),0)</f>
        <v>0</v>
      </c>
      <c r="I174">
        <f>ROUNDUP(IF(pogoda4[[#This Row],[opady]]=0,POWER(pogoda4[[#This Row],[temperatura_srednia]],1.5)*0.0003*D173,0),0)</f>
        <v>0</v>
      </c>
      <c r="J174">
        <f>IF(D173+pogoda4[[#This Row],[opady2]]-pogoda4[[#This Row],[podlewanie]]-pogoda4[[#This Row],[parowanie]]&gt;0,0,1)</f>
        <v>0</v>
      </c>
      <c r="K174">
        <f>(25000-pogoda4[[#This Row],[opady2]]-D173+pogoda4[[#This Row],[parowanie]])*pogoda4[[#This Row],[Kolumna3]]</f>
        <v>0</v>
      </c>
    </row>
    <row r="175" spans="1:11" x14ac:dyDescent="0.25">
      <c r="A175" s="2">
        <v>42268</v>
      </c>
      <c r="B175">
        <v>12</v>
      </c>
      <c r="C175">
        <v>0</v>
      </c>
      <c r="D175">
        <f>IF(AND(D174+pogoda4[[#This Row],[opady2]]-pogoda4[[#This Row],[podlewanie]]-pogoda4[[#This Row],[parowanie]]&gt;0,D174+pogoda4[[#This Row],[opady2]]-pogoda4[[#This Row],[podlewanie]]-pogoda4[[#This Row],[parowanie]]*D174&lt;=25000),D174+pogoda4[[#This Row],[opady2]]-pogoda4[[#This Row],[podlewanie]]-pogoda4[[#This Row],[parowanie]],IF(D174+pogoda4[[#This Row],[opady2]]-pogoda4[[#This Row],[podlewanie]]-pogoda4[[#This Row],[parowanie]]&gt;0,25000,25000-pogoda4[[#This Row],[podlewanie]]-pogoda4[[#This Row],[parowanie]]))</f>
        <v>2109</v>
      </c>
      <c r="E175">
        <f>IF(pogoda4[[#This Row],[temperatura_srednia]]&gt;30,2,1)</f>
        <v>1</v>
      </c>
      <c r="F175">
        <f>pogoda4[[#This Row],[opady]]*700</f>
        <v>0</v>
      </c>
      <c r="G175">
        <f>IF(pogoda4[[#This Row],[Kolumna2]]=0,25000-D174+pogoda4[[#This Row],[parowanie]],0)</f>
        <v>0</v>
      </c>
      <c r="H175">
        <f>IF(pogoda4[[#This Row],[temperatura_srednia]]&gt;15,1,0)*IF(pogoda4[[#This Row],[opady]]&lt;=0.6,12000*IF(pogoda4[[#This Row],[temperatura_srednia]]&gt;30,2,1),0)</f>
        <v>0</v>
      </c>
      <c r="I175">
        <f>ROUNDUP(IF(pogoda4[[#This Row],[opady]]=0,POWER(pogoda4[[#This Row],[temperatura_srednia]],1.5)*0.0003*D174,0),0)</f>
        <v>27</v>
      </c>
      <c r="J175">
        <f>IF(D174+pogoda4[[#This Row],[opady2]]-pogoda4[[#This Row],[podlewanie]]-pogoda4[[#This Row],[parowanie]]&gt;0,0,1)</f>
        <v>0</v>
      </c>
      <c r="K175">
        <f>(25000-pogoda4[[#This Row],[opady2]]-D174+pogoda4[[#This Row],[parowanie]])*pogoda4[[#This Row],[Kolumna3]]</f>
        <v>0</v>
      </c>
    </row>
    <row r="176" spans="1:11" x14ac:dyDescent="0.25">
      <c r="A176" s="2">
        <v>42269</v>
      </c>
      <c r="B176">
        <v>13</v>
      </c>
      <c r="C176">
        <v>0</v>
      </c>
      <c r="D176">
        <f>IF(AND(D175+pogoda4[[#This Row],[opady2]]-pogoda4[[#This Row],[podlewanie]]-pogoda4[[#This Row],[parowanie]]&gt;0,D175+pogoda4[[#This Row],[opady2]]-pogoda4[[#This Row],[podlewanie]]-pogoda4[[#This Row],[parowanie]]*D175&lt;=25000),D175+pogoda4[[#This Row],[opady2]]-pogoda4[[#This Row],[podlewanie]]-pogoda4[[#This Row],[parowanie]],IF(D175+pogoda4[[#This Row],[opady2]]-pogoda4[[#This Row],[podlewanie]]-pogoda4[[#This Row],[parowanie]]&gt;0,25000,25000-pogoda4[[#This Row],[podlewanie]]-pogoda4[[#This Row],[parowanie]]))</f>
        <v>2079</v>
      </c>
      <c r="E176">
        <f>IF(pogoda4[[#This Row],[temperatura_srednia]]&gt;30,2,1)</f>
        <v>1</v>
      </c>
      <c r="F176">
        <f>pogoda4[[#This Row],[opady]]*700</f>
        <v>0</v>
      </c>
      <c r="G176">
        <f>IF(pogoda4[[#This Row],[Kolumna2]]=0,25000-D175+pogoda4[[#This Row],[parowanie]],0)</f>
        <v>0</v>
      </c>
      <c r="H176">
        <f>IF(pogoda4[[#This Row],[temperatura_srednia]]&gt;15,1,0)*IF(pogoda4[[#This Row],[opady]]&lt;=0.6,12000*IF(pogoda4[[#This Row],[temperatura_srednia]]&gt;30,2,1),0)</f>
        <v>0</v>
      </c>
      <c r="I176">
        <f>ROUNDUP(IF(pogoda4[[#This Row],[opady]]=0,POWER(pogoda4[[#This Row],[temperatura_srednia]],1.5)*0.0003*D175,0),0)</f>
        <v>30</v>
      </c>
      <c r="J176">
        <f>IF(D175+pogoda4[[#This Row],[opady2]]-pogoda4[[#This Row],[podlewanie]]-pogoda4[[#This Row],[parowanie]]&gt;0,0,1)</f>
        <v>0</v>
      </c>
      <c r="K176">
        <f>(25000-pogoda4[[#This Row],[opady2]]-D175+pogoda4[[#This Row],[parowanie]])*pogoda4[[#This Row],[Kolumna3]]</f>
        <v>0</v>
      </c>
    </row>
    <row r="177" spans="1:11" x14ac:dyDescent="0.25">
      <c r="A177" s="2">
        <v>42270</v>
      </c>
      <c r="B177">
        <v>15</v>
      </c>
      <c r="C177">
        <v>0</v>
      </c>
      <c r="D177">
        <f>IF(AND(D176+pogoda4[[#This Row],[opady2]]-pogoda4[[#This Row],[podlewanie]]-pogoda4[[#This Row],[parowanie]]&gt;0,D176+pogoda4[[#This Row],[opady2]]-pogoda4[[#This Row],[podlewanie]]-pogoda4[[#This Row],[parowanie]]*D176&lt;=25000),D176+pogoda4[[#This Row],[opady2]]-pogoda4[[#This Row],[podlewanie]]-pogoda4[[#This Row],[parowanie]],IF(D176+pogoda4[[#This Row],[opady2]]-pogoda4[[#This Row],[podlewanie]]-pogoda4[[#This Row],[parowanie]]&gt;0,25000,25000-pogoda4[[#This Row],[podlewanie]]-pogoda4[[#This Row],[parowanie]]))</f>
        <v>2042</v>
      </c>
      <c r="E177">
        <f>IF(pogoda4[[#This Row],[temperatura_srednia]]&gt;30,2,1)</f>
        <v>1</v>
      </c>
      <c r="F177">
        <f>pogoda4[[#This Row],[opady]]*700</f>
        <v>0</v>
      </c>
      <c r="G177">
        <f>IF(pogoda4[[#This Row],[Kolumna2]]=0,25000-D176+pogoda4[[#This Row],[parowanie]],0)</f>
        <v>0</v>
      </c>
      <c r="H177">
        <f>IF(pogoda4[[#This Row],[temperatura_srednia]]&gt;15,1,0)*IF(pogoda4[[#This Row],[opady]]&lt;=0.6,12000*IF(pogoda4[[#This Row],[temperatura_srednia]]&gt;30,2,1),0)</f>
        <v>0</v>
      </c>
      <c r="I177">
        <f>ROUNDUP(IF(pogoda4[[#This Row],[opady]]=0,POWER(pogoda4[[#This Row],[temperatura_srednia]],1.5)*0.0003*D176,0),0)</f>
        <v>37</v>
      </c>
      <c r="J177">
        <f>IF(D176+pogoda4[[#This Row],[opady2]]-pogoda4[[#This Row],[podlewanie]]-pogoda4[[#This Row],[parowanie]]&gt;0,0,1)</f>
        <v>0</v>
      </c>
      <c r="K177">
        <f>(25000-pogoda4[[#This Row],[opady2]]-D176+pogoda4[[#This Row],[parowanie]])*pogoda4[[#This Row],[Kolumna3]]</f>
        <v>0</v>
      </c>
    </row>
    <row r="178" spans="1:11" x14ac:dyDescent="0.25">
      <c r="A178" s="2">
        <v>42271</v>
      </c>
      <c r="B178">
        <v>15</v>
      </c>
      <c r="C178">
        <v>0</v>
      </c>
      <c r="D178">
        <f>IF(AND(D177+pogoda4[[#This Row],[opady2]]-pogoda4[[#This Row],[podlewanie]]-pogoda4[[#This Row],[parowanie]]&gt;0,D177+pogoda4[[#This Row],[opady2]]-pogoda4[[#This Row],[podlewanie]]-pogoda4[[#This Row],[parowanie]]*D177&lt;=25000),D177+pogoda4[[#This Row],[opady2]]-pogoda4[[#This Row],[podlewanie]]-pogoda4[[#This Row],[parowanie]],IF(D177+pogoda4[[#This Row],[opady2]]-pogoda4[[#This Row],[podlewanie]]-pogoda4[[#This Row],[parowanie]]&gt;0,25000,25000-pogoda4[[#This Row],[podlewanie]]-pogoda4[[#This Row],[parowanie]]))</f>
        <v>2006</v>
      </c>
      <c r="E178">
        <f>IF(pogoda4[[#This Row],[temperatura_srednia]]&gt;30,2,1)</f>
        <v>1</v>
      </c>
      <c r="F178">
        <f>pogoda4[[#This Row],[opady]]*700</f>
        <v>0</v>
      </c>
      <c r="G178">
        <f>IF(pogoda4[[#This Row],[Kolumna2]]=0,25000-D177+pogoda4[[#This Row],[parowanie]],0)</f>
        <v>0</v>
      </c>
      <c r="H178">
        <f>IF(pogoda4[[#This Row],[temperatura_srednia]]&gt;15,1,0)*IF(pogoda4[[#This Row],[opady]]&lt;=0.6,12000*IF(pogoda4[[#This Row],[temperatura_srednia]]&gt;30,2,1),0)</f>
        <v>0</v>
      </c>
      <c r="I178">
        <f>ROUNDUP(IF(pogoda4[[#This Row],[opady]]=0,POWER(pogoda4[[#This Row],[temperatura_srednia]],1.5)*0.0003*D177,0),0)</f>
        <v>36</v>
      </c>
      <c r="J178">
        <f>IF(D177+pogoda4[[#This Row],[opady2]]-pogoda4[[#This Row],[podlewanie]]-pogoda4[[#This Row],[parowanie]]&gt;0,0,1)</f>
        <v>0</v>
      </c>
      <c r="K178">
        <f>(25000-pogoda4[[#This Row],[opady2]]-D177+pogoda4[[#This Row],[parowanie]])*pogoda4[[#This Row],[Kolumna3]]</f>
        <v>0</v>
      </c>
    </row>
    <row r="179" spans="1:11" x14ac:dyDescent="0.25">
      <c r="A179" s="2">
        <v>42272</v>
      </c>
      <c r="B179">
        <v>14</v>
      </c>
      <c r="C179">
        <v>0</v>
      </c>
      <c r="D179">
        <f>IF(AND(D178+pogoda4[[#This Row],[opady2]]-pogoda4[[#This Row],[podlewanie]]-pogoda4[[#This Row],[parowanie]]&gt;0,D178+pogoda4[[#This Row],[opady2]]-pogoda4[[#This Row],[podlewanie]]-pogoda4[[#This Row],[parowanie]]*D178&lt;=25000),D178+pogoda4[[#This Row],[opady2]]-pogoda4[[#This Row],[podlewanie]]-pogoda4[[#This Row],[parowanie]],IF(D178+pogoda4[[#This Row],[opady2]]-pogoda4[[#This Row],[podlewanie]]-pogoda4[[#This Row],[parowanie]]&gt;0,25000,25000-pogoda4[[#This Row],[podlewanie]]-pogoda4[[#This Row],[parowanie]]))</f>
        <v>1974</v>
      </c>
      <c r="E179">
        <f>IF(pogoda4[[#This Row],[temperatura_srednia]]&gt;30,2,1)</f>
        <v>1</v>
      </c>
      <c r="F179">
        <f>pogoda4[[#This Row],[opady]]*700</f>
        <v>0</v>
      </c>
      <c r="G179">
        <f>IF(pogoda4[[#This Row],[Kolumna2]]=0,25000-D178+pogoda4[[#This Row],[parowanie]],0)</f>
        <v>0</v>
      </c>
      <c r="H179">
        <f>IF(pogoda4[[#This Row],[temperatura_srednia]]&gt;15,1,0)*IF(pogoda4[[#This Row],[opady]]&lt;=0.6,12000*IF(pogoda4[[#This Row],[temperatura_srednia]]&gt;30,2,1),0)</f>
        <v>0</v>
      </c>
      <c r="I179">
        <f>ROUNDUP(IF(pogoda4[[#This Row],[opady]]=0,POWER(pogoda4[[#This Row],[temperatura_srednia]],1.5)*0.0003*D178,0),0)</f>
        <v>32</v>
      </c>
      <c r="J179">
        <f>IF(D178+pogoda4[[#This Row],[opady2]]-pogoda4[[#This Row],[podlewanie]]-pogoda4[[#This Row],[parowanie]]&gt;0,0,1)</f>
        <v>0</v>
      </c>
      <c r="K179">
        <f>(25000-pogoda4[[#This Row],[opady2]]-D178+pogoda4[[#This Row],[parowanie]])*pogoda4[[#This Row],[Kolumna3]]</f>
        <v>0</v>
      </c>
    </row>
    <row r="180" spans="1:11" x14ac:dyDescent="0.25">
      <c r="A180" s="2">
        <v>42273</v>
      </c>
      <c r="B180">
        <v>12</v>
      </c>
      <c r="C180">
        <v>0</v>
      </c>
      <c r="D180">
        <f>IF(AND(D179+pogoda4[[#This Row],[opady2]]-pogoda4[[#This Row],[podlewanie]]-pogoda4[[#This Row],[parowanie]]&gt;0,D179+pogoda4[[#This Row],[opady2]]-pogoda4[[#This Row],[podlewanie]]-pogoda4[[#This Row],[parowanie]]*D179&lt;=25000),D179+pogoda4[[#This Row],[opady2]]-pogoda4[[#This Row],[podlewanie]]-pogoda4[[#This Row],[parowanie]],IF(D179+pogoda4[[#This Row],[opady2]]-pogoda4[[#This Row],[podlewanie]]-pogoda4[[#This Row],[parowanie]]&gt;0,25000,25000-pogoda4[[#This Row],[podlewanie]]-pogoda4[[#This Row],[parowanie]]))</f>
        <v>1949</v>
      </c>
      <c r="E180">
        <f>IF(pogoda4[[#This Row],[temperatura_srednia]]&gt;30,2,1)</f>
        <v>1</v>
      </c>
      <c r="F180">
        <f>pogoda4[[#This Row],[opady]]*700</f>
        <v>0</v>
      </c>
      <c r="G180">
        <f>IF(pogoda4[[#This Row],[Kolumna2]]=0,25000-D179+pogoda4[[#This Row],[parowanie]],0)</f>
        <v>0</v>
      </c>
      <c r="H180">
        <f>IF(pogoda4[[#This Row],[temperatura_srednia]]&gt;15,1,0)*IF(pogoda4[[#This Row],[opady]]&lt;=0.6,12000*IF(pogoda4[[#This Row],[temperatura_srednia]]&gt;30,2,1),0)</f>
        <v>0</v>
      </c>
      <c r="I180">
        <f>ROUNDUP(IF(pogoda4[[#This Row],[opady]]=0,POWER(pogoda4[[#This Row],[temperatura_srednia]],1.5)*0.0003*D179,0),0)</f>
        <v>25</v>
      </c>
      <c r="J180">
        <f>IF(D179+pogoda4[[#This Row],[opady2]]-pogoda4[[#This Row],[podlewanie]]-pogoda4[[#This Row],[parowanie]]&gt;0,0,1)</f>
        <v>0</v>
      </c>
      <c r="K180">
        <f>(25000-pogoda4[[#This Row],[opady2]]-D179+pogoda4[[#This Row],[parowanie]])*pogoda4[[#This Row],[Kolumna3]]</f>
        <v>0</v>
      </c>
    </row>
    <row r="181" spans="1:11" x14ac:dyDescent="0.25">
      <c r="A181" s="2">
        <v>42274</v>
      </c>
      <c r="B181">
        <v>11</v>
      </c>
      <c r="C181">
        <v>0</v>
      </c>
      <c r="D181">
        <f>IF(AND(D180+pogoda4[[#This Row],[opady2]]-pogoda4[[#This Row],[podlewanie]]-pogoda4[[#This Row],[parowanie]]&gt;0,D180+pogoda4[[#This Row],[opady2]]-pogoda4[[#This Row],[podlewanie]]-pogoda4[[#This Row],[parowanie]]*D180&lt;=25000),D180+pogoda4[[#This Row],[opady2]]-pogoda4[[#This Row],[podlewanie]]-pogoda4[[#This Row],[parowanie]],IF(D180+pogoda4[[#This Row],[opady2]]-pogoda4[[#This Row],[podlewanie]]-pogoda4[[#This Row],[parowanie]]&gt;0,25000,25000-pogoda4[[#This Row],[podlewanie]]-pogoda4[[#This Row],[parowanie]]))</f>
        <v>1927</v>
      </c>
      <c r="E181">
        <f>IF(pogoda4[[#This Row],[temperatura_srednia]]&gt;30,2,1)</f>
        <v>1</v>
      </c>
      <c r="F181">
        <f>pogoda4[[#This Row],[opady]]*700</f>
        <v>0</v>
      </c>
      <c r="G181">
        <f>IF(pogoda4[[#This Row],[Kolumna2]]=0,25000-D180+pogoda4[[#This Row],[parowanie]],0)</f>
        <v>0</v>
      </c>
      <c r="H181">
        <f>IF(pogoda4[[#This Row],[temperatura_srednia]]&gt;15,1,0)*IF(pogoda4[[#This Row],[opady]]&lt;=0.6,12000*IF(pogoda4[[#This Row],[temperatura_srednia]]&gt;30,2,1),0)</f>
        <v>0</v>
      </c>
      <c r="I181">
        <f>ROUNDUP(IF(pogoda4[[#This Row],[opady]]=0,POWER(pogoda4[[#This Row],[temperatura_srednia]],1.5)*0.0003*D180,0),0)</f>
        <v>22</v>
      </c>
      <c r="J181">
        <f>IF(D180+pogoda4[[#This Row],[opady2]]-pogoda4[[#This Row],[podlewanie]]-pogoda4[[#This Row],[parowanie]]&gt;0,0,1)</f>
        <v>0</v>
      </c>
      <c r="K181">
        <f>(25000-pogoda4[[#This Row],[opady2]]-D180+pogoda4[[#This Row],[parowanie]])*pogoda4[[#This Row],[Kolumna3]]</f>
        <v>0</v>
      </c>
    </row>
    <row r="182" spans="1:11" x14ac:dyDescent="0.25">
      <c r="A182" s="2">
        <v>42275</v>
      </c>
      <c r="B182">
        <v>10</v>
      </c>
      <c r="C182">
        <v>0</v>
      </c>
      <c r="D182">
        <f>IF(AND(D181+pogoda4[[#This Row],[opady2]]-pogoda4[[#This Row],[podlewanie]]-pogoda4[[#This Row],[parowanie]]&gt;0,D181+pogoda4[[#This Row],[opady2]]-pogoda4[[#This Row],[podlewanie]]-pogoda4[[#This Row],[parowanie]]*D181&lt;=25000),D181+pogoda4[[#This Row],[opady2]]-pogoda4[[#This Row],[podlewanie]]-pogoda4[[#This Row],[parowanie]],IF(D181+pogoda4[[#This Row],[opady2]]-pogoda4[[#This Row],[podlewanie]]-pogoda4[[#This Row],[parowanie]]&gt;0,25000,25000-pogoda4[[#This Row],[podlewanie]]-pogoda4[[#This Row],[parowanie]]))</f>
        <v>1908</v>
      </c>
      <c r="E182">
        <f>IF(pogoda4[[#This Row],[temperatura_srednia]]&gt;30,2,1)</f>
        <v>1</v>
      </c>
      <c r="F182">
        <f>pogoda4[[#This Row],[opady]]*700</f>
        <v>0</v>
      </c>
      <c r="G182">
        <f>IF(pogoda4[[#This Row],[Kolumna2]]=0,25000-D181+pogoda4[[#This Row],[parowanie]],0)</f>
        <v>0</v>
      </c>
      <c r="H182">
        <f>IF(pogoda4[[#This Row],[temperatura_srednia]]&gt;15,1,0)*IF(pogoda4[[#This Row],[opady]]&lt;=0.6,12000*IF(pogoda4[[#This Row],[temperatura_srednia]]&gt;30,2,1),0)</f>
        <v>0</v>
      </c>
      <c r="I182">
        <f>ROUNDUP(IF(pogoda4[[#This Row],[opady]]=0,POWER(pogoda4[[#This Row],[temperatura_srednia]],1.5)*0.0003*D181,0),0)</f>
        <v>19</v>
      </c>
      <c r="J182">
        <f>IF(D181+pogoda4[[#This Row],[opady2]]-pogoda4[[#This Row],[podlewanie]]-pogoda4[[#This Row],[parowanie]]&gt;0,0,1)</f>
        <v>0</v>
      </c>
      <c r="K182">
        <f>(25000-pogoda4[[#This Row],[opady2]]-D181+pogoda4[[#This Row],[parowanie]])*pogoda4[[#This Row],[Kolumna3]]</f>
        <v>0</v>
      </c>
    </row>
    <row r="183" spans="1:11" x14ac:dyDescent="0.25">
      <c r="A183" s="2">
        <v>42276</v>
      </c>
      <c r="B183">
        <v>10</v>
      </c>
      <c r="C183">
        <v>0</v>
      </c>
      <c r="D183">
        <f>IF(AND(D182+pogoda4[[#This Row],[opady2]]-pogoda4[[#This Row],[podlewanie]]-pogoda4[[#This Row],[parowanie]]&gt;0,D182+pogoda4[[#This Row],[opady2]]-pogoda4[[#This Row],[podlewanie]]-pogoda4[[#This Row],[parowanie]]*D182&lt;=25000),D182+pogoda4[[#This Row],[opady2]]-pogoda4[[#This Row],[podlewanie]]-pogoda4[[#This Row],[parowanie]],IF(D182+pogoda4[[#This Row],[opady2]]-pogoda4[[#This Row],[podlewanie]]-pogoda4[[#This Row],[parowanie]]&gt;0,25000,25000-pogoda4[[#This Row],[podlewanie]]-pogoda4[[#This Row],[parowanie]]))</f>
        <v>1889</v>
      </c>
      <c r="E183">
        <f>IF(pogoda4[[#This Row],[temperatura_srednia]]&gt;30,2,1)</f>
        <v>1</v>
      </c>
      <c r="F183">
        <f>pogoda4[[#This Row],[opady]]*700</f>
        <v>0</v>
      </c>
      <c r="G183">
        <f>IF(pogoda4[[#This Row],[Kolumna2]]=0,25000-D182+pogoda4[[#This Row],[parowanie]],0)</f>
        <v>0</v>
      </c>
      <c r="H183">
        <f>IF(pogoda4[[#This Row],[temperatura_srednia]]&gt;15,1,0)*IF(pogoda4[[#This Row],[opady]]&lt;=0.6,12000*IF(pogoda4[[#This Row],[temperatura_srednia]]&gt;30,2,1),0)</f>
        <v>0</v>
      </c>
      <c r="I183">
        <f>ROUNDUP(IF(pogoda4[[#This Row],[opady]]=0,POWER(pogoda4[[#This Row],[temperatura_srednia]],1.5)*0.0003*D182,0),0)</f>
        <v>19</v>
      </c>
      <c r="J183">
        <f>IF(D182+pogoda4[[#This Row],[opady2]]-pogoda4[[#This Row],[podlewanie]]-pogoda4[[#This Row],[parowanie]]&gt;0,0,1)</f>
        <v>0</v>
      </c>
      <c r="K183">
        <f>(25000-pogoda4[[#This Row],[opady2]]-D182+pogoda4[[#This Row],[parowanie]])*pogoda4[[#This Row],[Kolumna3]]</f>
        <v>0</v>
      </c>
    </row>
    <row r="184" spans="1:11" x14ac:dyDescent="0.25">
      <c r="A184" s="2">
        <v>42277</v>
      </c>
      <c r="B184">
        <v>10</v>
      </c>
      <c r="C184">
        <v>0</v>
      </c>
      <c r="D184">
        <f>IF(AND(D183+pogoda4[[#This Row],[opady2]]-pogoda4[[#This Row],[podlewanie]]-pogoda4[[#This Row],[parowanie]]&gt;0,D183+pogoda4[[#This Row],[opady2]]-pogoda4[[#This Row],[podlewanie]]-pogoda4[[#This Row],[parowanie]]*D183&lt;=25000),D183+pogoda4[[#This Row],[opady2]]-pogoda4[[#This Row],[podlewanie]]-pogoda4[[#This Row],[parowanie]],IF(D183+pogoda4[[#This Row],[opady2]]-pogoda4[[#This Row],[podlewanie]]-pogoda4[[#This Row],[parowanie]]&gt;0,25000,25000-pogoda4[[#This Row],[podlewanie]]-pogoda4[[#This Row],[parowanie]]))</f>
        <v>1871</v>
      </c>
      <c r="E184">
        <f>IF(pogoda4[[#This Row],[temperatura_srednia]]&gt;30,2,1)</f>
        <v>1</v>
      </c>
      <c r="F184">
        <f>pogoda4[[#This Row],[opady]]*700</f>
        <v>0</v>
      </c>
      <c r="G184">
        <f>IF(pogoda4[[#This Row],[Kolumna2]]=0,25000-D183+pogoda4[[#This Row],[parowanie]],0)</f>
        <v>0</v>
      </c>
      <c r="H184">
        <f>IF(pogoda4[[#This Row],[temperatura_srednia]]&gt;15,1,0)*IF(pogoda4[[#This Row],[opady]]&lt;=0.6,12000*IF(pogoda4[[#This Row],[temperatura_srednia]]&gt;30,2,1),0)</f>
        <v>0</v>
      </c>
      <c r="I184">
        <f>ROUNDUP(IF(pogoda4[[#This Row],[opady]]=0,POWER(pogoda4[[#This Row],[temperatura_srednia]],1.5)*0.0003*D183,0),0)</f>
        <v>18</v>
      </c>
      <c r="J184">
        <f>IF(D183+pogoda4[[#This Row],[opady2]]-pogoda4[[#This Row],[podlewanie]]-pogoda4[[#This Row],[parowanie]]&gt;0,0,1)</f>
        <v>0</v>
      </c>
      <c r="K184">
        <f>(25000-pogoda4[[#This Row],[opady2]]-D183+pogoda4[[#This Row],[parowanie]])*pogoda4[[#This Row],[Kolumna3]]</f>
        <v>0</v>
      </c>
    </row>
    <row r="185" spans="1:11" x14ac:dyDescent="0.25">
      <c r="G185">
        <f>SUM(G2:G184)</f>
        <v>0</v>
      </c>
      <c r="K185">
        <f>SUM(K2:K184)</f>
        <v>745742</v>
      </c>
    </row>
    <row r="186" spans="1:11" x14ac:dyDescent="0.25">
      <c r="G186">
        <f>COUNTIF(G1:G184,"&gt;0")</f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4</v>
      </c>
      <c r="B2">
        <v>2</v>
      </c>
    </row>
    <row r="3" spans="1:7" x14ac:dyDescent="0.25">
      <c r="A3">
        <v>2</v>
      </c>
      <c r="B3">
        <v>6</v>
      </c>
    </row>
    <row r="4" spans="1:7" x14ac:dyDescent="0.25">
      <c r="A4">
        <v>4</v>
      </c>
      <c r="B4">
        <v>1</v>
      </c>
      <c r="E4" s="1" t="s">
        <v>3</v>
      </c>
      <c r="F4" s="1" t="s">
        <v>2</v>
      </c>
      <c r="G4" s="1" t="s">
        <v>4</v>
      </c>
    </row>
    <row r="5" spans="1:7" x14ac:dyDescent="0.25">
      <c r="A5">
        <v>4</v>
      </c>
      <c r="B5">
        <v>0.8</v>
      </c>
      <c r="E5" s="1">
        <f>COUNTIF(pogoda3[temperatura_srednia],"&lt;=15")</f>
        <v>88</v>
      </c>
      <c r="F5" s="1">
        <f>COUNTIFS(pogoda3[temperatura_srednia],"&gt;15",pogoda3[opady],"&lt;=0,6")</f>
        <v>73</v>
      </c>
      <c r="G5" s="1">
        <f>COUNTIFS(pogoda3[temperatura_srednia],"&gt;15",pogoda3[opady],"&gt;0,6")</f>
        <v>22</v>
      </c>
    </row>
    <row r="6" spans="1:7" x14ac:dyDescent="0.25">
      <c r="A6">
        <v>3</v>
      </c>
      <c r="B6">
        <v>0</v>
      </c>
    </row>
    <row r="7" spans="1:7" x14ac:dyDescent="0.25">
      <c r="A7">
        <v>4</v>
      </c>
      <c r="B7">
        <v>0</v>
      </c>
    </row>
    <row r="8" spans="1:7" x14ac:dyDescent="0.25">
      <c r="A8">
        <v>4</v>
      </c>
      <c r="B8">
        <v>1</v>
      </c>
    </row>
    <row r="9" spans="1:7" x14ac:dyDescent="0.25">
      <c r="A9">
        <v>8</v>
      </c>
      <c r="B9">
        <v>1</v>
      </c>
    </row>
    <row r="10" spans="1:7" x14ac:dyDescent="0.25">
      <c r="A10">
        <v>6</v>
      </c>
      <c r="B10">
        <v>2</v>
      </c>
    </row>
    <row r="11" spans="1:7" x14ac:dyDescent="0.25">
      <c r="A11">
        <v>9</v>
      </c>
      <c r="B11">
        <v>2</v>
      </c>
    </row>
    <row r="12" spans="1:7" x14ac:dyDescent="0.25">
      <c r="A12">
        <v>12</v>
      </c>
      <c r="B12">
        <v>3</v>
      </c>
    </row>
    <row r="13" spans="1:7" x14ac:dyDescent="0.25">
      <c r="A13">
        <v>10</v>
      </c>
      <c r="B13">
        <v>2</v>
      </c>
    </row>
    <row r="14" spans="1:7" x14ac:dyDescent="0.25">
      <c r="A14">
        <v>8</v>
      </c>
      <c r="B14">
        <v>1</v>
      </c>
    </row>
    <row r="15" spans="1:7" x14ac:dyDescent="0.25">
      <c r="A15">
        <v>6</v>
      </c>
      <c r="B15">
        <v>0</v>
      </c>
    </row>
    <row r="16" spans="1:7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EC1BB-0E96-4A8C-9D91-0E58C0420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pogoda</vt:lpstr>
      <vt:lpstr>Arkusz1</vt:lpstr>
      <vt:lpstr>zadanie1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LuBieSteJKi ,</cp:lastModifiedBy>
  <dcterms:created xsi:type="dcterms:W3CDTF">2015-06-05T18:17:20Z</dcterms:created>
  <dcterms:modified xsi:type="dcterms:W3CDTF">2024-05-20T16:41:24Z</dcterms:modified>
</cp:coreProperties>
</file>