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nas\Desktop\Informatyka Matura\Próbna2022\"/>
    </mc:Choice>
  </mc:AlternateContent>
  <xr:revisionPtr revIDLastSave="0" documentId="13_ncr:1_{4CCA4FAA-04F0-4B81-A698-3F6BCBC5C65A}" xr6:coauthVersionLast="47" xr6:coauthVersionMax="47" xr10:uidLastSave="{00000000-0000-0000-0000-000000000000}"/>
  <bookViews>
    <workbookView xWindow="825" yWindow="1185" windowWidth="21600" windowHeight="11385" xr2:uid="{00000000-000D-0000-FFFF-FFFF00000000}"/>
  </bookViews>
  <sheets>
    <sheet name="ekodom" sheetId="2" r:id="rId1"/>
    <sheet name="zadanie2" sheetId="4" r:id="rId2"/>
    <sheet name="zadanie2p" sheetId="3" r:id="rId3"/>
  </sheets>
  <definedNames>
    <definedName name="ExternalData_1" localSheetId="0" hidden="1">ekodom!$A$1:$B$366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" i="2"/>
  <c r="H2" i="2"/>
  <c r="F13" i="2"/>
  <c r="F25" i="2"/>
  <c r="F27" i="2"/>
  <c r="F39" i="2"/>
  <c r="F45" i="2"/>
  <c r="F48" i="2"/>
  <c r="F54" i="2"/>
  <c r="F55" i="2"/>
  <c r="F61" i="2"/>
  <c r="F63" i="2"/>
  <c r="F65" i="2"/>
  <c r="F66" i="2"/>
  <c r="F71" i="2"/>
  <c r="F72" i="2"/>
  <c r="F75" i="2"/>
  <c r="F79" i="2"/>
  <c r="F93" i="2"/>
  <c r="F97" i="2"/>
  <c r="F107" i="2"/>
  <c r="F108" i="2"/>
  <c r="F137" i="2"/>
  <c r="F138" i="2"/>
  <c r="F154" i="2"/>
  <c r="F156" i="2"/>
  <c r="F157" i="2"/>
  <c r="F158" i="2"/>
  <c r="F169" i="2"/>
  <c r="F170" i="2"/>
  <c r="F178" i="2"/>
  <c r="F180" i="2"/>
  <c r="F181" i="2"/>
  <c r="F182" i="2"/>
  <c r="F184" i="2"/>
  <c r="F187" i="2"/>
  <c r="F188" i="2"/>
  <c r="F193" i="2"/>
  <c r="F199" i="2"/>
  <c r="F200" i="2"/>
  <c r="F202" i="2"/>
  <c r="F207" i="2"/>
  <c r="F208" i="2"/>
  <c r="F224" i="2"/>
  <c r="F225" i="2"/>
  <c r="F226" i="2"/>
  <c r="F228" i="2"/>
  <c r="F229" i="2"/>
  <c r="F230" i="2"/>
  <c r="F231" i="2"/>
  <c r="F232" i="2"/>
  <c r="F234" i="2"/>
  <c r="F235" i="2"/>
  <c r="F236" i="2"/>
  <c r="F237" i="2"/>
  <c r="F238" i="2"/>
  <c r="F240" i="2"/>
  <c r="F241" i="2"/>
  <c r="F242" i="2"/>
  <c r="F243" i="2"/>
  <c r="F244" i="2"/>
  <c r="F247" i="2"/>
  <c r="F248" i="2"/>
  <c r="F252" i="2"/>
  <c r="F253" i="2"/>
  <c r="F254" i="2"/>
  <c r="F255" i="2"/>
  <c r="F256" i="2"/>
  <c r="F266" i="2"/>
  <c r="F273" i="2"/>
  <c r="F274" i="2"/>
  <c r="F277" i="2"/>
  <c r="F278" i="2"/>
  <c r="F280" i="2"/>
  <c r="F283" i="2"/>
  <c r="F285" i="2"/>
  <c r="F286" i="2"/>
  <c r="F289" i="2"/>
  <c r="F290" i="2"/>
  <c r="F292" i="2"/>
  <c r="F295" i="2"/>
  <c r="F296" i="2"/>
  <c r="F298" i="2"/>
  <c r="F300" i="2"/>
  <c r="F301" i="2"/>
  <c r="F308" i="2"/>
  <c r="F310" i="2"/>
  <c r="F328" i="2"/>
  <c r="F331" i="2"/>
  <c r="F332" i="2"/>
  <c r="F333" i="2"/>
  <c r="F334" i="2"/>
  <c r="F336" i="2"/>
  <c r="F337" i="2"/>
  <c r="F338" i="2"/>
  <c r="F339" i="2"/>
  <c r="F340" i="2"/>
  <c r="F352" i="2"/>
  <c r="F355" i="2"/>
  <c r="F356" i="2"/>
  <c r="F358" i="2"/>
  <c r="F3" i="2"/>
  <c r="D3" i="2" s="1"/>
  <c r="D2" i="2"/>
  <c r="F2" i="2"/>
  <c r="E10" i="2"/>
  <c r="F10" i="2" s="1"/>
  <c r="E11" i="2"/>
  <c r="F11" i="2" s="1"/>
  <c r="E12" i="2"/>
  <c r="F12" i="2" s="1"/>
  <c r="E13" i="2"/>
  <c r="E14" i="2"/>
  <c r="E24" i="2"/>
  <c r="F24" i="2" s="1"/>
  <c r="E25" i="2"/>
  <c r="E26" i="2"/>
  <c r="F26" i="2" s="1"/>
  <c r="E27" i="2"/>
  <c r="E28" i="2"/>
  <c r="E37" i="2"/>
  <c r="E39" i="2"/>
  <c r="E40" i="2" s="1"/>
  <c r="E43" i="2"/>
  <c r="F43" i="2" s="1"/>
  <c r="E44" i="2"/>
  <c r="F44" i="2" s="1"/>
  <c r="E45" i="2"/>
  <c r="E46" i="2"/>
  <c r="F46" i="2" s="1"/>
  <c r="E47" i="2"/>
  <c r="F47" i="2" s="1"/>
  <c r="E48" i="2"/>
  <c r="E49" i="2" s="1"/>
  <c r="E50" i="2" s="1"/>
  <c r="F50" i="2" s="1"/>
  <c r="E51" i="2"/>
  <c r="F51" i="2" s="1"/>
  <c r="E54" i="2"/>
  <c r="E55" i="2" s="1"/>
  <c r="E56" i="2" s="1"/>
  <c r="E58" i="2"/>
  <c r="E60" i="2"/>
  <c r="F60" i="2" s="1"/>
  <c r="E61" i="2"/>
  <c r="E62" i="2" s="1"/>
  <c r="F62" i="2" s="1"/>
  <c r="E63" i="2"/>
  <c r="E64" i="2"/>
  <c r="F64" i="2" s="1"/>
  <c r="E65" i="2"/>
  <c r="E66" i="2" s="1"/>
  <c r="E67" i="2" s="1"/>
  <c r="F67" i="2" s="1"/>
  <c r="E68" i="2"/>
  <c r="F68" i="2" s="1"/>
  <c r="E69" i="2"/>
  <c r="E71" i="2"/>
  <c r="E72" i="2"/>
  <c r="E75" i="2"/>
  <c r="E76" i="2"/>
  <c r="F76" i="2" s="1"/>
  <c r="E77" i="2"/>
  <c r="F77" i="2" s="1"/>
  <c r="E78" i="2"/>
  <c r="F78" i="2" s="1"/>
  <c r="E79" i="2"/>
  <c r="E80" i="2"/>
  <c r="F80" i="2" s="1"/>
  <c r="E81" i="2"/>
  <c r="F81" i="2" s="1"/>
  <c r="E82" i="2"/>
  <c r="E91" i="2"/>
  <c r="F91" i="2" s="1"/>
  <c r="E92" i="2"/>
  <c r="F92" i="2" s="1"/>
  <c r="E93" i="2"/>
  <c r="E97" i="2"/>
  <c r="E98" i="2"/>
  <c r="E104" i="2"/>
  <c r="E106" i="2"/>
  <c r="F106" i="2" s="1"/>
  <c r="E107" i="2"/>
  <c r="E108" i="2"/>
  <c r="E109" i="2" s="1"/>
  <c r="E119" i="2"/>
  <c r="F119" i="2" s="1"/>
  <c r="E120" i="2"/>
  <c r="F120" i="2" s="1"/>
  <c r="E121" i="2"/>
  <c r="F121" i="2" s="1"/>
  <c r="E122" i="2"/>
  <c r="F122" i="2" s="1"/>
  <c r="E123" i="2"/>
  <c r="F123" i="2" s="1"/>
  <c r="E124" i="2"/>
  <c r="E131" i="2"/>
  <c r="F131" i="2" s="1"/>
  <c r="E132" i="2"/>
  <c r="E137" i="2"/>
  <c r="E138" i="2"/>
  <c r="E139" i="2"/>
  <c r="F139" i="2" s="1"/>
  <c r="E140" i="2"/>
  <c r="E154" i="2"/>
  <c r="E155" i="2"/>
  <c r="F155" i="2" s="1"/>
  <c r="E156" i="2"/>
  <c r="E157" i="2"/>
  <c r="E158" i="2"/>
  <c r="E159" i="2" s="1"/>
  <c r="E169" i="2"/>
  <c r="E170" i="2" s="1"/>
  <c r="E171" i="2" s="1"/>
  <c r="E178" i="2"/>
  <c r="E179" i="2"/>
  <c r="F179" i="2" s="1"/>
  <c r="E180" i="2"/>
  <c r="E181" i="2"/>
  <c r="E182" i="2" s="1"/>
  <c r="E183" i="2" s="1"/>
  <c r="E184" i="2" s="1"/>
  <c r="E185" i="2" s="1"/>
  <c r="E186" i="2" s="1"/>
  <c r="E187" i="2" s="1"/>
  <c r="E188" i="2"/>
  <c r="E189" i="2"/>
  <c r="E193" i="2"/>
  <c r="E194" i="2"/>
  <c r="E195" i="2" s="1"/>
  <c r="E199" i="2"/>
  <c r="E200" i="2"/>
  <c r="E201" i="2"/>
  <c r="F201" i="2" s="1"/>
  <c r="E202" i="2"/>
  <c r="E203" i="2"/>
  <c r="F203" i="2" s="1"/>
  <c r="E204" i="2"/>
  <c r="E207" i="2"/>
  <c r="E208" i="2"/>
  <c r="E209" i="2"/>
  <c r="E221" i="2"/>
  <c r="F221" i="2" s="1"/>
  <c r="E222" i="2"/>
  <c r="F222" i="2" s="1"/>
  <c r="E223" i="2"/>
  <c r="F223" i="2" s="1"/>
  <c r="E224" i="2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F245" i="2" s="1"/>
  <c r="E246" i="2"/>
  <c r="F246" i="2" s="1"/>
  <c r="E247" i="2"/>
  <c r="E248" i="2"/>
  <c r="E249" i="2"/>
  <c r="F249" i="2" s="1"/>
  <c r="E250" i="2"/>
  <c r="F250" i="2" s="1"/>
  <c r="E251" i="2"/>
  <c r="E252" i="2" s="1"/>
  <c r="E253" i="2" s="1"/>
  <c r="E254" i="2" s="1"/>
  <c r="E255" i="2" s="1"/>
  <c r="E256" i="2"/>
  <c r="E257" i="2"/>
  <c r="E263" i="2"/>
  <c r="F263" i="2" s="1"/>
  <c r="E264" i="2"/>
  <c r="F264" i="2" s="1"/>
  <c r="E265" i="2"/>
  <c r="E266" i="2" s="1"/>
  <c r="E273" i="2"/>
  <c r="E274" i="2"/>
  <c r="E275" i="2"/>
  <c r="F275" i="2" s="1"/>
  <c r="E276" i="2"/>
  <c r="F276" i="2" s="1"/>
  <c r="E277" i="2"/>
  <c r="E278" i="2" s="1"/>
  <c r="E279" i="2" s="1"/>
  <c r="E280" i="2" s="1"/>
  <c r="E281" i="2" s="1"/>
  <c r="E282" i="2" s="1"/>
  <c r="E283" i="2" s="1"/>
  <c r="E284" i="2"/>
  <c r="F284" i="2" s="1"/>
  <c r="E285" i="2"/>
  <c r="E286" i="2"/>
  <c r="E287" i="2" s="1"/>
  <c r="E288" i="2" s="1"/>
  <c r="E289" i="2" s="1"/>
  <c r="E290" i="2" s="1"/>
  <c r="E291" i="2" s="1"/>
  <c r="E292" i="2" s="1"/>
  <c r="E293" i="2" s="1"/>
  <c r="E294" i="2" s="1"/>
  <c r="E295" i="2" s="1"/>
  <c r="E296" i="2"/>
  <c r="E297" i="2"/>
  <c r="F297" i="2" s="1"/>
  <c r="E298" i="2"/>
  <c r="E299" i="2"/>
  <c r="F299" i="2" s="1"/>
  <c r="E300" i="2"/>
  <c r="E301" i="2"/>
  <c r="E302" i="2"/>
  <c r="E303" i="2" s="1"/>
  <c r="E308" i="2"/>
  <c r="E309" i="2"/>
  <c r="F309" i="2" s="1"/>
  <c r="E310" i="2"/>
  <c r="E311" i="2"/>
  <c r="F311" i="2" s="1"/>
  <c r="E312" i="2"/>
  <c r="F312" i="2" s="1"/>
  <c r="E313" i="2"/>
  <c r="F313" i="2" s="1"/>
  <c r="E314" i="2"/>
  <c r="F314" i="2" s="1"/>
  <c r="E315" i="2"/>
  <c r="F315" i="2" s="1"/>
  <c r="E316" i="2"/>
  <c r="E317" i="2" s="1"/>
  <c r="E324" i="2"/>
  <c r="F324" i="2" s="1"/>
  <c r="E325" i="2"/>
  <c r="F325" i="2" s="1"/>
  <c r="E326" i="2"/>
  <c r="F326" i="2" s="1"/>
  <c r="E327" i="2"/>
  <c r="E328" i="2" s="1"/>
  <c r="E329" i="2" s="1"/>
  <c r="F329" i="2" s="1"/>
  <c r="E330" i="2"/>
  <c r="F330" i="2" s="1"/>
  <c r="E331" i="2"/>
  <c r="E332" i="2" s="1"/>
  <c r="E333" i="2" s="1"/>
  <c r="E334" i="2" s="1"/>
  <c r="E335" i="2" s="1"/>
  <c r="E336" i="2" s="1"/>
  <c r="E337" i="2" s="1"/>
  <c r="E338" i="2" s="1"/>
  <c r="E339" i="2" s="1"/>
  <c r="E340" i="2"/>
  <c r="E341" i="2"/>
  <c r="E348" i="2"/>
  <c r="E351" i="2"/>
  <c r="E352" i="2" s="1"/>
  <c r="E353" i="2" s="1"/>
  <c r="F353" i="2" s="1"/>
  <c r="E354" i="2"/>
  <c r="F354" i="2" s="1"/>
  <c r="E355" i="2"/>
  <c r="E356" i="2" s="1"/>
  <c r="E357" i="2"/>
  <c r="E358" i="2" s="1"/>
  <c r="E359" i="2" s="1"/>
  <c r="E360" i="2" s="1"/>
  <c r="F360" i="2" s="1"/>
  <c r="E361" i="2"/>
  <c r="E362" i="2" s="1"/>
  <c r="F362" i="2" s="1"/>
  <c r="E363" i="2"/>
  <c r="E366" i="2"/>
  <c r="F366" i="2" s="1"/>
  <c r="E9" i="2"/>
  <c r="F9" i="2" s="1"/>
  <c r="E2" i="2"/>
  <c r="E3" i="2" s="1"/>
  <c r="E4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2" i="2"/>
  <c r="H367" i="2" l="1"/>
  <c r="E318" i="2"/>
  <c r="F317" i="2"/>
  <c r="E205" i="2"/>
  <c r="F204" i="2"/>
  <c r="E196" i="2"/>
  <c r="F195" i="2"/>
  <c r="E133" i="2"/>
  <c r="F132" i="2"/>
  <c r="E99" i="2"/>
  <c r="F98" i="2"/>
  <c r="F361" i="2"/>
  <c r="F265" i="2"/>
  <c r="F316" i="2"/>
  <c r="E190" i="2"/>
  <c r="F189" i="2"/>
  <c r="E172" i="2"/>
  <c r="F171" i="2"/>
  <c r="E141" i="2"/>
  <c r="F140" i="2"/>
  <c r="E125" i="2"/>
  <c r="F124" i="2"/>
  <c r="E110" i="2"/>
  <c r="F109" i="2"/>
  <c r="E38" i="2"/>
  <c r="F38" i="2" s="1"/>
  <c r="F37" i="2"/>
  <c r="E15" i="2"/>
  <c r="F14" i="2"/>
  <c r="F302" i="2"/>
  <c r="E342" i="2"/>
  <c r="F341" i="2"/>
  <c r="E364" i="2"/>
  <c r="F363" i="2"/>
  <c r="E349" i="2"/>
  <c r="F348" i="2"/>
  <c r="E304" i="2"/>
  <c r="F303" i="2"/>
  <c r="E258" i="2"/>
  <c r="F257" i="2"/>
  <c r="E210" i="2"/>
  <c r="F209" i="2"/>
  <c r="E160" i="2"/>
  <c r="F159" i="2"/>
  <c r="E70" i="2"/>
  <c r="F70" i="2" s="1"/>
  <c r="F69" i="2"/>
  <c r="E29" i="2"/>
  <c r="F28" i="2"/>
  <c r="G4" i="2"/>
  <c r="D4" i="2"/>
  <c r="F194" i="2"/>
  <c r="G3" i="2"/>
  <c r="E59" i="2"/>
  <c r="F59" i="2" s="1"/>
  <c r="F58" i="2"/>
  <c r="F294" i="2"/>
  <c r="F288" i="2"/>
  <c r="F282" i="2"/>
  <c r="F186" i="2"/>
  <c r="E5" i="2"/>
  <c r="F4" i="2"/>
  <c r="E105" i="2"/>
  <c r="F105" i="2" s="1"/>
  <c r="F104" i="2"/>
  <c r="E83" i="2"/>
  <c r="F82" i="2"/>
  <c r="E57" i="2"/>
  <c r="F57" i="2" s="1"/>
  <c r="F56" i="2"/>
  <c r="F359" i="2"/>
  <c r="F335" i="2"/>
  <c r="F293" i="2"/>
  <c r="F287" i="2"/>
  <c r="F281" i="2"/>
  <c r="F251" i="2"/>
  <c r="F239" i="2"/>
  <c r="F233" i="2"/>
  <c r="F227" i="2"/>
  <c r="F185" i="2"/>
  <c r="F49" i="2"/>
  <c r="E41" i="2"/>
  <c r="F40" i="2"/>
  <c r="F357" i="2"/>
  <c r="F351" i="2"/>
  <c r="F327" i="2"/>
  <c r="F291" i="2"/>
  <c r="F279" i="2"/>
  <c r="F183" i="2"/>
  <c r="E94" i="2"/>
  <c r="F94" i="2" s="1"/>
  <c r="E73" i="2"/>
  <c r="F73" i="2" s="1"/>
  <c r="E52" i="2"/>
  <c r="F52" i="2" s="1"/>
  <c r="E267" i="2"/>
  <c r="F267" i="2" s="1"/>
  <c r="E142" i="2" l="1"/>
  <c r="F141" i="2"/>
  <c r="E161" i="2"/>
  <c r="F160" i="2"/>
  <c r="E305" i="2"/>
  <c r="F304" i="2"/>
  <c r="E343" i="2"/>
  <c r="F342" i="2"/>
  <c r="E197" i="2"/>
  <c r="F196" i="2"/>
  <c r="E42" i="2"/>
  <c r="F42" i="2" s="1"/>
  <c r="F41" i="2"/>
  <c r="E111" i="2"/>
  <c r="F110" i="2"/>
  <c r="E173" i="2"/>
  <c r="F172" i="2"/>
  <c r="E6" i="2"/>
  <c r="F5" i="2"/>
  <c r="D5" i="2" s="1"/>
  <c r="E30" i="2"/>
  <c r="F29" i="2"/>
  <c r="E211" i="2"/>
  <c r="F210" i="2"/>
  <c r="E350" i="2"/>
  <c r="F350" i="2" s="1"/>
  <c r="F349" i="2"/>
  <c r="E100" i="2"/>
  <c r="F99" i="2"/>
  <c r="E206" i="2"/>
  <c r="F206" i="2" s="1"/>
  <c r="F205" i="2"/>
  <c r="E16" i="2"/>
  <c r="F15" i="2"/>
  <c r="E126" i="2"/>
  <c r="F125" i="2"/>
  <c r="E191" i="2"/>
  <c r="F190" i="2"/>
  <c r="E84" i="2"/>
  <c r="F83" i="2"/>
  <c r="E259" i="2"/>
  <c r="F258" i="2"/>
  <c r="E365" i="2"/>
  <c r="F365" i="2" s="1"/>
  <c r="F364" i="2"/>
  <c r="E134" i="2"/>
  <c r="F133" i="2"/>
  <c r="E319" i="2"/>
  <c r="F318" i="2"/>
  <c r="E268" i="2"/>
  <c r="F268" i="2" s="1"/>
  <c r="E53" i="2"/>
  <c r="F53" i="2" s="1"/>
  <c r="E74" i="2"/>
  <c r="F74" i="2" s="1"/>
  <c r="E95" i="2"/>
  <c r="F95" i="2" s="1"/>
  <c r="E192" i="2" l="1"/>
  <c r="F192" i="2" s="1"/>
  <c r="F191" i="2"/>
  <c r="E212" i="2"/>
  <c r="F211" i="2"/>
  <c r="E174" i="2"/>
  <c r="F173" i="2"/>
  <c r="E198" i="2"/>
  <c r="F198" i="2" s="1"/>
  <c r="F197" i="2"/>
  <c r="E162" i="2"/>
  <c r="F161" i="2"/>
  <c r="E320" i="2"/>
  <c r="F319" i="2"/>
  <c r="E260" i="2"/>
  <c r="F259" i="2"/>
  <c r="E127" i="2"/>
  <c r="F126" i="2"/>
  <c r="E101" i="2"/>
  <c r="F100" i="2"/>
  <c r="E31" i="2"/>
  <c r="F30" i="2"/>
  <c r="E112" i="2"/>
  <c r="F111" i="2"/>
  <c r="E344" i="2"/>
  <c r="F343" i="2"/>
  <c r="E143" i="2"/>
  <c r="F142" i="2"/>
  <c r="G5" i="2"/>
  <c r="E135" i="2"/>
  <c r="F134" i="2"/>
  <c r="E85" i="2"/>
  <c r="F84" i="2"/>
  <c r="E17" i="2"/>
  <c r="F16" i="2"/>
  <c r="E7" i="2"/>
  <c r="F6" i="2"/>
  <c r="G6" i="2" s="1"/>
  <c r="E306" i="2"/>
  <c r="F305" i="2"/>
  <c r="E96" i="2"/>
  <c r="F96" i="2" s="1"/>
  <c r="E269" i="2"/>
  <c r="F269" i="2" s="1"/>
  <c r="E345" i="2" l="1"/>
  <c r="F344" i="2"/>
  <c r="E321" i="2"/>
  <c r="F320" i="2"/>
  <c r="D6" i="2"/>
  <c r="E8" i="2"/>
  <c r="F8" i="2" s="1"/>
  <c r="F7" i="2"/>
  <c r="E136" i="2"/>
  <c r="F136" i="2" s="1"/>
  <c r="F135" i="2"/>
  <c r="E113" i="2"/>
  <c r="F112" i="2"/>
  <c r="E213" i="2"/>
  <c r="F212" i="2"/>
  <c r="E18" i="2"/>
  <c r="F17" i="2"/>
  <c r="E144" i="2"/>
  <c r="F143" i="2"/>
  <c r="E32" i="2"/>
  <c r="F31" i="2"/>
  <c r="E261" i="2"/>
  <c r="F260" i="2"/>
  <c r="E102" i="2"/>
  <c r="F101" i="2"/>
  <c r="E175" i="2"/>
  <c r="F174" i="2"/>
  <c r="E128" i="2"/>
  <c r="F127" i="2"/>
  <c r="E163" i="2"/>
  <c r="F162" i="2"/>
  <c r="E307" i="2"/>
  <c r="F307" i="2" s="1"/>
  <c r="F306" i="2"/>
  <c r="E86" i="2"/>
  <c r="F85" i="2"/>
  <c r="E270" i="2"/>
  <c r="F270" i="2" s="1"/>
  <c r="E346" i="2" l="1"/>
  <c r="F345" i="2"/>
  <c r="E33" i="2"/>
  <c r="F32" i="2"/>
  <c r="E164" i="2"/>
  <c r="F163" i="2"/>
  <c r="E103" i="2"/>
  <c r="F103" i="2" s="1"/>
  <c r="F102" i="2"/>
  <c r="E145" i="2"/>
  <c r="F144" i="2"/>
  <c r="E114" i="2"/>
  <c r="F113" i="2"/>
  <c r="E176" i="2"/>
  <c r="F175" i="2"/>
  <c r="E214" i="2"/>
  <c r="F213" i="2"/>
  <c r="D7" i="2"/>
  <c r="G7" i="2"/>
  <c r="E322" i="2"/>
  <c r="F321" i="2"/>
  <c r="E87" i="2"/>
  <c r="F86" i="2"/>
  <c r="E129" i="2"/>
  <c r="F128" i="2"/>
  <c r="E262" i="2"/>
  <c r="F262" i="2" s="1"/>
  <c r="F261" i="2"/>
  <c r="E19" i="2"/>
  <c r="F18" i="2"/>
  <c r="E271" i="2"/>
  <c r="F271" i="2" s="1"/>
  <c r="E323" i="2" l="1"/>
  <c r="F323" i="2" s="1"/>
  <c r="F322" i="2"/>
  <c r="E177" i="2"/>
  <c r="F177" i="2" s="1"/>
  <c r="F176" i="2"/>
  <c r="E347" i="2"/>
  <c r="F347" i="2" s="1"/>
  <c r="F346" i="2"/>
  <c r="E130" i="2"/>
  <c r="F130" i="2" s="1"/>
  <c r="F129" i="2"/>
  <c r="E115" i="2"/>
  <c r="F114" i="2"/>
  <c r="D8" i="2"/>
  <c r="G8" i="2"/>
  <c r="E165" i="2"/>
  <c r="F164" i="2"/>
  <c r="E20" i="2"/>
  <c r="F19" i="2"/>
  <c r="E88" i="2"/>
  <c r="F87" i="2"/>
  <c r="E215" i="2"/>
  <c r="F214" i="2"/>
  <c r="E146" i="2"/>
  <c r="F145" i="2"/>
  <c r="E34" i="2"/>
  <c r="F33" i="2"/>
  <c r="E272" i="2"/>
  <c r="F272" i="2" s="1"/>
  <c r="E216" i="2" l="1"/>
  <c r="F215" i="2"/>
  <c r="E166" i="2"/>
  <c r="F165" i="2"/>
  <c r="E35" i="2"/>
  <c r="F34" i="2"/>
  <c r="E89" i="2"/>
  <c r="F88" i="2"/>
  <c r="E147" i="2"/>
  <c r="F146" i="2"/>
  <c r="E21" i="2"/>
  <c r="F20" i="2"/>
  <c r="E116" i="2"/>
  <c r="F115" i="2"/>
  <c r="D9" i="2"/>
  <c r="G9" i="2"/>
  <c r="E117" i="2" l="1"/>
  <c r="F116" i="2"/>
  <c r="E90" i="2"/>
  <c r="F90" i="2" s="1"/>
  <c r="F89" i="2"/>
  <c r="E217" i="2"/>
  <c r="F216" i="2"/>
  <c r="E22" i="2"/>
  <c r="F21" i="2"/>
  <c r="E36" i="2"/>
  <c r="F36" i="2" s="1"/>
  <c r="F35" i="2"/>
  <c r="D10" i="2"/>
  <c r="G10" i="2"/>
  <c r="E148" i="2"/>
  <c r="F147" i="2"/>
  <c r="E167" i="2"/>
  <c r="F166" i="2"/>
  <c r="D11" i="2" l="1"/>
  <c r="G11" i="2"/>
  <c r="E218" i="2"/>
  <c r="F217" i="2"/>
  <c r="E149" i="2"/>
  <c r="F148" i="2"/>
  <c r="E118" i="2"/>
  <c r="F118" i="2" s="1"/>
  <c r="F117" i="2"/>
  <c r="E23" i="2"/>
  <c r="F23" i="2" s="1"/>
  <c r="F22" i="2"/>
  <c r="E168" i="2"/>
  <c r="F168" i="2" s="1"/>
  <c r="F167" i="2"/>
  <c r="E150" i="2" l="1"/>
  <c r="F149" i="2"/>
  <c r="D12" i="2"/>
  <c r="G12" i="2"/>
  <c r="E219" i="2"/>
  <c r="F218" i="2"/>
  <c r="D13" i="2" l="1"/>
  <c r="G13" i="2"/>
  <c r="E220" i="2"/>
  <c r="F220" i="2" s="1"/>
  <c r="F219" i="2"/>
  <c r="E151" i="2"/>
  <c r="F150" i="2"/>
  <c r="E152" i="2" l="1"/>
  <c r="F151" i="2"/>
  <c r="D14" i="2"/>
  <c r="G14" i="2"/>
  <c r="E153" i="2" l="1"/>
  <c r="F152" i="2"/>
  <c r="D15" i="2"/>
  <c r="G15" i="2"/>
  <c r="F153" i="2" l="1"/>
  <c r="F368" i="2" s="1"/>
  <c r="E367" i="2"/>
  <c r="D16" i="2"/>
  <c r="G16" i="2"/>
  <c r="D17" i="2" l="1"/>
  <c r="G17" i="2"/>
  <c r="D18" i="2" l="1"/>
  <c r="G18" i="2"/>
  <c r="D19" i="2" l="1"/>
  <c r="G19" i="2"/>
  <c r="D20" i="2" l="1"/>
  <c r="G20" i="2"/>
  <c r="D21" i="2" l="1"/>
  <c r="G21" i="2"/>
  <c r="D22" i="2" l="1"/>
  <c r="G22" i="2"/>
  <c r="D23" i="2" l="1"/>
  <c r="G23" i="2"/>
  <c r="D24" i="2" l="1"/>
  <c r="G24" i="2"/>
  <c r="D25" i="2" l="1"/>
  <c r="G25" i="2"/>
  <c r="D26" i="2" l="1"/>
  <c r="G26" i="2"/>
  <c r="D27" i="2" l="1"/>
  <c r="G27" i="2"/>
  <c r="D28" i="2" l="1"/>
  <c r="G28" i="2"/>
  <c r="D29" i="2" l="1"/>
  <c r="G29" i="2"/>
  <c r="D30" i="2" l="1"/>
  <c r="G30" i="2"/>
  <c r="D31" i="2" l="1"/>
  <c r="G31" i="2"/>
  <c r="D32" i="2" l="1"/>
  <c r="G32" i="2"/>
  <c r="D33" i="2" l="1"/>
  <c r="G33" i="2"/>
  <c r="D34" i="2" l="1"/>
  <c r="G34" i="2"/>
  <c r="D35" i="2" l="1"/>
  <c r="G35" i="2"/>
  <c r="D36" i="2" l="1"/>
  <c r="G36" i="2"/>
  <c r="D37" i="2" l="1"/>
  <c r="G37" i="2"/>
  <c r="D38" i="2" l="1"/>
  <c r="G38" i="2"/>
  <c r="D39" i="2" l="1"/>
  <c r="G39" i="2"/>
  <c r="D40" i="2" l="1"/>
  <c r="G40" i="2"/>
  <c r="D41" i="2" l="1"/>
  <c r="G41" i="2"/>
  <c r="D42" i="2" l="1"/>
  <c r="G42" i="2"/>
  <c r="D43" i="2" l="1"/>
  <c r="G43" i="2"/>
  <c r="D44" i="2" l="1"/>
  <c r="G44" i="2"/>
  <c r="D45" i="2" l="1"/>
  <c r="G45" i="2"/>
  <c r="D46" i="2" l="1"/>
  <c r="G46" i="2"/>
  <c r="D47" i="2" l="1"/>
  <c r="G47" i="2"/>
  <c r="D48" i="2" l="1"/>
  <c r="G48" i="2"/>
  <c r="D49" i="2" l="1"/>
  <c r="G49" i="2"/>
  <c r="D50" i="2" l="1"/>
  <c r="G50" i="2"/>
  <c r="D51" i="2" l="1"/>
  <c r="G51" i="2"/>
  <c r="D52" i="2" l="1"/>
  <c r="G52" i="2"/>
  <c r="D53" i="2" l="1"/>
  <c r="G53" i="2"/>
  <c r="D54" i="2" l="1"/>
  <c r="G54" i="2"/>
  <c r="D55" i="2" l="1"/>
  <c r="G55" i="2"/>
  <c r="D56" i="2" l="1"/>
  <c r="G56" i="2"/>
  <c r="D57" i="2" l="1"/>
  <c r="G57" i="2"/>
  <c r="D58" i="2" l="1"/>
  <c r="G58" i="2"/>
  <c r="D59" i="2" l="1"/>
  <c r="G59" i="2"/>
  <c r="D60" i="2" l="1"/>
  <c r="G60" i="2"/>
  <c r="D61" i="2" l="1"/>
  <c r="G61" i="2"/>
  <c r="D62" i="2" l="1"/>
  <c r="G62" i="2"/>
  <c r="D63" i="2" l="1"/>
  <c r="G63" i="2"/>
  <c r="D64" i="2" l="1"/>
  <c r="G64" i="2"/>
  <c r="D65" i="2" l="1"/>
  <c r="G65" i="2"/>
  <c r="D66" i="2" l="1"/>
  <c r="G66" i="2"/>
  <c r="D67" i="2" l="1"/>
  <c r="G67" i="2"/>
  <c r="D68" i="2" l="1"/>
  <c r="G68" i="2"/>
  <c r="D69" i="2" l="1"/>
  <c r="G69" i="2"/>
  <c r="D70" i="2" l="1"/>
  <c r="G70" i="2"/>
  <c r="D71" i="2" l="1"/>
  <c r="G71" i="2"/>
  <c r="D72" i="2" l="1"/>
  <c r="G72" i="2"/>
  <c r="D73" i="2" l="1"/>
  <c r="G73" i="2"/>
  <c r="D74" i="2" l="1"/>
  <c r="G74" i="2"/>
  <c r="D75" i="2" l="1"/>
  <c r="G75" i="2"/>
  <c r="D76" i="2" l="1"/>
  <c r="G76" i="2"/>
  <c r="D77" i="2" l="1"/>
  <c r="G77" i="2"/>
  <c r="D78" i="2" l="1"/>
  <c r="G78" i="2"/>
  <c r="D79" i="2" l="1"/>
  <c r="G79" i="2"/>
  <c r="D80" i="2" l="1"/>
  <c r="G80" i="2"/>
  <c r="D81" i="2" l="1"/>
  <c r="G81" i="2"/>
  <c r="D82" i="2" l="1"/>
  <c r="G82" i="2"/>
  <c r="D83" i="2" l="1"/>
  <c r="G83" i="2"/>
  <c r="D84" i="2" l="1"/>
  <c r="G84" i="2"/>
  <c r="D85" i="2" l="1"/>
  <c r="G85" i="2"/>
  <c r="D86" i="2" l="1"/>
  <c r="G86" i="2"/>
  <c r="D87" i="2" l="1"/>
  <c r="G87" i="2"/>
  <c r="D88" i="2" l="1"/>
  <c r="G88" i="2"/>
  <c r="D89" i="2" l="1"/>
  <c r="G89" i="2"/>
  <c r="D90" i="2" l="1"/>
  <c r="G90" i="2"/>
  <c r="D91" i="2" l="1"/>
  <c r="G91" i="2"/>
  <c r="D92" i="2" l="1"/>
  <c r="G92" i="2"/>
  <c r="D93" i="2" l="1"/>
  <c r="G93" i="2"/>
  <c r="D94" i="2" l="1"/>
  <c r="G94" i="2"/>
  <c r="D95" i="2" l="1"/>
  <c r="G95" i="2"/>
  <c r="D96" i="2" l="1"/>
  <c r="G96" i="2"/>
  <c r="D97" i="2" l="1"/>
  <c r="G97" i="2"/>
  <c r="D98" i="2" l="1"/>
  <c r="G98" i="2"/>
  <c r="D99" i="2" l="1"/>
  <c r="G99" i="2"/>
  <c r="D100" i="2" l="1"/>
  <c r="G100" i="2"/>
  <c r="D101" i="2" l="1"/>
  <c r="G101" i="2"/>
  <c r="D102" i="2" l="1"/>
  <c r="G102" i="2"/>
  <c r="D103" i="2" l="1"/>
  <c r="G103" i="2"/>
  <c r="D104" i="2" l="1"/>
  <c r="G104" i="2"/>
  <c r="D105" i="2" l="1"/>
  <c r="G105" i="2"/>
  <c r="D106" i="2" l="1"/>
  <c r="G106" i="2"/>
  <c r="D107" i="2" l="1"/>
  <c r="G107" i="2"/>
  <c r="D108" i="2" l="1"/>
  <c r="G108" i="2"/>
  <c r="D109" i="2" l="1"/>
  <c r="G109" i="2"/>
  <c r="D110" i="2" l="1"/>
  <c r="G110" i="2"/>
  <c r="D111" i="2" l="1"/>
  <c r="G111" i="2"/>
  <c r="D112" i="2" l="1"/>
  <c r="G112" i="2"/>
  <c r="D113" i="2" l="1"/>
  <c r="G113" i="2"/>
  <c r="D114" i="2" l="1"/>
  <c r="G114" i="2"/>
  <c r="D115" i="2" l="1"/>
  <c r="G115" i="2"/>
  <c r="D116" i="2" l="1"/>
  <c r="G116" i="2"/>
  <c r="D117" i="2" l="1"/>
  <c r="G117" i="2"/>
  <c r="D118" i="2" l="1"/>
  <c r="G118" i="2"/>
  <c r="D119" i="2" l="1"/>
  <c r="G119" i="2"/>
  <c r="D120" i="2" l="1"/>
  <c r="G120" i="2"/>
  <c r="D121" i="2" l="1"/>
  <c r="G121" i="2"/>
  <c r="D122" i="2" l="1"/>
  <c r="G122" i="2"/>
  <c r="D123" i="2" l="1"/>
  <c r="G123" i="2"/>
  <c r="D124" i="2" l="1"/>
  <c r="G124" i="2"/>
  <c r="D125" i="2" l="1"/>
  <c r="G125" i="2"/>
  <c r="D126" i="2" l="1"/>
  <c r="G126" i="2"/>
  <c r="D127" i="2" l="1"/>
  <c r="G127" i="2"/>
  <c r="D128" i="2" l="1"/>
  <c r="G128" i="2"/>
  <c r="D129" i="2" l="1"/>
  <c r="G129" i="2"/>
  <c r="D130" i="2" l="1"/>
  <c r="G130" i="2"/>
  <c r="D131" i="2" l="1"/>
  <c r="G131" i="2"/>
  <c r="D132" i="2" l="1"/>
  <c r="G132" i="2"/>
  <c r="D133" i="2" l="1"/>
  <c r="G133" i="2"/>
  <c r="D134" i="2" l="1"/>
  <c r="G134" i="2"/>
  <c r="D135" i="2" l="1"/>
  <c r="G135" i="2"/>
  <c r="D136" i="2" l="1"/>
  <c r="G136" i="2"/>
  <c r="D137" i="2" l="1"/>
  <c r="G137" i="2"/>
  <c r="D138" i="2" l="1"/>
  <c r="G138" i="2"/>
  <c r="D139" i="2" l="1"/>
  <c r="G139" i="2"/>
  <c r="D140" i="2" l="1"/>
  <c r="G140" i="2"/>
  <c r="D141" i="2" l="1"/>
  <c r="G141" i="2"/>
  <c r="D142" i="2" l="1"/>
  <c r="G142" i="2"/>
  <c r="D143" i="2" l="1"/>
  <c r="G143" i="2"/>
  <c r="D144" i="2" l="1"/>
  <c r="G144" i="2"/>
  <c r="D145" i="2" l="1"/>
  <c r="G145" i="2"/>
  <c r="D146" i="2" l="1"/>
  <c r="G146" i="2"/>
  <c r="D147" i="2" l="1"/>
  <c r="G147" i="2"/>
  <c r="D148" i="2" l="1"/>
  <c r="G148" i="2"/>
  <c r="D149" i="2" l="1"/>
  <c r="G149" i="2"/>
  <c r="D150" i="2" l="1"/>
  <c r="G150" i="2"/>
  <c r="D151" i="2" l="1"/>
  <c r="G151" i="2"/>
  <c r="D152" i="2" l="1"/>
  <c r="G152" i="2"/>
  <c r="D153" i="2" l="1"/>
  <c r="G153" i="2"/>
  <c r="D154" i="2" l="1"/>
  <c r="G154" i="2"/>
  <c r="D155" i="2" l="1"/>
  <c r="G155" i="2"/>
  <c r="D156" i="2" l="1"/>
  <c r="G156" i="2"/>
  <c r="D157" i="2" l="1"/>
  <c r="G157" i="2"/>
  <c r="D158" i="2" l="1"/>
  <c r="G158" i="2"/>
  <c r="D159" i="2" l="1"/>
  <c r="G159" i="2"/>
  <c r="D160" i="2" l="1"/>
  <c r="G160" i="2"/>
  <c r="D161" i="2" l="1"/>
  <c r="G161" i="2"/>
  <c r="D162" i="2" l="1"/>
  <c r="G162" i="2"/>
  <c r="D163" i="2" l="1"/>
  <c r="G163" i="2"/>
  <c r="D164" i="2" l="1"/>
  <c r="G164" i="2"/>
  <c r="D165" i="2" l="1"/>
  <c r="G165" i="2"/>
  <c r="D166" i="2" l="1"/>
  <c r="G166" i="2"/>
  <c r="D167" i="2" l="1"/>
  <c r="G167" i="2"/>
  <c r="D168" i="2" l="1"/>
  <c r="G168" i="2"/>
  <c r="D169" i="2" l="1"/>
  <c r="G169" i="2"/>
  <c r="D170" i="2" l="1"/>
  <c r="G170" i="2"/>
  <c r="D171" i="2" l="1"/>
  <c r="G171" i="2"/>
  <c r="D172" i="2" l="1"/>
  <c r="G172" i="2"/>
  <c r="D173" i="2" l="1"/>
  <c r="G173" i="2"/>
  <c r="D174" i="2" l="1"/>
  <c r="G174" i="2"/>
  <c r="D175" i="2" l="1"/>
  <c r="G175" i="2"/>
  <c r="D176" i="2" l="1"/>
  <c r="G176" i="2"/>
  <c r="D177" i="2" l="1"/>
  <c r="G177" i="2"/>
  <c r="D178" i="2" l="1"/>
  <c r="G178" i="2"/>
  <c r="D179" i="2" l="1"/>
  <c r="G179" i="2"/>
  <c r="D180" i="2" l="1"/>
  <c r="G180" i="2"/>
  <c r="D181" i="2" l="1"/>
  <c r="G181" i="2"/>
  <c r="D182" i="2" l="1"/>
  <c r="G182" i="2"/>
  <c r="D183" i="2" l="1"/>
  <c r="G183" i="2"/>
  <c r="D184" i="2" l="1"/>
  <c r="G184" i="2"/>
  <c r="D185" i="2" l="1"/>
  <c r="G185" i="2"/>
  <c r="D186" i="2" l="1"/>
  <c r="G186" i="2"/>
  <c r="D187" i="2" l="1"/>
  <c r="G187" i="2"/>
  <c r="D188" i="2" l="1"/>
  <c r="G188" i="2"/>
  <c r="D189" i="2" l="1"/>
  <c r="G189" i="2"/>
  <c r="D190" i="2" l="1"/>
  <c r="G190" i="2"/>
  <c r="D191" i="2" l="1"/>
  <c r="G191" i="2"/>
  <c r="D192" i="2" l="1"/>
  <c r="G192" i="2"/>
  <c r="D193" i="2" l="1"/>
  <c r="G193" i="2"/>
  <c r="D194" i="2" l="1"/>
  <c r="G194" i="2"/>
  <c r="D195" i="2" l="1"/>
  <c r="G195" i="2"/>
  <c r="D196" i="2" l="1"/>
  <c r="G196" i="2"/>
  <c r="D197" i="2" l="1"/>
  <c r="G197" i="2"/>
  <c r="D198" i="2" l="1"/>
  <c r="G198" i="2"/>
  <c r="D199" i="2" l="1"/>
  <c r="G199" i="2"/>
  <c r="D200" i="2" l="1"/>
  <c r="G200" i="2"/>
  <c r="D201" i="2" l="1"/>
  <c r="G201" i="2"/>
  <c r="D202" i="2" l="1"/>
  <c r="G202" i="2"/>
  <c r="D203" i="2" l="1"/>
  <c r="G203" i="2"/>
  <c r="D204" i="2" l="1"/>
  <c r="G204" i="2"/>
  <c r="D205" i="2" l="1"/>
  <c r="G205" i="2"/>
  <c r="D206" i="2" l="1"/>
  <c r="G206" i="2"/>
  <c r="D207" i="2" l="1"/>
  <c r="G207" i="2"/>
  <c r="D208" i="2" l="1"/>
  <c r="G208" i="2"/>
  <c r="D209" i="2" l="1"/>
  <c r="G209" i="2"/>
  <c r="D210" i="2" l="1"/>
  <c r="G210" i="2"/>
  <c r="D211" i="2" l="1"/>
  <c r="G211" i="2"/>
  <c r="D212" i="2" l="1"/>
  <c r="G212" i="2"/>
  <c r="D213" i="2" l="1"/>
  <c r="G213" i="2"/>
  <c r="D214" i="2" l="1"/>
  <c r="G214" i="2"/>
  <c r="D215" i="2" l="1"/>
  <c r="G215" i="2"/>
  <c r="D216" i="2" l="1"/>
  <c r="G216" i="2"/>
  <c r="D217" i="2" l="1"/>
  <c r="G217" i="2"/>
  <c r="D218" i="2" l="1"/>
  <c r="G218" i="2"/>
  <c r="D219" i="2" l="1"/>
  <c r="G219" i="2"/>
  <c r="D220" i="2" l="1"/>
  <c r="G220" i="2"/>
  <c r="D221" i="2" l="1"/>
  <c r="G221" i="2"/>
  <c r="D222" i="2" l="1"/>
  <c r="G222" i="2"/>
  <c r="D223" i="2" l="1"/>
  <c r="G223" i="2"/>
  <c r="D224" i="2" l="1"/>
  <c r="G224" i="2"/>
  <c r="D225" i="2" l="1"/>
  <c r="G225" i="2"/>
  <c r="D226" i="2" l="1"/>
  <c r="G226" i="2"/>
  <c r="D227" i="2" l="1"/>
  <c r="G227" i="2"/>
  <c r="D228" i="2" l="1"/>
  <c r="G228" i="2"/>
  <c r="D229" i="2" l="1"/>
  <c r="G229" i="2"/>
  <c r="D230" i="2" l="1"/>
  <c r="G230" i="2"/>
  <c r="D231" i="2" l="1"/>
  <c r="G231" i="2"/>
  <c r="D232" i="2" l="1"/>
  <c r="G232" i="2"/>
  <c r="D233" i="2" l="1"/>
  <c r="G233" i="2"/>
  <c r="D234" i="2" l="1"/>
  <c r="G234" i="2"/>
  <c r="D235" i="2" l="1"/>
  <c r="G235" i="2"/>
  <c r="D236" i="2" l="1"/>
  <c r="G236" i="2"/>
  <c r="D237" i="2" l="1"/>
  <c r="G237" i="2"/>
  <c r="D238" i="2" l="1"/>
  <c r="G238" i="2"/>
  <c r="D239" i="2" l="1"/>
  <c r="G239" i="2"/>
  <c r="D240" i="2" l="1"/>
  <c r="G240" i="2"/>
  <c r="D241" i="2" l="1"/>
  <c r="G241" i="2"/>
  <c r="D242" i="2" l="1"/>
  <c r="G242" i="2"/>
  <c r="D243" i="2" l="1"/>
  <c r="G243" i="2"/>
  <c r="D244" i="2" l="1"/>
  <c r="G244" i="2"/>
  <c r="D245" i="2" l="1"/>
  <c r="G245" i="2"/>
  <c r="D246" i="2" l="1"/>
  <c r="G246" i="2"/>
  <c r="D247" i="2" l="1"/>
  <c r="G247" i="2"/>
  <c r="D248" i="2" l="1"/>
  <c r="G248" i="2"/>
  <c r="D249" i="2" l="1"/>
  <c r="G249" i="2"/>
  <c r="D250" i="2" l="1"/>
  <c r="G250" i="2"/>
  <c r="D251" i="2" l="1"/>
  <c r="G251" i="2"/>
  <c r="D252" i="2" l="1"/>
  <c r="G252" i="2"/>
  <c r="D253" i="2" l="1"/>
  <c r="G253" i="2"/>
  <c r="D254" i="2" l="1"/>
  <c r="G254" i="2"/>
  <c r="D255" i="2" l="1"/>
  <c r="G255" i="2"/>
  <c r="D256" i="2" l="1"/>
  <c r="G256" i="2"/>
  <c r="D257" i="2" l="1"/>
  <c r="G257" i="2"/>
  <c r="D258" i="2" l="1"/>
  <c r="G258" i="2"/>
  <c r="D259" i="2" l="1"/>
  <c r="G259" i="2"/>
  <c r="D260" i="2" l="1"/>
  <c r="G260" i="2"/>
  <c r="D261" i="2" l="1"/>
  <c r="G261" i="2"/>
  <c r="D262" i="2" l="1"/>
  <c r="G262" i="2"/>
  <c r="D263" i="2" l="1"/>
  <c r="G263" i="2"/>
  <c r="D264" i="2" l="1"/>
  <c r="G264" i="2"/>
  <c r="D265" i="2" l="1"/>
  <c r="G265" i="2"/>
  <c r="D266" i="2" l="1"/>
  <c r="G266" i="2"/>
  <c r="D267" i="2" l="1"/>
  <c r="G267" i="2"/>
  <c r="D268" i="2" l="1"/>
  <c r="G268" i="2"/>
  <c r="D269" i="2" l="1"/>
  <c r="G269" i="2"/>
  <c r="D270" i="2" l="1"/>
  <c r="G270" i="2"/>
  <c r="D271" i="2" l="1"/>
  <c r="G271" i="2"/>
  <c r="D272" i="2" l="1"/>
  <c r="G272" i="2"/>
  <c r="D273" i="2" l="1"/>
  <c r="G273" i="2"/>
  <c r="D274" i="2" l="1"/>
  <c r="G274" i="2"/>
  <c r="D275" i="2" l="1"/>
  <c r="G275" i="2"/>
  <c r="D276" i="2" l="1"/>
  <c r="G276" i="2"/>
  <c r="D277" i="2" l="1"/>
  <c r="G277" i="2"/>
  <c r="D278" i="2" l="1"/>
  <c r="G278" i="2"/>
  <c r="D279" i="2" l="1"/>
  <c r="G279" i="2"/>
  <c r="D280" i="2" l="1"/>
  <c r="G280" i="2"/>
  <c r="D281" i="2" l="1"/>
  <c r="G281" i="2"/>
  <c r="D282" i="2" l="1"/>
  <c r="G282" i="2"/>
  <c r="D283" i="2" l="1"/>
  <c r="G283" i="2"/>
  <c r="D284" i="2" l="1"/>
  <c r="G284" i="2"/>
  <c r="D285" i="2" l="1"/>
  <c r="G285" i="2"/>
  <c r="D286" i="2" l="1"/>
  <c r="G286" i="2"/>
  <c r="D287" i="2" l="1"/>
  <c r="G287" i="2"/>
  <c r="D288" i="2" l="1"/>
  <c r="G288" i="2"/>
  <c r="D289" i="2" l="1"/>
  <c r="G289" i="2"/>
  <c r="D290" i="2" l="1"/>
  <c r="G290" i="2"/>
  <c r="D291" i="2" l="1"/>
  <c r="G291" i="2"/>
  <c r="D292" i="2" l="1"/>
  <c r="G292" i="2"/>
  <c r="D293" i="2" l="1"/>
  <c r="G293" i="2"/>
  <c r="D294" i="2" l="1"/>
  <c r="G294" i="2"/>
  <c r="D295" i="2" l="1"/>
  <c r="G295" i="2"/>
  <c r="D296" i="2" l="1"/>
  <c r="G296" i="2"/>
  <c r="D297" i="2" l="1"/>
  <c r="G297" i="2"/>
  <c r="D298" i="2" l="1"/>
  <c r="G298" i="2"/>
  <c r="D299" i="2" l="1"/>
  <c r="G299" i="2"/>
  <c r="D300" i="2" l="1"/>
  <c r="G300" i="2"/>
  <c r="D301" i="2" l="1"/>
  <c r="G301" i="2"/>
  <c r="D302" i="2" l="1"/>
  <c r="G302" i="2"/>
  <c r="D303" i="2" l="1"/>
  <c r="G303" i="2"/>
  <c r="D304" i="2" l="1"/>
  <c r="G304" i="2"/>
  <c r="D305" i="2" l="1"/>
  <c r="G305" i="2"/>
  <c r="D306" i="2" l="1"/>
  <c r="G306" i="2"/>
  <c r="D307" i="2" l="1"/>
  <c r="G307" i="2"/>
  <c r="D308" i="2" l="1"/>
  <c r="G308" i="2"/>
  <c r="D309" i="2" l="1"/>
  <c r="G309" i="2"/>
  <c r="D310" i="2" l="1"/>
  <c r="G310" i="2"/>
  <c r="D311" i="2" l="1"/>
  <c r="G311" i="2"/>
  <c r="D312" i="2" l="1"/>
  <c r="G312" i="2"/>
  <c r="D313" i="2" l="1"/>
  <c r="G313" i="2"/>
  <c r="D314" i="2" l="1"/>
  <c r="G314" i="2"/>
  <c r="D315" i="2" l="1"/>
  <c r="G315" i="2"/>
  <c r="D316" i="2" l="1"/>
  <c r="G316" i="2"/>
  <c r="D317" i="2" l="1"/>
  <c r="G317" i="2"/>
  <c r="D318" i="2" l="1"/>
  <c r="G318" i="2"/>
  <c r="D319" i="2" l="1"/>
  <c r="G319" i="2"/>
  <c r="D320" i="2" l="1"/>
  <c r="G320" i="2"/>
  <c r="D321" i="2" l="1"/>
  <c r="G321" i="2"/>
  <c r="D322" i="2" l="1"/>
  <c r="G322" i="2"/>
  <c r="D323" i="2" l="1"/>
  <c r="G323" i="2"/>
  <c r="D324" i="2" l="1"/>
  <c r="G324" i="2"/>
  <c r="D325" i="2" l="1"/>
  <c r="G325" i="2"/>
  <c r="D326" i="2" l="1"/>
  <c r="G326" i="2"/>
  <c r="D327" i="2" l="1"/>
  <c r="G327" i="2"/>
  <c r="D328" i="2" l="1"/>
  <c r="G328" i="2"/>
  <c r="D329" i="2" l="1"/>
  <c r="G329" i="2"/>
  <c r="D330" i="2" l="1"/>
  <c r="G330" i="2"/>
  <c r="D331" i="2" l="1"/>
  <c r="G331" i="2"/>
  <c r="D332" i="2" l="1"/>
  <c r="G332" i="2"/>
  <c r="D333" i="2" l="1"/>
  <c r="G333" i="2"/>
  <c r="D334" i="2" l="1"/>
  <c r="G334" i="2"/>
  <c r="D335" i="2" l="1"/>
  <c r="G335" i="2"/>
  <c r="D336" i="2" l="1"/>
  <c r="G336" i="2"/>
  <c r="D337" i="2" l="1"/>
  <c r="G337" i="2"/>
  <c r="D338" i="2" l="1"/>
  <c r="G338" i="2"/>
  <c r="D339" i="2" l="1"/>
  <c r="G339" i="2"/>
  <c r="D340" i="2" l="1"/>
  <c r="G340" i="2"/>
  <c r="D341" i="2" l="1"/>
  <c r="G341" i="2"/>
  <c r="D342" i="2" l="1"/>
  <c r="G342" i="2"/>
  <c r="D343" i="2" l="1"/>
  <c r="G343" i="2"/>
  <c r="D344" i="2" l="1"/>
  <c r="G344" i="2"/>
  <c r="D345" i="2" l="1"/>
  <c r="G345" i="2"/>
  <c r="D346" i="2" l="1"/>
  <c r="G346" i="2"/>
  <c r="D347" i="2" l="1"/>
  <c r="G347" i="2"/>
  <c r="D348" i="2" l="1"/>
  <c r="G348" i="2"/>
  <c r="D349" i="2" l="1"/>
  <c r="G349" i="2"/>
  <c r="D350" i="2" l="1"/>
  <c r="G350" i="2"/>
  <c r="D351" i="2" l="1"/>
  <c r="G351" i="2"/>
  <c r="D352" i="2" l="1"/>
  <c r="G352" i="2"/>
  <c r="D353" i="2" l="1"/>
  <c r="G353" i="2"/>
  <c r="D354" i="2" l="1"/>
  <c r="G354" i="2"/>
  <c r="D355" i="2" l="1"/>
  <c r="G355" i="2"/>
  <c r="D356" i="2" l="1"/>
  <c r="G356" i="2"/>
  <c r="D357" i="2" l="1"/>
  <c r="G357" i="2"/>
  <c r="D358" i="2" l="1"/>
  <c r="G358" i="2"/>
  <c r="D359" i="2" l="1"/>
  <c r="G359" i="2"/>
  <c r="D360" i="2" l="1"/>
  <c r="G360" i="2"/>
  <c r="D361" i="2" l="1"/>
  <c r="G361" i="2"/>
  <c r="D362" i="2" l="1"/>
  <c r="G362" i="2"/>
  <c r="D363" i="2" l="1"/>
  <c r="G363" i="2"/>
  <c r="D364" i="2" l="1"/>
  <c r="G364" i="2"/>
  <c r="D365" i="2" l="1"/>
  <c r="G365" i="2"/>
  <c r="D366" i="2" l="1"/>
  <c r="G366" i="2"/>
  <c r="G36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E9D2E9-944F-4FD4-AB7C-731503273EB0}" keepAlive="1" name="Zapytanie — ekodom" description="Połączenie z zapytaniem „ekodom” w skoroszycie." type="5" refreshedVersion="8" background="1" saveData="1">
    <dbPr connection="Provider=Microsoft.Mashup.OleDb.1;Data Source=$Workbook$;Location=ekodom;Extended Properties=&quot;&quot;" command="SELECT * FROM [ekodom]"/>
  </connection>
</connections>
</file>

<file path=xl/sharedStrings.xml><?xml version="1.0" encoding="utf-8"?>
<sst xmlns="http://schemas.openxmlformats.org/spreadsheetml/2006/main" count="25" uniqueCount="23">
  <si>
    <t>Data</t>
  </si>
  <si>
    <t>retencja</t>
  </si>
  <si>
    <t>dzień_tygodnia</t>
  </si>
  <si>
    <t>zbiornik</t>
  </si>
  <si>
    <t>susza</t>
  </si>
  <si>
    <t>czy_podlewany</t>
  </si>
  <si>
    <t>Etykiety wierszy</t>
  </si>
  <si>
    <t>Suma końcowa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</si>
  <si>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</si>
  <si>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</si>
  <si>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</si>
  <si>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</si>
  <si>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</si>
  <si>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</si>
  <si>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</si>
  <si>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</si>
  <si>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</si>
  <si>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</si>
  <si>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</si>
  <si>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</si>
  <si>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Suma z retencja</t>
  </si>
  <si>
    <t>czy_wodociąg</t>
  </si>
  <si>
    <t>pobrana ilość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</si>
</sst>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4" borderId="0" xfId="0" applyFill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[zadanie4.xlsx]zadanie2!Tabela przestawna2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zadanie2!$B$3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zadanie2!$A$4:$A$16</c:f>
              <c:strCache>
                <c:ptCount val="12"/>
                <c:pt idx="0">
                  <c:v>sty</c:v>
                </c:pt>
                <c:pt idx="1">
                  <c:v>lut</c:v>
                </c:pt>
                <c:pt idx="2">
                  <c:v>mar</c:v>
                </c:pt>
                <c:pt idx="3">
                  <c:v>kwi</c:v>
                </c:pt>
                <c:pt idx="4">
                  <c:v>maj</c:v>
                </c:pt>
                <c:pt idx="5">
                  <c:v>cze</c:v>
                </c:pt>
                <c:pt idx="6">
                  <c:v>lip</c:v>
                </c:pt>
                <c:pt idx="7">
                  <c:v>sie</c:v>
                </c:pt>
                <c:pt idx="8">
                  <c:v>wrz</c:v>
                </c:pt>
                <c:pt idx="9">
                  <c:v>paź</c:v>
                </c:pt>
                <c:pt idx="10">
                  <c:v>lis</c:v>
                </c:pt>
                <c:pt idx="11">
                  <c:v>gru</c:v>
                </c:pt>
              </c:strCache>
            </c:strRef>
          </c:cat>
          <c:val>
            <c:numRef>
              <c:f>zadanie2!$B$4:$B$16</c:f>
              <c:numCache>
                <c:formatCode>General</c:formatCode>
                <c:ptCount val="12"/>
                <c:pt idx="0">
                  <c:v>2452</c:v>
                </c:pt>
                <c:pt idx="1">
                  <c:v>1381</c:v>
                </c:pt>
                <c:pt idx="2">
                  <c:v>3755</c:v>
                </c:pt>
                <c:pt idx="3">
                  <c:v>4213</c:v>
                </c:pt>
                <c:pt idx="4">
                  <c:v>3935</c:v>
                </c:pt>
                <c:pt idx="5">
                  <c:v>5566</c:v>
                </c:pt>
                <c:pt idx="6">
                  <c:v>6516</c:v>
                </c:pt>
                <c:pt idx="7">
                  <c:v>2698</c:v>
                </c:pt>
                <c:pt idx="8">
                  <c:v>5680</c:v>
                </c:pt>
                <c:pt idx="9">
                  <c:v>12225</c:v>
                </c:pt>
                <c:pt idx="10">
                  <c:v>14761</c:v>
                </c:pt>
                <c:pt idx="11">
                  <c:v>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B-4085-AEB0-7507FC2CC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521455"/>
        <c:axId val="1342522415"/>
      </c:barChart>
      <c:catAx>
        <c:axId val="134252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522415"/>
        <c:crosses val="autoZero"/>
        <c:auto val="1"/>
        <c:lblAlgn val="ctr"/>
        <c:lblOffset val="100"/>
        <c:noMultiLvlLbl val="0"/>
      </c:catAx>
      <c:valAx>
        <c:axId val="13425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2521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4</xdr:row>
      <xdr:rowOff>152400</xdr:rowOff>
    </xdr:from>
    <xdr:to>
      <xdr:col>9</xdr:col>
      <xdr:colOff>600075</xdr:colOff>
      <xdr:row>19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DB3E872-6406-CF48-FC29-60EF15A9A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zef" refreshedDate="45429.72389872685" createdVersion="8" refreshedVersion="8" minRefreshableVersion="3" recordCount="365" xr:uid="{30637A93-2695-47FC-83D9-19D8599BC7C3}">
  <cacheSource type="worksheet">
    <worksheetSource ref="A1:B366" sheet="zadanie2p"/>
  </cacheSource>
  <cacheFields count="4">
    <cacheField name="Data" numFmtId="14">
      <sharedItems containsSemiMixedTypes="0" containsNonDate="0" containsDate="1" containsString="0" minDate="2022-01-01T00:00:00" maxDate="2023-01-01T00:00:00" count="365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3"/>
    </cacheField>
    <cacheField name="retencja" numFmtId="0">
      <sharedItems containsSemiMixedTypes="0" containsString="0" containsNumber="1" containsInteger="1" minValue="0" maxValue="1463"/>
    </cacheField>
    <cacheField name="Dni (Data)" numFmtId="0" databaseField="0">
      <fieldGroup base="0">
        <rangePr groupBy="days" startDate="2022-01-01T00:00:00" endDate="2023-01-01T00:00:00"/>
        <groupItems count="368">
          <s v="&lt;01.01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1.2023"/>
        </groupItems>
      </fieldGroup>
    </cacheField>
    <cacheField name="Miesiące (Data)" numFmtId="0" databaseField="0">
      <fieldGroup base="0">
        <rangePr groupBy="months" startDate="2022-01-01T00:00:00" endDate="2023-01-01T00:00:00"/>
        <groupItems count="14">
          <s v="&lt;01.01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x v="0"/>
    <n v="0"/>
  </r>
  <r>
    <x v="1"/>
    <n v="0"/>
  </r>
  <r>
    <x v="2"/>
    <n v="0"/>
  </r>
  <r>
    <x v="3"/>
    <n v="0"/>
  </r>
  <r>
    <x v="4"/>
    <n v="0"/>
  </r>
  <r>
    <x v="5"/>
    <n v="0"/>
  </r>
  <r>
    <x v="6"/>
    <n v="0"/>
  </r>
  <r>
    <x v="7"/>
    <n v="41"/>
  </r>
  <r>
    <x v="8"/>
    <n v="79"/>
  </r>
  <r>
    <x v="9"/>
    <n v="163"/>
  </r>
  <r>
    <x v="10"/>
    <n v="259"/>
  </r>
  <r>
    <x v="11"/>
    <n v="368"/>
  </r>
  <r>
    <x v="12"/>
    <n v="45"/>
  </r>
  <r>
    <x v="13"/>
    <n v="0"/>
  </r>
  <r>
    <x v="14"/>
    <n v="0"/>
  </r>
  <r>
    <x v="15"/>
    <n v="0"/>
  </r>
  <r>
    <x v="16"/>
    <n v="0"/>
  </r>
  <r>
    <x v="17"/>
    <n v="0"/>
  </r>
  <r>
    <x v="18"/>
    <n v="0"/>
  </r>
  <r>
    <x v="19"/>
    <n v="0"/>
  </r>
  <r>
    <x v="20"/>
    <n v="0"/>
  </r>
  <r>
    <x v="21"/>
    <n v="0"/>
  </r>
  <r>
    <x v="22"/>
    <n v="33"/>
  </r>
  <r>
    <x v="23"/>
    <n v="75"/>
  </r>
  <r>
    <x v="24"/>
    <n v="537"/>
  </r>
  <r>
    <x v="25"/>
    <n v="826"/>
  </r>
  <r>
    <x v="26"/>
    <n v="26"/>
  </r>
  <r>
    <x v="27"/>
    <n v="0"/>
  </r>
  <r>
    <x v="28"/>
    <n v="0"/>
  </r>
  <r>
    <x v="29"/>
    <n v="0"/>
  </r>
  <r>
    <x v="30"/>
    <n v="0"/>
  </r>
  <r>
    <x v="31"/>
    <n v="0"/>
  </r>
  <r>
    <x v="32"/>
    <n v="0"/>
  </r>
  <r>
    <x v="33"/>
    <n v="0"/>
  </r>
  <r>
    <x v="34"/>
    <n v="0"/>
  </r>
  <r>
    <x v="35"/>
    <n v="97"/>
  </r>
  <r>
    <x v="36"/>
    <n v="0"/>
  </r>
  <r>
    <x v="37"/>
    <n v="99"/>
  </r>
  <r>
    <x v="38"/>
    <n v="0"/>
  </r>
  <r>
    <x v="39"/>
    <n v="0"/>
  </r>
  <r>
    <x v="40"/>
    <n v="0"/>
  </r>
  <r>
    <x v="41"/>
    <n v="97"/>
  </r>
  <r>
    <x v="42"/>
    <n v="83"/>
  </r>
  <r>
    <x v="43"/>
    <n v="77"/>
  </r>
  <r>
    <x v="44"/>
    <n v="195"/>
  </r>
  <r>
    <x v="45"/>
    <n v="145"/>
  </r>
  <r>
    <x v="46"/>
    <n v="90"/>
  </r>
  <r>
    <x v="47"/>
    <n v="0"/>
  </r>
  <r>
    <x v="48"/>
    <n v="0"/>
  </r>
  <r>
    <x v="49"/>
    <n v="93"/>
  </r>
  <r>
    <x v="50"/>
    <n v="0"/>
  </r>
  <r>
    <x v="51"/>
    <n v="0"/>
  </r>
  <r>
    <x v="52"/>
    <n v="93"/>
  </r>
  <r>
    <x v="53"/>
    <n v="0"/>
  </r>
  <r>
    <x v="54"/>
    <n v="0"/>
  </r>
  <r>
    <x v="55"/>
    <n v="0"/>
  </r>
  <r>
    <x v="56"/>
    <n v="228"/>
  </r>
  <r>
    <x v="57"/>
    <n v="0"/>
  </r>
  <r>
    <x v="58"/>
    <n v="84"/>
  </r>
  <r>
    <x v="59"/>
    <n v="90"/>
  </r>
  <r>
    <x v="60"/>
    <n v="0"/>
  </r>
  <r>
    <x v="61"/>
    <n v="93"/>
  </r>
  <r>
    <x v="62"/>
    <n v="1189"/>
  </r>
  <r>
    <x v="63"/>
    <n v="139"/>
  </r>
  <r>
    <x v="64"/>
    <n v="0"/>
  </r>
  <r>
    <x v="65"/>
    <n v="0"/>
  </r>
  <r>
    <x v="66"/>
    <n v="75"/>
  </r>
  <r>
    <x v="67"/>
    <n v="612"/>
  </r>
  <r>
    <x v="68"/>
    <n v="0"/>
  </r>
  <r>
    <x v="69"/>
    <n v="137"/>
  </r>
  <r>
    <x v="70"/>
    <n v="122"/>
  </r>
  <r>
    <x v="71"/>
    <n v="0"/>
  </r>
  <r>
    <x v="72"/>
    <n v="0"/>
  </r>
  <r>
    <x v="73"/>
    <n v="88"/>
  </r>
  <r>
    <x v="74"/>
    <n v="112"/>
  </r>
  <r>
    <x v="75"/>
    <n v="82"/>
  </r>
  <r>
    <x v="76"/>
    <n v="174"/>
  </r>
  <r>
    <x v="77"/>
    <n v="279"/>
  </r>
  <r>
    <x v="78"/>
    <n v="125"/>
  </r>
  <r>
    <x v="79"/>
    <n v="123"/>
  </r>
  <r>
    <x v="80"/>
    <n v="108"/>
  </r>
  <r>
    <x v="81"/>
    <n v="0"/>
  </r>
  <r>
    <x v="82"/>
    <n v="0"/>
  </r>
  <r>
    <x v="83"/>
    <n v="0"/>
  </r>
  <r>
    <x v="84"/>
    <n v="0"/>
  </r>
  <r>
    <x v="85"/>
    <n v="0"/>
  </r>
  <r>
    <x v="86"/>
    <n v="0"/>
  </r>
  <r>
    <x v="87"/>
    <n v="0"/>
  </r>
  <r>
    <x v="88"/>
    <n v="0"/>
  </r>
  <r>
    <x v="89"/>
    <n v="207"/>
  </r>
  <r>
    <x v="90"/>
    <n v="1299"/>
  </r>
  <r>
    <x v="91"/>
    <n v="218"/>
  </r>
  <r>
    <x v="92"/>
    <n v="0"/>
  </r>
  <r>
    <x v="93"/>
    <n v="0"/>
  </r>
  <r>
    <x v="94"/>
    <n v="0"/>
  </r>
  <r>
    <x v="95"/>
    <n v="220"/>
  </r>
  <r>
    <x v="96"/>
    <n v="72"/>
  </r>
  <r>
    <x v="97"/>
    <n v="0"/>
  </r>
  <r>
    <x v="98"/>
    <n v="0"/>
  </r>
  <r>
    <x v="99"/>
    <n v="0"/>
  </r>
  <r>
    <x v="100"/>
    <n v="0"/>
  </r>
  <r>
    <x v="101"/>
    <n v="0"/>
  </r>
  <r>
    <x v="102"/>
    <n v="205"/>
  </r>
  <r>
    <x v="103"/>
    <n v="0"/>
  </r>
  <r>
    <x v="104"/>
    <n v="436"/>
  </r>
  <r>
    <x v="105"/>
    <n v="622"/>
  </r>
  <r>
    <x v="106"/>
    <n v="34"/>
  </r>
  <r>
    <x v="107"/>
    <n v="0"/>
  </r>
  <r>
    <x v="108"/>
    <n v="0"/>
  </r>
  <r>
    <x v="109"/>
    <n v="0"/>
  </r>
  <r>
    <x v="110"/>
    <n v="0"/>
  </r>
  <r>
    <x v="111"/>
    <n v="0"/>
  </r>
  <r>
    <x v="112"/>
    <n v="0"/>
  </r>
  <r>
    <x v="113"/>
    <n v="0"/>
  </r>
  <r>
    <x v="114"/>
    <n v="0"/>
  </r>
  <r>
    <x v="115"/>
    <n v="0"/>
  </r>
  <r>
    <x v="116"/>
    <n v="0"/>
  </r>
  <r>
    <x v="117"/>
    <n v="36"/>
  </r>
  <r>
    <x v="118"/>
    <n v="542"/>
  </r>
  <r>
    <x v="119"/>
    <n v="529"/>
  </r>
  <r>
    <x v="120"/>
    <n v="890"/>
  </r>
  <r>
    <x v="121"/>
    <n v="609"/>
  </r>
  <r>
    <x v="122"/>
    <n v="79"/>
  </r>
  <r>
    <x v="123"/>
    <n v="0"/>
  </r>
  <r>
    <x v="124"/>
    <n v="0"/>
  </r>
  <r>
    <x v="125"/>
    <n v="0"/>
  </r>
  <r>
    <x v="126"/>
    <n v="0"/>
  </r>
  <r>
    <x v="127"/>
    <n v="0"/>
  </r>
  <r>
    <x v="128"/>
    <n v="0"/>
  </r>
  <r>
    <x v="129"/>
    <n v="467"/>
  </r>
  <r>
    <x v="130"/>
    <n v="234"/>
  </r>
  <r>
    <x v="131"/>
    <n v="0"/>
  </r>
  <r>
    <x v="132"/>
    <n v="0"/>
  </r>
  <r>
    <x v="133"/>
    <n v="0"/>
  </r>
  <r>
    <x v="134"/>
    <n v="0"/>
  </r>
  <r>
    <x v="135"/>
    <n v="65"/>
  </r>
  <r>
    <x v="136"/>
    <n v="781"/>
  </r>
  <r>
    <x v="137"/>
    <n v="778"/>
  </r>
  <r>
    <x v="138"/>
    <n v="32"/>
  </r>
  <r>
    <x v="139"/>
    <n v="0"/>
  </r>
  <r>
    <x v="140"/>
    <n v="0"/>
  </r>
  <r>
    <x v="141"/>
    <n v="0"/>
  </r>
  <r>
    <x v="142"/>
    <n v="0"/>
  </r>
  <r>
    <x v="143"/>
    <n v="0"/>
  </r>
  <r>
    <x v="144"/>
    <n v="0"/>
  </r>
  <r>
    <x v="145"/>
    <n v="0"/>
  </r>
  <r>
    <x v="146"/>
    <n v="0"/>
  </r>
  <r>
    <x v="147"/>
    <n v="0"/>
  </r>
  <r>
    <x v="148"/>
    <n v="0"/>
  </r>
  <r>
    <x v="149"/>
    <n v="0"/>
  </r>
  <r>
    <x v="150"/>
    <n v="0"/>
  </r>
  <r>
    <x v="151"/>
    <n v="0"/>
  </r>
  <r>
    <x v="152"/>
    <n v="18"/>
  </r>
  <r>
    <x v="153"/>
    <n v="525"/>
  </r>
  <r>
    <x v="154"/>
    <n v="697"/>
  </r>
  <r>
    <x v="155"/>
    <n v="786"/>
  </r>
  <r>
    <x v="156"/>
    <n v="792"/>
  </r>
  <r>
    <x v="157"/>
    <n v="0"/>
  </r>
  <r>
    <x v="158"/>
    <n v="0"/>
  </r>
  <r>
    <x v="159"/>
    <n v="0"/>
  </r>
  <r>
    <x v="160"/>
    <n v="0"/>
  </r>
  <r>
    <x v="161"/>
    <n v="0"/>
  </r>
  <r>
    <x v="162"/>
    <n v="0"/>
  </r>
  <r>
    <x v="163"/>
    <n v="0"/>
  </r>
  <r>
    <x v="164"/>
    <n v="0"/>
  </r>
  <r>
    <x v="165"/>
    <n v="0"/>
  </r>
  <r>
    <x v="166"/>
    <n v="0"/>
  </r>
  <r>
    <x v="167"/>
    <n v="998"/>
  </r>
  <r>
    <x v="168"/>
    <n v="0"/>
  </r>
  <r>
    <x v="169"/>
    <n v="0"/>
  </r>
  <r>
    <x v="170"/>
    <n v="0"/>
  </r>
  <r>
    <x v="171"/>
    <n v="0"/>
  </r>
  <r>
    <x v="172"/>
    <n v="0"/>
  </r>
  <r>
    <x v="173"/>
    <n v="0"/>
  </r>
  <r>
    <x v="174"/>
    <n v="0"/>
  </r>
  <r>
    <x v="175"/>
    <n v="0"/>
  </r>
  <r>
    <x v="176"/>
    <n v="540"/>
  </r>
  <r>
    <x v="177"/>
    <n v="607"/>
  </r>
  <r>
    <x v="178"/>
    <n v="603"/>
  </r>
  <r>
    <x v="179"/>
    <n v="0"/>
  </r>
  <r>
    <x v="180"/>
    <n v="0"/>
  </r>
  <r>
    <x v="181"/>
    <n v="0"/>
  </r>
  <r>
    <x v="182"/>
    <n v="0"/>
  </r>
  <r>
    <x v="183"/>
    <n v="0"/>
  </r>
  <r>
    <x v="184"/>
    <n v="0"/>
  </r>
  <r>
    <x v="185"/>
    <n v="0"/>
  </r>
  <r>
    <x v="186"/>
    <n v="527"/>
  </r>
  <r>
    <x v="187"/>
    <n v="619"/>
  </r>
  <r>
    <x v="188"/>
    <n v="0"/>
  </r>
  <r>
    <x v="189"/>
    <n v="0"/>
  </r>
  <r>
    <x v="190"/>
    <n v="0"/>
  </r>
  <r>
    <x v="191"/>
    <n v="170"/>
  </r>
  <r>
    <x v="192"/>
    <n v="13"/>
  </r>
  <r>
    <x v="193"/>
    <n v="0"/>
  </r>
  <r>
    <x v="194"/>
    <n v="0"/>
  </r>
  <r>
    <x v="195"/>
    <n v="0"/>
  </r>
  <r>
    <x v="196"/>
    <n v="0"/>
  </r>
  <r>
    <x v="197"/>
    <n v="518"/>
  </r>
  <r>
    <x v="198"/>
    <n v="791"/>
  </r>
  <r>
    <x v="199"/>
    <n v="673"/>
  </r>
  <r>
    <x v="200"/>
    <n v="601"/>
  </r>
  <r>
    <x v="201"/>
    <n v="612"/>
  </r>
  <r>
    <x v="202"/>
    <n v="705"/>
  </r>
  <r>
    <x v="203"/>
    <n v="0"/>
  </r>
  <r>
    <x v="204"/>
    <n v="0"/>
  </r>
  <r>
    <x v="205"/>
    <n v="1100"/>
  </r>
  <r>
    <x v="206"/>
    <n v="118"/>
  </r>
  <r>
    <x v="207"/>
    <n v="69"/>
  </r>
  <r>
    <x v="208"/>
    <n v="0"/>
  </r>
  <r>
    <x v="209"/>
    <n v="0"/>
  </r>
  <r>
    <x v="210"/>
    <n v="0"/>
  </r>
  <r>
    <x v="211"/>
    <n v="0"/>
  </r>
  <r>
    <x v="212"/>
    <n v="0"/>
  </r>
  <r>
    <x v="213"/>
    <n v="0"/>
  </r>
  <r>
    <x v="214"/>
    <n v="0"/>
  </r>
  <r>
    <x v="215"/>
    <n v="0"/>
  </r>
  <r>
    <x v="216"/>
    <n v="0"/>
  </r>
  <r>
    <x v="217"/>
    <n v="0"/>
  </r>
  <r>
    <x v="218"/>
    <n v="0"/>
  </r>
  <r>
    <x v="219"/>
    <n v="660"/>
  </r>
  <r>
    <x v="220"/>
    <n v="1245"/>
  </r>
  <r>
    <x v="221"/>
    <n v="745"/>
  </r>
  <r>
    <x v="222"/>
    <n v="48"/>
  </r>
  <r>
    <x v="223"/>
    <n v="0"/>
  </r>
  <r>
    <x v="224"/>
    <n v="0"/>
  </r>
  <r>
    <x v="225"/>
    <n v="0"/>
  </r>
  <r>
    <x v="226"/>
    <n v="0"/>
  </r>
  <r>
    <x v="227"/>
    <n v="0"/>
  </r>
  <r>
    <x v="228"/>
    <n v="0"/>
  </r>
  <r>
    <x v="229"/>
    <n v="0"/>
  </r>
  <r>
    <x v="230"/>
    <n v="0"/>
  </r>
  <r>
    <x v="231"/>
    <n v="0"/>
  </r>
  <r>
    <x v="232"/>
    <n v="0"/>
  </r>
  <r>
    <x v="233"/>
    <n v="0"/>
  </r>
  <r>
    <x v="234"/>
    <n v="0"/>
  </r>
  <r>
    <x v="235"/>
    <n v="0"/>
  </r>
  <r>
    <x v="236"/>
    <n v="0"/>
  </r>
  <r>
    <x v="237"/>
    <n v="0"/>
  </r>
  <r>
    <x v="238"/>
    <n v="0"/>
  </r>
  <r>
    <x v="239"/>
    <n v="0"/>
  </r>
  <r>
    <x v="240"/>
    <n v="0"/>
  </r>
  <r>
    <x v="241"/>
    <n v="0"/>
  </r>
  <r>
    <x v="242"/>
    <n v="0"/>
  </r>
  <r>
    <x v="243"/>
    <n v="0"/>
  </r>
  <r>
    <x v="244"/>
    <n v="388"/>
  </r>
  <r>
    <x v="245"/>
    <n v="415"/>
  </r>
  <r>
    <x v="246"/>
    <n v="560"/>
  </r>
  <r>
    <x v="247"/>
    <n v="467"/>
  </r>
  <r>
    <x v="248"/>
    <n v="517"/>
  </r>
  <r>
    <x v="249"/>
    <n v="552"/>
  </r>
  <r>
    <x v="250"/>
    <n v="0"/>
  </r>
  <r>
    <x v="251"/>
    <n v="0"/>
  </r>
  <r>
    <x v="252"/>
    <n v="0"/>
  </r>
  <r>
    <x v="253"/>
    <n v="0"/>
  </r>
  <r>
    <x v="254"/>
    <n v="435"/>
  </r>
  <r>
    <x v="255"/>
    <n v="406"/>
  </r>
  <r>
    <x v="256"/>
    <n v="0"/>
  </r>
  <r>
    <x v="257"/>
    <n v="0"/>
  </r>
  <r>
    <x v="258"/>
    <n v="0"/>
  </r>
  <r>
    <x v="259"/>
    <n v="0"/>
  </r>
  <r>
    <x v="260"/>
    <n v="0"/>
  </r>
  <r>
    <x v="261"/>
    <n v="353"/>
  </r>
  <r>
    <x v="262"/>
    <n v="476"/>
  </r>
  <r>
    <x v="263"/>
    <n v="383"/>
  </r>
  <r>
    <x v="264"/>
    <n v="0"/>
  </r>
  <r>
    <x v="265"/>
    <n v="0"/>
  </r>
  <r>
    <x v="266"/>
    <n v="0"/>
  </r>
  <r>
    <x v="267"/>
    <n v="0"/>
  </r>
  <r>
    <x v="268"/>
    <n v="0"/>
  </r>
  <r>
    <x v="269"/>
    <n v="0"/>
  </r>
  <r>
    <x v="270"/>
    <n v="0"/>
  </r>
  <r>
    <x v="271"/>
    <n v="302"/>
  </r>
  <r>
    <x v="272"/>
    <n v="426"/>
  </r>
  <r>
    <x v="273"/>
    <n v="456"/>
  </r>
  <r>
    <x v="274"/>
    <n v="568"/>
  </r>
  <r>
    <x v="275"/>
    <n v="1182"/>
  </r>
  <r>
    <x v="276"/>
    <n v="0"/>
  </r>
  <r>
    <x v="277"/>
    <n v="0"/>
  </r>
  <r>
    <x v="278"/>
    <n v="0"/>
  </r>
  <r>
    <x v="279"/>
    <n v="0"/>
  </r>
  <r>
    <x v="280"/>
    <n v="0"/>
  </r>
  <r>
    <x v="281"/>
    <n v="0"/>
  </r>
  <r>
    <x v="282"/>
    <n v="1170"/>
  </r>
  <r>
    <x v="283"/>
    <n v="695"/>
  </r>
  <r>
    <x v="284"/>
    <n v="644"/>
  </r>
  <r>
    <x v="285"/>
    <n v="0"/>
  </r>
  <r>
    <x v="286"/>
    <n v="0"/>
  </r>
  <r>
    <x v="287"/>
    <n v="0"/>
  </r>
  <r>
    <x v="288"/>
    <n v="0"/>
  </r>
  <r>
    <x v="289"/>
    <n v="0"/>
  </r>
  <r>
    <x v="290"/>
    <n v="0"/>
  </r>
  <r>
    <x v="291"/>
    <n v="0"/>
  </r>
  <r>
    <x v="292"/>
    <n v="0"/>
  </r>
  <r>
    <x v="293"/>
    <n v="0"/>
  </r>
  <r>
    <x v="294"/>
    <n v="1084"/>
  </r>
  <r>
    <x v="295"/>
    <n v="1423"/>
  </r>
  <r>
    <x v="296"/>
    <n v="1315"/>
  </r>
  <r>
    <x v="297"/>
    <n v="717"/>
  </r>
  <r>
    <x v="298"/>
    <n v="1398"/>
  </r>
  <r>
    <x v="299"/>
    <n v="913"/>
  </r>
  <r>
    <x v="300"/>
    <n v="660"/>
  </r>
  <r>
    <x v="301"/>
    <n v="0"/>
  </r>
  <r>
    <x v="302"/>
    <n v="0"/>
  </r>
  <r>
    <x v="303"/>
    <n v="0"/>
  </r>
  <r>
    <x v="304"/>
    <n v="0"/>
  </r>
  <r>
    <x v="305"/>
    <n v="0"/>
  </r>
  <r>
    <x v="306"/>
    <n v="935"/>
  </r>
  <r>
    <x v="307"/>
    <n v="648"/>
  </r>
  <r>
    <x v="308"/>
    <n v="793"/>
  </r>
  <r>
    <x v="309"/>
    <n v="1276"/>
  </r>
  <r>
    <x v="310"/>
    <n v="1234"/>
  </r>
  <r>
    <x v="311"/>
    <n v="1302"/>
  </r>
  <r>
    <x v="312"/>
    <n v="1316"/>
  </r>
  <r>
    <x v="313"/>
    <n v="1463"/>
  </r>
  <r>
    <x v="314"/>
    <n v="771"/>
  </r>
  <r>
    <x v="315"/>
    <n v="0"/>
  </r>
  <r>
    <x v="316"/>
    <n v="0"/>
  </r>
  <r>
    <x v="317"/>
    <n v="0"/>
  </r>
  <r>
    <x v="318"/>
    <n v="0"/>
  </r>
  <r>
    <x v="319"/>
    <n v="0"/>
  </r>
  <r>
    <x v="320"/>
    <n v="0"/>
  </r>
  <r>
    <x v="321"/>
    <n v="0"/>
  </r>
  <r>
    <x v="322"/>
    <n v="816"/>
  </r>
  <r>
    <x v="323"/>
    <n v="734"/>
  </r>
  <r>
    <x v="324"/>
    <n v="1097"/>
  </r>
  <r>
    <x v="325"/>
    <n v="640"/>
  </r>
  <r>
    <x v="326"/>
    <n v="0"/>
  </r>
  <r>
    <x v="327"/>
    <n v="0"/>
  </r>
  <r>
    <x v="328"/>
    <n v="1066"/>
  </r>
  <r>
    <x v="329"/>
    <n v="670"/>
  </r>
  <r>
    <x v="330"/>
    <n v="0"/>
  </r>
  <r>
    <x v="331"/>
    <n v="0"/>
  </r>
  <r>
    <x v="332"/>
    <n v="0"/>
  </r>
  <r>
    <x v="333"/>
    <n v="0"/>
  </r>
  <r>
    <x v="334"/>
    <n v="0"/>
  </r>
  <r>
    <x v="335"/>
    <n v="0"/>
  </r>
  <r>
    <x v="336"/>
    <n v="0"/>
  </r>
  <r>
    <x v="337"/>
    <n v="0"/>
  </r>
  <r>
    <x v="338"/>
    <n v="29"/>
  </r>
  <r>
    <x v="339"/>
    <n v="46"/>
  </r>
  <r>
    <x v="340"/>
    <n v="0"/>
  </r>
  <r>
    <x v="341"/>
    <n v="0"/>
  </r>
  <r>
    <x v="342"/>
    <n v="0"/>
  </r>
  <r>
    <x v="343"/>
    <n v="0"/>
  </r>
  <r>
    <x v="344"/>
    <n v="0"/>
  </r>
  <r>
    <x v="345"/>
    <n v="0"/>
  </r>
  <r>
    <x v="346"/>
    <n v="145"/>
  </r>
  <r>
    <x v="347"/>
    <n v="0"/>
  </r>
  <r>
    <x v="348"/>
    <n v="0"/>
  </r>
  <r>
    <x v="349"/>
    <n v="24"/>
  </r>
  <r>
    <x v="350"/>
    <n v="0"/>
  </r>
  <r>
    <x v="351"/>
    <n v="0"/>
  </r>
  <r>
    <x v="352"/>
    <n v="45"/>
  </r>
  <r>
    <x v="353"/>
    <n v="97"/>
  </r>
  <r>
    <x v="354"/>
    <n v="0"/>
  </r>
  <r>
    <x v="355"/>
    <n v="22"/>
  </r>
  <r>
    <x v="356"/>
    <n v="0"/>
  </r>
  <r>
    <x v="357"/>
    <n v="0"/>
  </r>
  <r>
    <x v="358"/>
    <n v="0"/>
  </r>
  <r>
    <x v="359"/>
    <n v="135"/>
  </r>
  <r>
    <x v="360"/>
    <n v="0"/>
  </r>
  <r>
    <x v="361"/>
    <n v="153"/>
  </r>
  <r>
    <x v="362"/>
    <n v="0"/>
  </r>
  <r>
    <x v="363"/>
    <n v="0"/>
  </r>
  <r>
    <x v="364"/>
    <n v="1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FD082A-EBCB-48F3-B05F-0CBF08825F25}" name="Tabela przestawna2" cacheId="5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A3:B16" firstHeaderRow="1" firstDataRow="1" firstDataCol="1"/>
  <pivotFields count="4">
    <pivotField numFmtId="14" showAll="0">
      <items count="3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t="default"/>
      </items>
    </pivotField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z retencja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D1F5AC-FC6F-4CB7-9511-DB331C0E08D3}" autoFormatId="16" applyNumberFormats="0" applyBorderFormats="0" applyFontFormats="0" applyPatternFormats="0" applyAlignmentFormats="0" applyWidthHeightFormats="0">
  <queryTableRefresh nextId="9" unboundColumnsRight="6">
    <queryTableFields count="8">
      <queryTableField id="1" name="Data" tableColumnId="1"/>
      <queryTableField id="2" name="retencja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869C10-A7D0-48C8-B03A-72FC18D4186F}" name="ekodom" displayName="ekodom" ref="A1:H367" tableType="queryTable" totalsRowCount="1">
  <autoFilter ref="A1:H366" xr:uid="{4D869C10-A7D0-48C8-B03A-72FC18D4186F}"/>
  <tableColumns count="8">
    <tableColumn id="1" xr3:uid="{8A77FBB6-4BF9-4CC7-8B3D-61D2EA09B664}" uniqueName="1" name="Data" queryTableFieldId="1" dataDxfId="1" totalsRowDxfId="0"/>
    <tableColumn id="2" xr3:uid="{2900BE09-A2B9-45DA-9DCD-71332B42F646}" uniqueName="2" name="retencja" queryTableFieldId="2"/>
    <tableColumn id="3" xr3:uid="{D5B5B091-8834-4B2F-A935-0F2647FE7826}" uniqueName="3" name="dzień_tygodnia" queryTableFieldId="3">
      <calculatedColumnFormula>WEEKDAY(ekodom[[#This Row],[Data]],2)</calculatedColumnFormula>
    </tableColumn>
    <tableColumn id="4" xr3:uid="{23850E72-A2A3-4706-9852-10BA795A1F86}" uniqueName="4" name="zbiornik" queryTableFieldId="4"/>
    <tableColumn id="5" xr3:uid="{9DC2E5D9-FB9D-4640-8F2A-01A3F5908BB7}" uniqueName="5" name="susza" totalsRowFunction="custom" queryTableFieldId="5">
      <totalsRowFormula>MAX(ekodom[susza])</totalsRowFormula>
    </tableColumn>
    <tableColumn id="6" xr3:uid="{B5763162-64ED-4EE1-8AF6-EC9206B9DBC5}" uniqueName="6" name="czy_podlewany" queryTableFieldId="6">
      <calculatedColumnFormula>IF(MOD(ekodom[[#This Row],[susza]],5)=0,1,0)*IF(E2=0,0,1)</calculatedColumnFormula>
    </tableColumn>
    <tableColumn id="7" xr3:uid="{E95C790D-98ED-493D-B970-AC49D800A39D}" uniqueName="7" name="czy_wodociąg" totalsRowFunction="sum" queryTableFieldId="7"/>
    <tableColumn id="8" xr3:uid="{AFFD99C0-60A9-4EDD-820B-AD05BBE40451}" uniqueName="8" name="pobrana ilość" totalsRowFunction="sum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AA51-44C5-48CC-B874-B86E14E279A5}">
  <dimension ref="A1:H368"/>
  <sheetViews>
    <sheetView tabSelected="1" topLeftCell="A351" workbookViewId="0">
      <selection activeCell="L366" sqref="L366"/>
    </sheetView>
  </sheetViews>
  <sheetFormatPr defaultRowHeight="15" x14ac:dyDescent="0.25"/>
  <cols>
    <col min="1" max="1" width="10.140625" bestFit="1" customWidth="1"/>
    <col min="2" max="2" width="10.5703125" bestFit="1" customWidth="1"/>
    <col min="5" max="5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</row>
    <row r="2" spans="1:8" x14ac:dyDescent="0.25">
      <c r="A2" s="1">
        <v>44562</v>
      </c>
      <c r="B2">
        <v>0</v>
      </c>
      <c r="C2">
        <f>WEEKDAY(ekodom[[#This Row],[Data]],2)</f>
        <v>6</v>
      </c>
      <c r="D2">
        <f>5000-190</f>
        <v>4810</v>
      </c>
      <c r="E2">
        <f>IF(ekodom[[#This Row],[retencja]]=0,1,0)</f>
        <v>1</v>
      </c>
      <c r="F2">
        <f>IF(MOD(ekodom[[#This Row],[susza]],5)=0,1,0)*IF(E2=0,0,1)</f>
        <v>0</v>
      </c>
      <c r="G2">
        <v>0</v>
      </c>
      <c r="H2">
        <f>IF(ekodom[[#This Row],[czy_wodociąg]]=0,0,0)</f>
        <v>0</v>
      </c>
    </row>
    <row r="3" spans="1:8" x14ac:dyDescent="0.25">
      <c r="A3" s="1">
        <v>44563</v>
      </c>
      <c r="B3">
        <v>0</v>
      </c>
      <c r="C3">
        <f>WEEKDAY(ekodom[[#This Row],[Data]],2)</f>
        <v>7</v>
      </c>
      <c r="D3">
        <f>D2+ekodom[[#This Row],[retencja]]-IF(D2+ekodom[[#This Row],[retencja]]- IF(ekodom[[#This Row],[dzień_tygodnia]]=3,260,190)-IF(F3=1,300,0)&gt;=0,   IF(ekodom[[#This Row],[dzień_tygodnia]]=3,260,190)+IF(F3=1,300,0),D2+ekodom[[#This Row],[retencja]])</f>
        <v>4620</v>
      </c>
      <c r="E3">
        <f>IF(ekodom[[#This Row],[retencja]]=0,E2+1,0)</f>
        <v>2</v>
      </c>
      <c r="F3">
        <f>IF(MOD(ekodom[[#This Row],[susza]],5)=0,1,0)*IF(E3=0,0,1)*IF(MONTH(ekodom[[#This Row],[Data]])&gt;=4,1,0)*IF(MONTH(ekodom[[#This Row],[Data]])&lt;=9,1,0)</f>
        <v>0</v>
      </c>
      <c r="G3">
        <f>IF(D2+ekodom[[#This Row],[retencja]]- IF(ekodom[[#This Row],[dzień_tygodnia]]=3,260,190)-IF(F3=1,300,0)&lt;0, 1,0)</f>
        <v>0</v>
      </c>
      <c r="H3">
        <f>IF(ekodom[[#This Row],[czy_wodociąg]]=0,0,-(D2+ekodom[[#This Row],[retencja]]- IF(ekodom[[#This Row],[dzień_tygodnia]]=3,260,190)-IF(F3=1,300,0)))</f>
        <v>0</v>
      </c>
    </row>
    <row r="4" spans="1:8" x14ac:dyDescent="0.25">
      <c r="A4" s="1">
        <v>44564</v>
      </c>
      <c r="B4">
        <v>0</v>
      </c>
      <c r="C4">
        <f>WEEKDAY(ekodom[[#This Row],[Data]],2)</f>
        <v>1</v>
      </c>
      <c r="D4">
        <f>D3+ekodom[[#This Row],[retencja]]-IF(D3+ekodom[[#This Row],[retencja]]- IF(ekodom[[#This Row],[dzień_tygodnia]]=3,260,190)-IF(F4=1,300,0)&gt;=0,   IF(ekodom[[#This Row],[dzień_tygodnia]]=3,260,190)+IF(F4=1,300,0),D3+ekodom[[#This Row],[retencja]])</f>
        <v>4430</v>
      </c>
      <c r="E4">
        <f>IF(ekodom[[#This Row],[retencja]]=0,E3+1,0)</f>
        <v>3</v>
      </c>
      <c r="F4">
        <f>IF(MOD(ekodom[[#This Row],[susza]],5)=0,1,0)*IF(E4=0,0,1)*IF(MONTH(ekodom[[#This Row],[Data]])&gt;=4,1,0)*IF(MONTH(ekodom[[#This Row],[Data]])&lt;=9,1,0)</f>
        <v>0</v>
      </c>
      <c r="G4">
        <f>IF(D3+ekodom[[#This Row],[retencja]]- IF(ekodom[[#This Row],[dzień_tygodnia]]=3,260,190)-IF(F4=1,300,0)&lt;0, 1,0)</f>
        <v>0</v>
      </c>
      <c r="H4">
        <f>IF(ekodom[[#This Row],[czy_wodociąg]]=0,0,-(D3+ekodom[[#This Row],[retencja]]- IF(ekodom[[#This Row],[dzień_tygodnia]]=3,260,190)-IF(F4=1,300,0)))</f>
        <v>0</v>
      </c>
    </row>
    <row r="5" spans="1:8" x14ac:dyDescent="0.25">
      <c r="A5" s="1">
        <v>44565</v>
      </c>
      <c r="B5">
        <v>0</v>
      </c>
      <c r="C5">
        <f>WEEKDAY(ekodom[[#This Row],[Data]],2)</f>
        <v>2</v>
      </c>
      <c r="D5">
        <f>D4+ekodom[[#This Row],[retencja]]-IF(D4+ekodom[[#This Row],[retencja]]- IF(ekodom[[#This Row],[dzień_tygodnia]]=3,260,190)-IF(F5=1,300,0)&gt;=0,   IF(ekodom[[#This Row],[dzień_tygodnia]]=3,260,190)+IF(F5=1,300,0),D4+ekodom[[#This Row],[retencja]])</f>
        <v>4240</v>
      </c>
      <c r="E5">
        <f>IF(ekodom[[#This Row],[retencja]]=0,E4+1,0)</f>
        <v>4</v>
      </c>
      <c r="F5">
        <f>IF(MOD(ekodom[[#This Row],[susza]],5)=0,1,0)*IF(E5=0,0,1)*IF(MONTH(ekodom[[#This Row],[Data]])&gt;=4,1,0)*IF(MONTH(ekodom[[#This Row],[Data]])&lt;=9,1,0)</f>
        <v>0</v>
      </c>
      <c r="G5">
        <f>IF(D4+ekodom[[#This Row],[retencja]]- IF(ekodom[[#This Row],[dzień_tygodnia]]=3,260,190)-IF(F5=1,300,0)&lt;0, 1,0)</f>
        <v>0</v>
      </c>
      <c r="H5">
        <f>IF(ekodom[[#This Row],[czy_wodociąg]]=0,0,-(D4+ekodom[[#This Row],[retencja]]- IF(ekodom[[#This Row],[dzień_tygodnia]]=3,260,190)-IF(F5=1,300,0)))</f>
        <v>0</v>
      </c>
    </row>
    <row r="6" spans="1:8" x14ac:dyDescent="0.25">
      <c r="A6" s="1">
        <v>44566</v>
      </c>
      <c r="B6">
        <v>0</v>
      </c>
      <c r="C6">
        <f>WEEKDAY(ekodom[[#This Row],[Data]],2)</f>
        <v>3</v>
      </c>
      <c r="D6">
        <f>D5+ekodom[[#This Row],[retencja]]-IF(D5+ekodom[[#This Row],[retencja]]- IF(ekodom[[#This Row],[dzień_tygodnia]]=3,260,190)-IF(F6=1,300,0)&gt;=0,   IF(ekodom[[#This Row],[dzień_tygodnia]]=3,260,190)+IF(F6=1,300,0),D5+ekodom[[#This Row],[retencja]])</f>
        <v>3980</v>
      </c>
      <c r="E6">
        <f>IF(ekodom[[#This Row],[retencja]]=0,E5+1,0)</f>
        <v>5</v>
      </c>
      <c r="F6">
        <f>IF(MOD(ekodom[[#This Row],[susza]],5)=0,1,0)*IF(E6=0,0,1)*IF(MONTH(ekodom[[#This Row],[Data]])&gt;=4,1,0)*IF(MONTH(ekodom[[#This Row],[Data]])&lt;=9,1,0)</f>
        <v>0</v>
      </c>
      <c r="G6">
        <f>IF(D5+ekodom[[#This Row],[retencja]]- IF(ekodom[[#This Row],[dzień_tygodnia]]=3,260,190)-IF(F6=1,300,0)&lt;0, 1,0)</f>
        <v>0</v>
      </c>
      <c r="H6">
        <f>IF(ekodom[[#This Row],[czy_wodociąg]]=0,0,-(D5+ekodom[[#This Row],[retencja]]- IF(ekodom[[#This Row],[dzień_tygodnia]]=3,260,190)-IF(F6=1,300,0)))</f>
        <v>0</v>
      </c>
    </row>
    <row r="7" spans="1:8" x14ac:dyDescent="0.25">
      <c r="A7" s="1">
        <v>44567</v>
      </c>
      <c r="B7">
        <v>0</v>
      </c>
      <c r="C7">
        <f>WEEKDAY(ekodom[[#This Row],[Data]],2)</f>
        <v>4</v>
      </c>
      <c r="D7">
        <f>D6+ekodom[[#This Row],[retencja]]-IF(D6+ekodom[[#This Row],[retencja]]- IF(ekodom[[#This Row],[dzień_tygodnia]]=3,260,190)-IF(F7=1,300,0)&gt;=0,   IF(ekodom[[#This Row],[dzień_tygodnia]]=3,260,190)+IF(F7=1,300,0),D6+ekodom[[#This Row],[retencja]])</f>
        <v>3790</v>
      </c>
      <c r="E7">
        <f>IF(ekodom[[#This Row],[retencja]]=0,E6+1,0)</f>
        <v>6</v>
      </c>
      <c r="F7">
        <f>IF(MOD(ekodom[[#This Row],[susza]],5)=0,1,0)*IF(E7=0,0,1)*IF(MONTH(ekodom[[#This Row],[Data]])&gt;=4,1,0)*IF(MONTH(ekodom[[#This Row],[Data]])&lt;=9,1,0)</f>
        <v>0</v>
      </c>
      <c r="G7">
        <f>IF(D6+ekodom[[#This Row],[retencja]]- IF(ekodom[[#This Row],[dzień_tygodnia]]=3,260,190)-IF(F7=1,300,0)&lt;0, 1,0)</f>
        <v>0</v>
      </c>
      <c r="H7">
        <f>IF(ekodom[[#This Row],[czy_wodociąg]]=0,0,-(D6+ekodom[[#This Row],[retencja]]- IF(ekodom[[#This Row],[dzień_tygodnia]]=3,260,190)-IF(F7=1,300,0)))</f>
        <v>0</v>
      </c>
    </row>
    <row r="8" spans="1:8" x14ac:dyDescent="0.25">
      <c r="A8" s="1">
        <v>44568</v>
      </c>
      <c r="B8">
        <v>0</v>
      </c>
      <c r="C8">
        <f>WEEKDAY(ekodom[[#This Row],[Data]],2)</f>
        <v>5</v>
      </c>
      <c r="D8">
        <f>D7+ekodom[[#This Row],[retencja]]-IF(D7+ekodom[[#This Row],[retencja]]- IF(ekodom[[#This Row],[dzień_tygodnia]]=3,260,190)-IF(F8=1,300,0)&gt;=0,   IF(ekodom[[#This Row],[dzień_tygodnia]]=3,260,190)+IF(F8=1,300,0),D7+ekodom[[#This Row],[retencja]])</f>
        <v>3600</v>
      </c>
      <c r="E8">
        <f>IF(ekodom[[#This Row],[retencja]]=0,E7+1,0)</f>
        <v>7</v>
      </c>
      <c r="F8">
        <f>IF(MOD(ekodom[[#This Row],[susza]],5)=0,1,0)*IF(E8=0,0,1)*IF(MONTH(ekodom[[#This Row],[Data]])&gt;=4,1,0)*IF(MONTH(ekodom[[#This Row],[Data]])&lt;=9,1,0)</f>
        <v>0</v>
      </c>
      <c r="G8">
        <f>IF(D7+ekodom[[#This Row],[retencja]]- IF(ekodom[[#This Row],[dzień_tygodnia]]=3,260,190)-IF(F8=1,300,0)&lt;0, 1,0)</f>
        <v>0</v>
      </c>
      <c r="H8">
        <f>IF(ekodom[[#This Row],[czy_wodociąg]]=0,0,-(D7+ekodom[[#This Row],[retencja]]- IF(ekodom[[#This Row],[dzień_tygodnia]]=3,260,190)-IF(F8=1,300,0)))</f>
        <v>0</v>
      </c>
    </row>
    <row r="9" spans="1:8" x14ac:dyDescent="0.25">
      <c r="A9" s="1">
        <v>44569</v>
      </c>
      <c r="B9">
        <v>41</v>
      </c>
      <c r="C9">
        <f>WEEKDAY(ekodom[[#This Row],[Data]],2)</f>
        <v>6</v>
      </c>
      <c r="D9">
        <f>D8+ekodom[[#This Row],[retencja]]-IF(D8+ekodom[[#This Row],[retencja]]- IF(ekodom[[#This Row],[dzień_tygodnia]]=3,260,190)-IF(F9=1,300,0)&gt;=0,   IF(ekodom[[#This Row],[dzień_tygodnia]]=3,260,190)+IF(F9=1,300,0),D8+ekodom[[#This Row],[retencja]])</f>
        <v>3451</v>
      </c>
      <c r="E9">
        <f>IF(ekodom[[#This Row],[retencja]]=0,E8+1,0)</f>
        <v>0</v>
      </c>
      <c r="F9">
        <f>IF(MOD(ekodom[[#This Row],[susza]],5)=0,1,0)*IF(E9=0,0,1)*IF(MONTH(ekodom[[#This Row],[Data]])&gt;=4,1,0)*IF(MONTH(ekodom[[#This Row],[Data]])&lt;=9,1,0)</f>
        <v>0</v>
      </c>
      <c r="G9">
        <f>IF(D8+ekodom[[#This Row],[retencja]]- IF(ekodom[[#This Row],[dzień_tygodnia]]=3,260,190)-IF(F9=1,300,0)&lt;0, 1,0)</f>
        <v>0</v>
      </c>
      <c r="H9">
        <f>IF(ekodom[[#This Row],[czy_wodociąg]]=0,0,-(D8+ekodom[[#This Row],[retencja]]- IF(ekodom[[#This Row],[dzień_tygodnia]]=3,260,190)-IF(F9=1,300,0)))</f>
        <v>0</v>
      </c>
    </row>
    <row r="10" spans="1:8" x14ac:dyDescent="0.25">
      <c r="A10" s="1">
        <v>44570</v>
      </c>
      <c r="B10">
        <v>79</v>
      </c>
      <c r="C10">
        <f>WEEKDAY(ekodom[[#This Row],[Data]],2)</f>
        <v>7</v>
      </c>
      <c r="D10">
        <f>D9+ekodom[[#This Row],[retencja]]-IF(D9+ekodom[[#This Row],[retencja]]- IF(ekodom[[#This Row],[dzień_tygodnia]]=3,260,190)-IF(F10=1,300,0)&gt;=0,   IF(ekodom[[#This Row],[dzień_tygodnia]]=3,260,190)+IF(F10=1,300,0),D9+ekodom[[#This Row],[retencja]])</f>
        <v>3340</v>
      </c>
      <c r="E10">
        <f>IF(ekodom[[#This Row],[retencja]]=0,E9+1,0)</f>
        <v>0</v>
      </c>
      <c r="F10">
        <f>IF(MOD(ekodom[[#This Row],[susza]],5)=0,1,0)*IF(E10=0,0,1)*IF(MONTH(ekodom[[#This Row],[Data]])&gt;=4,1,0)*IF(MONTH(ekodom[[#This Row],[Data]])&lt;=9,1,0)</f>
        <v>0</v>
      </c>
      <c r="G10">
        <f>IF(D9+ekodom[[#This Row],[retencja]]- IF(ekodom[[#This Row],[dzień_tygodnia]]=3,260,190)-IF(F10=1,300,0)&lt;0, 1,0)</f>
        <v>0</v>
      </c>
      <c r="H10">
        <f>IF(ekodom[[#This Row],[czy_wodociąg]]=0,0,-(D9+ekodom[[#This Row],[retencja]]- IF(ekodom[[#This Row],[dzień_tygodnia]]=3,260,190)-IF(F10=1,300,0)))</f>
        <v>0</v>
      </c>
    </row>
    <row r="11" spans="1:8" x14ac:dyDescent="0.25">
      <c r="A11" s="1">
        <v>44571</v>
      </c>
      <c r="B11">
        <v>163</v>
      </c>
      <c r="C11">
        <f>WEEKDAY(ekodom[[#This Row],[Data]],2)</f>
        <v>1</v>
      </c>
      <c r="D11">
        <f>D10+ekodom[[#This Row],[retencja]]-IF(D10+ekodom[[#This Row],[retencja]]- IF(ekodom[[#This Row],[dzień_tygodnia]]=3,260,190)-IF(F11=1,300,0)&gt;=0,   IF(ekodom[[#This Row],[dzień_tygodnia]]=3,260,190)+IF(F11=1,300,0),D10+ekodom[[#This Row],[retencja]])</f>
        <v>3313</v>
      </c>
      <c r="E11">
        <f>IF(ekodom[[#This Row],[retencja]]=0,E10+1,0)</f>
        <v>0</v>
      </c>
      <c r="F11">
        <f>IF(MOD(ekodom[[#This Row],[susza]],5)=0,1,0)*IF(E11=0,0,1)*IF(MONTH(ekodom[[#This Row],[Data]])&gt;=4,1,0)*IF(MONTH(ekodom[[#This Row],[Data]])&lt;=9,1,0)</f>
        <v>0</v>
      </c>
      <c r="G11">
        <f>IF(D10+ekodom[[#This Row],[retencja]]- IF(ekodom[[#This Row],[dzień_tygodnia]]=3,260,190)-IF(F11=1,300,0)&lt;0, 1,0)</f>
        <v>0</v>
      </c>
      <c r="H11">
        <f>IF(ekodom[[#This Row],[czy_wodociąg]]=0,0,-(D10+ekodom[[#This Row],[retencja]]- IF(ekodom[[#This Row],[dzień_tygodnia]]=3,260,190)-IF(F11=1,300,0)))</f>
        <v>0</v>
      </c>
    </row>
    <row r="12" spans="1:8" x14ac:dyDescent="0.25">
      <c r="A12" s="1">
        <v>44572</v>
      </c>
      <c r="B12">
        <v>259</v>
      </c>
      <c r="C12">
        <f>WEEKDAY(ekodom[[#This Row],[Data]],2)</f>
        <v>2</v>
      </c>
      <c r="D12">
        <f>D11+ekodom[[#This Row],[retencja]]-IF(D11+ekodom[[#This Row],[retencja]]- IF(ekodom[[#This Row],[dzień_tygodnia]]=3,260,190)-IF(F12=1,300,0)&gt;=0,   IF(ekodom[[#This Row],[dzień_tygodnia]]=3,260,190)+IF(F12=1,300,0),D11+ekodom[[#This Row],[retencja]])</f>
        <v>3382</v>
      </c>
      <c r="E12">
        <f>IF(ekodom[[#This Row],[retencja]]=0,E11+1,0)</f>
        <v>0</v>
      </c>
      <c r="F12">
        <f>IF(MOD(ekodom[[#This Row],[susza]],5)=0,1,0)*IF(E12=0,0,1)*IF(MONTH(ekodom[[#This Row],[Data]])&gt;=4,1,0)*IF(MONTH(ekodom[[#This Row],[Data]])&lt;=9,1,0)</f>
        <v>0</v>
      </c>
      <c r="G12">
        <f>IF(D11+ekodom[[#This Row],[retencja]]- IF(ekodom[[#This Row],[dzień_tygodnia]]=3,260,190)-IF(F12=1,300,0)&lt;0, 1,0)</f>
        <v>0</v>
      </c>
      <c r="H12">
        <f>IF(ekodom[[#This Row],[czy_wodociąg]]=0,0,-(D11+ekodom[[#This Row],[retencja]]- IF(ekodom[[#This Row],[dzień_tygodnia]]=3,260,190)-IF(F12=1,300,0)))</f>
        <v>0</v>
      </c>
    </row>
    <row r="13" spans="1:8" x14ac:dyDescent="0.25">
      <c r="A13" s="1">
        <v>44573</v>
      </c>
      <c r="B13">
        <v>368</v>
      </c>
      <c r="C13">
        <f>WEEKDAY(ekodom[[#This Row],[Data]],2)</f>
        <v>3</v>
      </c>
      <c r="D13">
        <f>D12+ekodom[[#This Row],[retencja]]-IF(D12+ekodom[[#This Row],[retencja]]- IF(ekodom[[#This Row],[dzień_tygodnia]]=3,260,190)-IF(F13=1,300,0)&gt;=0,   IF(ekodom[[#This Row],[dzień_tygodnia]]=3,260,190)+IF(F13=1,300,0),D12+ekodom[[#This Row],[retencja]])</f>
        <v>3490</v>
      </c>
      <c r="E13">
        <f>IF(ekodom[[#This Row],[retencja]]=0,E12+1,0)</f>
        <v>0</v>
      </c>
      <c r="F13">
        <f>IF(MOD(ekodom[[#This Row],[susza]],5)=0,1,0)*IF(E13=0,0,1)*IF(MONTH(ekodom[[#This Row],[Data]])&gt;=4,1,0)*IF(MONTH(ekodom[[#This Row],[Data]])&lt;=9,1,0)</f>
        <v>0</v>
      </c>
      <c r="G13">
        <f>IF(D12+ekodom[[#This Row],[retencja]]- IF(ekodom[[#This Row],[dzień_tygodnia]]=3,260,190)-IF(F13=1,300,0)&lt;0, 1,0)</f>
        <v>0</v>
      </c>
      <c r="H13">
        <f>IF(ekodom[[#This Row],[czy_wodociąg]]=0,0,-(D12+ekodom[[#This Row],[retencja]]- IF(ekodom[[#This Row],[dzień_tygodnia]]=3,260,190)-IF(F13=1,300,0)))</f>
        <v>0</v>
      </c>
    </row>
    <row r="14" spans="1:8" x14ac:dyDescent="0.25">
      <c r="A14" s="1">
        <v>44574</v>
      </c>
      <c r="B14">
        <v>45</v>
      </c>
      <c r="C14">
        <f>WEEKDAY(ekodom[[#This Row],[Data]],2)</f>
        <v>4</v>
      </c>
      <c r="D14">
        <f>D13+ekodom[[#This Row],[retencja]]-IF(D13+ekodom[[#This Row],[retencja]]- IF(ekodom[[#This Row],[dzień_tygodnia]]=3,260,190)-IF(F14=1,300,0)&gt;=0,   IF(ekodom[[#This Row],[dzień_tygodnia]]=3,260,190)+IF(F14=1,300,0),D13+ekodom[[#This Row],[retencja]])</f>
        <v>3345</v>
      </c>
      <c r="E14">
        <f>IF(ekodom[[#This Row],[retencja]]=0,E13+1,0)</f>
        <v>0</v>
      </c>
      <c r="F14">
        <f>IF(MOD(ekodom[[#This Row],[susza]],5)=0,1,0)*IF(E14=0,0,1)*IF(MONTH(ekodom[[#This Row],[Data]])&gt;=4,1,0)*IF(MONTH(ekodom[[#This Row],[Data]])&lt;=9,1,0)</f>
        <v>0</v>
      </c>
      <c r="G14">
        <f>IF(D13+ekodom[[#This Row],[retencja]]- IF(ekodom[[#This Row],[dzień_tygodnia]]=3,260,190)-IF(F14=1,300,0)&lt;0, 1,0)</f>
        <v>0</v>
      </c>
      <c r="H14">
        <f>IF(ekodom[[#This Row],[czy_wodociąg]]=0,0,-(D13+ekodom[[#This Row],[retencja]]- IF(ekodom[[#This Row],[dzień_tygodnia]]=3,260,190)-IF(F14=1,300,0)))</f>
        <v>0</v>
      </c>
    </row>
    <row r="15" spans="1:8" x14ac:dyDescent="0.25">
      <c r="A15" s="1">
        <v>44575</v>
      </c>
      <c r="B15">
        <v>0</v>
      </c>
      <c r="C15">
        <f>WEEKDAY(ekodom[[#This Row],[Data]],2)</f>
        <v>5</v>
      </c>
      <c r="D15">
        <f>D14+ekodom[[#This Row],[retencja]]-IF(D14+ekodom[[#This Row],[retencja]]- IF(ekodom[[#This Row],[dzień_tygodnia]]=3,260,190)-IF(F15=1,300,0)&gt;=0,   IF(ekodom[[#This Row],[dzień_tygodnia]]=3,260,190)+IF(F15=1,300,0),D14+ekodom[[#This Row],[retencja]])</f>
        <v>3155</v>
      </c>
      <c r="E15">
        <f>IF(ekodom[[#This Row],[retencja]]=0,E14+1,0)</f>
        <v>1</v>
      </c>
      <c r="F15">
        <f>IF(MOD(ekodom[[#This Row],[susza]],5)=0,1,0)*IF(E15=0,0,1)*IF(MONTH(ekodom[[#This Row],[Data]])&gt;=4,1,0)*IF(MONTH(ekodom[[#This Row],[Data]])&lt;=9,1,0)</f>
        <v>0</v>
      </c>
      <c r="G15">
        <f>IF(D14+ekodom[[#This Row],[retencja]]- IF(ekodom[[#This Row],[dzień_tygodnia]]=3,260,190)-IF(F15=1,300,0)&lt;0, 1,0)</f>
        <v>0</v>
      </c>
      <c r="H15">
        <f>IF(ekodom[[#This Row],[czy_wodociąg]]=0,0,-(D14+ekodom[[#This Row],[retencja]]- IF(ekodom[[#This Row],[dzień_tygodnia]]=3,260,190)-IF(F15=1,300,0)))</f>
        <v>0</v>
      </c>
    </row>
    <row r="16" spans="1:8" x14ac:dyDescent="0.25">
      <c r="A16" s="1">
        <v>44576</v>
      </c>
      <c r="B16">
        <v>0</v>
      </c>
      <c r="C16">
        <f>WEEKDAY(ekodom[[#This Row],[Data]],2)</f>
        <v>6</v>
      </c>
      <c r="D16">
        <f>D15+ekodom[[#This Row],[retencja]]-IF(D15+ekodom[[#This Row],[retencja]]- IF(ekodom[[#This Row],[dzień_tygodnia]]=3,260,190)-IF(F16=1,300,0)&gt;=0,   IF(ekodom[[#This Row],[dzień_tygodnia]]=3,260,190)+IF(F16=1,300,0),D15+ekodom[[#This Row],[retencja]])</f>
        <v>2965</v>
      </c>
      <c r="E16">
        <f>IF(ekodom[[#This Row],[retencja]]=0,E15+1,0)</f>
        <v>2</v>
      </c>
      <c r="F16">
        <f>IF(MOD(ekodom[[#This Row],[susza]],5)=0,1,0)*IF(E16=0,0,1)*IF(MONTH(ekodom[[#This Row],[Data]])&gt;=4,1,0)*IF(MONTH(ekodom[[#This Row],[Data]])&lt;=9,1,0)</f>
        <v>0</v>
      </c>
      <c r="G16">
        <f>IF(D15+ekodom[[#This Row],[retencja]]- IF(ekodom[[#This Row],[dzień_tygodnia]]=3,260,190)-IF(F16=1,300,0)&lt;0, 1,0)</f>
        <v>0</v>
      </c>
      <c r="H16">
        <f>IF(ekodom[[#This Row],[czy_wodociąg]]=0,0,-(D15+ekodom[[#This Row],[retencja]]- IF(ekodom[[#This Row],[dzień_tygodnia]]=3,260,190)-IF(F16=1,300,0)))</f>
        <v>0</v>
      </c>
    </row>
    <row r="17" spans="1:8" x14ac:dyDescent="0.25">
      <c r="A17" s="1">
        <v>44577</v>
      </c>
      <c r="B17">
        <v>0</v>
      </c>
      <c r="C17">
        <f>WEEKDAY(ekodom[[#This Row],[Data]],2)</f>
        <v>7</v>
      </c>
      <c r="D17">
        <f>D16+ekodom[[#This Row],[retencja]]-IF(D16+ekodom[[#This Row],[retencja]]- IF(ekodom[[#This Row],[dzień_tygodnia]]=3,260,190)-IF(F17=1,300,0)&gt;=0,   IF(ekodom[[#This Row],[dzień_tygodnia]]=3,260,190)+IF(F17=1,300,0),D16+ekodom[[#This Row],[retencja]])</f>
        <v>2775</v>
      </c>
      <c r="E17">
        <f>IF(ekodom[[#This Row],[retencja]]=0,E16+1,0)</f>
        <v>3</v>
      </c>
      <c r="F17">
        <f>IF(MOD(ekodom[[#This Row],[susza]],5)=0,1,0)*IF(E17=0,0,1)*IF(MONTH(ekodom[[#This Row],[Data]])&gt;=4,1,0)*IF(MONTH(ekodom[[#This Row],[Data]])&lt;=9,1,0)</f>
        <v>0</v>
      </c>
      <c r="G17">
        <f>IF(D16+ekodom[[#This Row],[retencja]]- IF(ekodom[[#This Row],[dzień_tygodnia]]=3,260,190)-IF(F17=1,300,0)&lt;0, 1,0)</f>
        <v>0</v>
      </c>
      <c r="H17">
        <f>IF(ekodom[[#This Row],[czy_wodociąg]]=0,0,-(D16+ekodom[[#This Row],[retencja]]- IF(ekodom[[#This Row],[dzień_tygodnia]]=3,260,190)-IF(F17=1,300,0)))</f>
        <v>0</v>
      </c>
    </row>
    <row r="18" spans="1:8" x14ac:dyDescent="0.25">
      <c r="A18" s="1">
        <v>44578</v>
      </c>
      <c r="B18">
        <v>0</v>
      </c>
      <c r="C18">
        <f>WEEKDAY(ekodom[[#This Row],[Data]],2)</f>
        <v>1</v>
      </c>
      <c r="D18">
        <f>D17+ekodom[[#This Row],[retencja]]-IF(D17+ekodom[[#This Row],[retencja]]- IF(ekodom[[#This Row],[dzień_tygodnia]]=3,260,190)-IF(F18=1,300,0)&gt;=0,   IF(ekodom[[#This Row],[dzień_tygodnia]]=3,260,190)+IF(F18=1,300,0),D17+ekodom[[#This Row],[retencja]])</f>
        <v>2585</v>
      </c>
      <c r="E18">
        <f>IF(ekodom[[#This Row],[retencja]]=0,E17+1,0)</f>
        <v>4</v>
      </c>
      <c r="F18">
        <f>IF(MOD(ekodom[[#This Row],[susza]],5)=0,1,0)*IF(E18=0,0,1)*IF(MONTH(ekodom[[#This Row],[Data]])&gt;=4,1,0)*IF(MONTH(ekodom[[#This Row],[Data]])&lt;=9,1,0)</f>
        <v>0</v>
      </c>
      <c r="G18">
        <f>IF(D17+ekodom[[#This Row],[retencja]]- IF(ekodom[[#This Row],[dzień_tygodnia]]=3,260,190)-IF(F18=1,300,0)&lt;0, 1,0)</f>
        <v>0</v>
      </c>
      <c r="H18">
        <f>IF(ekodom[[#This Row],[czy_wodociąg]]=0,0,-(D17+ekodom[[#This Row],[retencja]]- IF(ekodom[[#This Row],[dzień_tygodnia]]=3,260,190)-IF(F18=1,300,0)))</f>
        <v>0</v>
      </c>
    </row>
    <row r="19" spans="1:8" x14ac:dyDescent="0.25">
      <c r="A19" s="1">
        <v>44579</v>
      </c>
      <c r="B19">
        <v>0</v>
      </c>
      <c r="C19">
        <f>WEEKDAY(ekodom[[#This Row],[Data]],2)</f>
        <v>2</v>
      </c>
      <c r="D19">
        <f>D18+ekodom[[#This Row],[retencja]]-IF(D18+ekodom[[#This Row],[retencja]]- IF(ekodom[[#This Row],[dzień_tygodnia]]=3,260,190)-IF(F19=1,300,0)&gt;=0,   IF(ekodom[[#This Row],[dzień_tygodnia]]=3,260,190)+IF(F19=1,300,0),D18+ekodom[[#This Row],[retencja]])</f>
        <v>2395</v>
      </c>
      <c r="E19">
        <f>IF(ekodom[[#This Row],[retencja]]=0,E18+1,0)</f>
        <v>5</v>
      </c>
      <c r="F19">
        <f>IF(MOD(ekodom[[#This Row],[susza]],5)=0,1,0)*IF(E19=0,0,1)*IF(MONTH(ekodom[[#This Row],[Data]])&gt;=4,1,0)*IF(MONTH(ekodom[[#This Row],[Data]])&lt;=9,1,0)</f>
        <v>0</v>
      </c>
      <c r="G19">
        <f>IF(D18+ekodom[[#This Row],[retencja]]- IF(ekodom[[#This Row],[dzień_tygodnia]]=3,260,190)-IF(F19=1,300,0)&lt;0, 1,0)</f>
        <v>0</v>
      </c>
      <c r="H19">
        <f>IF(ekodom[[#This Row],[czy_wodociąg]]=0,0,-(D18+ekodom[[#This Row],[retencja]]- IF(ekodom[[#This Row],[dzień_tygodnia]]=3,260,190)-IF(F19=1,300,0)))</f>
        <v>0</v>
      </c>
    </row>
    <row r="20" spans="1:8" x14ac:dyDescent="0.25">
      <c r="A20" s="1">
        <v>44580</v>
      </c>
      <c r="B20">
        <v>0</v>
      </c>
      <c r="C20">
        <f>WEEKDAY(ekodom[[#This Row],[Data]],2)</f>
        <v>3</v>
      </c>
      <c r="D20">
        <f>D19+ekodom[[#This Row],[retencja]]-IF(D19+ekodom[[#This Row],[retencja]]- IF(ekodom[[#This Row],[dzień_tygodnia]]=3,260,190)-IF(F20=1,300,0)&gt;=0,   IF(ekodom[[#This Row],[dzień_tygodnia]]=3,260,190)+IF(F20=1,300,0),D19+ekodom[[#This Row],[retencja]])</f>
        <v>2135</v>
      </c>
      <c r="E20">
        <f>IF(ekodom[[#This Row],[retencja]]=0,E19+1,0)</f>
        <v>6</v>
      </c>
      <c r="F20">
        <f>IF(MOD(ekodom[[#This Row],[susza]],5)=0,1,0)*IF(E20=0,0,1)*IF(MONTH(ekodom[[#This Row],[Data]])&gt;=4,1,0)*IF(MONTH(ekodom[[#This Row],[Data]])&lt;=9,1,0)</f>
        <v>0</v>
      </c>
      <c r="G20">
        <f>IF(D19+ekodom[[#This Row],[retencja]]- IF(ekodom[[#This Row],[dzień_tygodnia]]=3,260,190)-IF(F20=1,300,0)&lt;0, 1,0)</f>
        <v>0</v>
      </c>
      <c r="H20">
        <f>IF(ekodom[[#This Row],[czy_wodociąg]]=0,0,-(D19+ekodom[[#This Row],[retencja]]- IF(ekodom[[#This Row],[dzień_tygodnia]]=3,260,190)-IF(F20=1,300,0)))</f>
        <v>0</v>
      </c>
    </row>
    <row r="21" spans="1:8" x14ac:dyDescent="0.25">
      <c r="A21" s="1">
        <v>44581</v>
      </c>
      <c r="B21">
        <v>0</v>
      </c>
      <c r="C21">
        <f>WEEKDAY(ekodom[[#This Row],[Data]],2)</f>
        <v>4</v>
      </c>
      <c r="D21">
        <f>D20+ekodom[[#This Row],[retencja]]-IF(D20+ekodom[[#This Row],[retencja]]- IF(ekodom[[#This Row],[dzień_tygodnia]]=3,260,190)-IF(F21=1,300,0)&gt;=0,   IF(ekodom[[#This Row],[dzień_tygodnia]]=3,260,190)+IF(F21=1,300,0),D20+ekodom[[#This Row],[retencja]])</f>
        <v>1945</v>
      </c>
      <c r="E21">
        <f>IF(ekodom[[#This Row],[retencja]]=0,E20+1,0)</f>
        <v>7</v>
      </c>
      <c r="F21">
        <f>IF(MOD(ekodom[[#This Row],[susza]],5)=0,1,0)*IF(E21=0,0,1)*IF(MONTH(ekodom[[#This Row],[Data]])&gt;=4,1,0)*IF(MONTH(ekodom[[#This Row],[Data]])&lt;=9,1,0)</f>
        <v>0</v>
      </c>
      <c r="G21">
        <f>IF(D20+ekodom[[#This Row],[retencja]]- IF(ekodom[[#This Row],[dzień_tygodnia]]=3,260,190)-IF(F21=1,300,0)&lt;0, 1,0)</f>
        <v>0</v>
      </c>
      <c r="H21">
        <f>IF(ekodom[[#This Row],[czy_wodociąg]]=0,0,-(D20+ekodom[[#This Row],[retencja]]- IF(ekodom[[#This Row],[dzień_tygodnia]]=3,260,190)-IF(F21=1,300,0)))</f>
        <v>0</v>
      </c>
    </row>
    <row r="22" spans="1:8" x14ac:dyDescent="0.25">
      <c r="A22" s="1">
        <v>44582</v>
      </c>
      <c r="B22">
        <v>0</v>
      </c>
      <c r="C22">
        <f>WEEKDAY(ekodom[[#This Row],[Data]],2)</f>
        <v>5</v>
      </c>
      <c r="D22">
        <f>D21+ekodom[[#This Row],[retencja]]-IF(D21+ekodom[[#This Row],[retencja]]- IF(ekodom[[#This Row],[dzień_tygodnia]]=3,260,190)-IF(F22=1,300,0)&gt;=0,   IF(ekodom[[#This Row],[dzień_tygodnia]]=3,260,190)+IF(F22=1,300,0),D21+ekodom[[#This Row],[retencja]])</f>
        <v>1755</v>
      </c>
      <c r="E22">
        <f>IF(ekodom[[#This Row],[retencja]]=0,E21+1,0)</f>
        <v>8</v>
      </c>
      <c r="F22">
        <f>IF(MOD(ekodom[[#This Row],[susza]],5)=0,1,0)*IF(E22=0,0,1)*IF(MONTH(ekodom[[#This Row],[Data]])&gt;=4,1,0)*IF(MONTH(ekodom[[#This Row],[Data]])&lt;=9,1,0)</f>
        <v>0</v>
      </c>
      <c r="G22">
        <f>IF(D21+ekodom[[#This Row],[retencja]]- IF(ekodom[[#This Row],[dzień_tygodnia]]=3,260,190)-IF(F22=1,300,0)&lt;0, 1,0)</f>
        <v>0</v>
      </c>
      <c r="H22">
        <f>IF(ekodom[[#This Row],[czy_wodociąg]]=0,0,-(D21+ekodom[[#This Row],[retencja]]- IF(ekodom[[#This Row],[dzień_tygodnia]]=3,260,190)-IF(F22=1,300,0)))</f>
        <v>0</v>
      </c>
    </row>
    <row r="23" spans="1:8" x14ac:dyDescent="0.25">
      <c r="A23" s="1">
        <v>44583</v>
      </c>
      <c r="B23">
        <v>0</v>
      </c>
      <c r="C23">
        <f>WEEKDAY(ekodom[[#This Row],[Data]],2)</f>
        <v>6</v>
      </c>
      <c r="D23">
        <f>D22+ekodom[[#This Row],[retencja]]-IF(D22+ekodom[[#This Row],[retencja]]- IF(ekodom[[#This Row],[dzień_tygodnia]]=3,260,190)-IF(F23=1,300,0)&gt;=0,   IF(ekodom[[#This Row],[dzień_tygodnia]]=3,260,190)+IF(F23=1,300,0),D22+ekodom[[#This Row],[retencja]])</f>
        <v>1565</v>
      </c>
      <c r="E23">
        <f>IF(ekodom[[#This Row],[retencja]]=0,E22+1,0)</f>
        <v>9</v>
      </c>
      <c r="F23">
        <f>IF(MOD(ekodom[[#This Row],[susza]],5)=0,1,0)*IF(E23=0,0,1)*IF(MONTH(ekodom[[#This Row],[Data]])&gt;=4,1,0)*IF(MONTH(ekodom[[#This Row],[Data]])&lt;=9,1,0)</f>
        <v>0</v>
      </c>
      <c r="G23">
        <f>IF(D22+ekodom[[#This Row],[retencja]]- IF(ekodom[[#This Row],[dzień_tygodnia]]=3,260,190)-IF(F23=1,300,0)&lt;0, 1,0)</f>
        <v>0</v>
      </c>
      <c r="H23">
        <f>IF(ekodom[[#This Row],[czy_wodociąg]]=0,0,-(D22+ekodom[[#This Row],[retencja]]- IF(ekodom[[#This Row],[dzień_tygodnia]]=3,260,190)-IF(F23=1,300,0)))</f>
        <v>0</v>
      </c>
    </row>
    <row r="24" spans="1:8" x14ac:dyDescent="0.25">
      <c r="A24" s="1">
        <v>44584</v>
      </c>
      <c r="B24">
        <v>33</v>
      </c>
      <c r="C24">
        <f>WEEKDAY(ekodom[[#This Row],[Data]],2)</f>
        <v>7</v>
      </c>
      <c r="D24">
        <f>D23+ekodom[[#This Row],[retencja]]-IF(D23+ekodom[[#This Row],[retencja]]- IF(ekodom[[#This Row],[dzień_tygodnia]]=3,260,190)-IF(F24=1,300,0)&gt;=0,   IF(ekodom[[#This Row],[dzień_tygodnia]]=3,260,190)+IF(F24=1,300,0),D23+ekodom[[#This Row],[retencja]])</f>
        <v>1408</v>
      </c>
      <c r="E24">
        <f>IF(ekodom[[#This Row],[retencja]]=0,E23+1,0)</f>
        <v>0</v>
      </c>
      <c r="F24">
        <f>IF(MOD(ekodom[[#This Row],[susza]],5)=0,1,0)*IF(E24=0,0,1)*IF(MONTH(ekodom[[#This Row],[Data]])&gt;=4,1,0)*IF(MONTH(ekodom[[#This Row],[Data]])&lt;=9,1,0)</f>
        <v>0</v>
      </c>
      <c r="G24">
        <f>IF(D23+ekodom[[#This Row],[retencja]]- IF(ekodom[[#This Row],[dzień_tygodnia]]=3,260,190)-IF(F24=1,300,0)&lt;0, 1,0)</f>
        <v>0</v>
      </c>
      <c r="H24">
        <f>IF(ekodom[[#This Row],[czy_wodociąg]]=0,0,-(D23+ekodom[[#This Row],[retencja]]- IF(ekodom[[#This Row],[dzień_tygodnia]]=3,260,190)-IF(F24=1,300,0)))</f>
        <v>0</v>
      </c>
    </row>
    <row r="25" spans="1:8" x14ac:dyDescent="0.25">
      <c r="A25" s="1">
        <v>44585</v>
      </c>
      <c r="B25">
        <v>75</v>
      </c>
      <c r="C25">
        <f>WEEKDAY(ekodom[[#This Row],[Data]],2)</f>
        <v>1</v>
      </c>
      <c r="D25">
        <f>D24+ekodom[[#This Row],[retencja]]-IF(D24+ekodom[[#This Row],[retencja]]- IF(ekodom[[#This Row],[dzień_tygodnia]]=3,260,190)-IF(F25=1,300,0)&gt;=0,   IF(ekodom[[#This Row],[dzień_tygodnia]]=3,260,190)+IF(F25=1,300,0),D24+ekodom[[#This Row],[retencja]])</f>
        <v>1293</v>
      </c>
      <c r="E25">
        <f>IF(ekodom[[#This Row],[retencja]]=0,E24+1,0)</f>
        <v>0</v>
      </c>
      <c r="F25">
        <f>IF(MOD(ekodom[[#This Row],[susza]],5)=0,1,0)*IF(E25=0,0,1)*IF(MONTH(ekodom[[#This Row],[Data]])&gt;=4,1,0)*IF(MONTH(ekodom[[#This Row],[Data]])&lt;=9,1,0)</f>
        <v>0</v>
      </c>
      <c r="G25">
        <f>IF(D24+ekodom[[#This Row],[retencja]]- IF(ekodom[[#This Row],[dzień_tygodnia]]=3,260,190)-IF(F25=1,300,0)&lt;0, 1,0)</f>
        <v>0</v>
      </c>
      <c r="H25">
        <f>IF(ekodom[[#This Row],[czy_wodociąg]]=0,0,-(D24+ekodom[[#This Row],[retencja]]- IF(ekodom[[#This Row],[dzień_tygodnia]]=3,260,190)-IF(F25=1,300,0)))</f>
        <v>0</v>
      </c>
    </row>
    <row r="26" spans="1:8" x14ac:dyDescent="0.25">
      <c r="A26" s="1">
        <v>44586</v>
      </c>
      <c r="B26">
        <v>537</v>
      </c>
      <c r="C26">
        <f>WEEKDAY(ekodom[[#This Row],[Data]],2)</f>
        <v>2</v>
      </c>
      <c r="D26">
        <f>D25+ekodom[[#This Row],[retencja]]-IF(D25+ekodom[[#This Row],[retencja]]- IF(ekodom[[#This Row],[dzień_tygodnia]]=3,260,190)-IF(F26=1,300,0)&gt;=0,   IF(ekodom[[#This Row],[dzień_tygodnia]]=3,260,190)+IF(F26=1,300,0),D25+ekodom[[#This Row],[retencja]])</f>
        <v>1640</v>
      </c>
      <c r="E26">
        <f>IF(ekodom[[#This Row],[retencja]]=0,E25+1,0)</f>
        <v>0</v>
      </c>
      <c r="F26">
        <f>IF(MOD(ekodom[[#This Row],[susza]],5)=0,1,0)*IF(E26=0,0,1)*IF(MONTH(ekodom[[#This Row],[Data]])&gt;=4,1,0)*IF(MONTH(ekodom[[#This Row],[Data]])&lt;=9,1,0)</f>
        <v>0</v>
      </c>
      <c r="G26">
        <f>IF(D25+ekodom[[#This Row],[retencja]]- IF(ekodom[[#This Row],[dzień_tygodnia]]=3,260,190)-IF(F26=1,300,0)&lt;0, 1,0)</f>
        <v>0</v>
      </c>
      <c r="H26">
        <f>IF(ekodom[[#This Row],[czy_wodociąg]]=0,0,-(D25+ekodom[[#This Row],[retencja]]- IF(ekodom[[#This Row],[dzień_tygodnia]]=3,260,190)-IF(F26=1,300,0)))</f>
        <v>0</v>
      </c>
    </row>
    <row r="27" spans="1:8" x14ac:dyDescent="0.25">
      <c r="A27" s="1">
        <v>44587</v>
      </c>
      <c r="B27">
        <v>826</v>
      </c>
      <c r="C27">
        <f>WEEKDAY(ekodom[[#This Row],[Data]],2)</f>
        <v>3</v>
      </c>
      <c r="D27">
        <f>D26+ekodom[[#This Row],[retencja]]-IF(D26+ekodom[[#This Row],[retencja]]- IF(ekodom[[#This Row],[dzień_tygodnia]]=3,260,190)-IF(F27=1,300,0)&gt;=0,   IF(ekodom[[#This Row],[dzień_tygodnia]]=3,260,190)+IF(F27=1,300,0),D26+ekodom[[#This Row],[retencja]])</f>
        <v>2206</v>
      </c>
      <c r="E27">
        <f>IF(ekodom[[#This Row],[retencja]]=0,E26+1,0)</f>
        <v>0</v>
      </c>
      <c r="F27">
        <f>IF(MOD(ekodom[[#This Row],[susza]],5)=0,1,0)*IF(E27=0,0,1)*IF(MONTH(ekodom[[#This Row],[Data]])&gt;=4,1,0)*IF(MONTH(ekodom[[#This Row],[Data]])&lt;=9,1,0)</f>
        <v>0</v>
      </c>
      <c r="G27">
        <f>IF(D26+ekodom[[#This Row],[retencja]]- IF(ekodom[[#This Row],[dzień_tygodnia]]=3,260,190)-IF(F27=1,300,0)&lt;0, 1,0)</f>
        <v>0</v>
      </c>
      <c r="H27">
        <f>IF(ekodom[[#This Row],[czy_wodociąg]]=0,0,-(D26+ekodom[[#This Row],[retencja]]- IF(ekodom[[#This Row],[dzień_tygodnia]]=3,260,190)-IF(F27=1,300,0)))</f>
        <v>0</v>
      </c>
    </row>
    <row r="28" spans="1:8" x14ac:dyDescent="0.25">
      <c r="A28" s="1">
        <v>44588</v>
      </c>
      <c r="B28">
        <v>26</v>
      </c>
      <c r="C28">
        <f>WEEKDAY(ekodom[[#This Row],[Data]],2)</f>
        <v>4</v>
      </c>
      <c r="D28">
        <f>D27+ekodom[[#This Row],[retencja]]-IF(D27+ekodom[[#This Row],[retencja]]- IF(ekodom[[#This Row],[dzień_tygodnia]]=3,260,190)-IF(F28=1,300,0)&gt;=0,   IF(ekodom[[#This Row],[dzień_tygodnia]]=3,260,190)+IF(F28=1,300,0),D27+ekodom[[#This Row],[retencja]])</f>
        <v>2042</v>
      </c>
      <c r="E28">
        <f>IF(ekodom[[#This Row],[retencja]]=0,E27+1,0)</f>
        <v>0</v>
      </c>
      <c r="F28">
        <f>IF(MOD(ekodom[[#This Row],[susza]],5)=0,1,0)*IF(E28=0,0,1)*IF(MONTH(ekodom[[#This Row],[Data]])&gt;=4,1,0)*IF(MONTH(ekodom[[#This Row],[Data]])&lt;=9,1,0)</f>
        <v>0</v>
      </c>
      <c r="G28">
        <f>IF(D27+ekodom[[#This Row],[retencja]]- IF(ekodom[[#This Row],[dzień_tygodnia]]=3,260,190)-IF(F28=1,300,0)&lt;0, 1,0)</f>
        <v>0</v>
      </c>
      <c r="H28">
        <f>IF(ekodom[[#This Row],[czy_wodociąg]]=0,0,-(D27+ekodom[[#This Row],[retencja]]- IF(ekodom[[#This Row],[dzień_tygodnia]]=3,260,190)-IF(F28=1,300,0)))</f>
        <v>0</v>
      </c>
    </row>
    <row r="29" spans="1:8" x14ac:dyDescent="0.25">
      <c r="A29" s="1">
        <v>44589</v>
      </c>
      <c r="B29">
        <v>0</v>
      </c>
      <c r="C29">
        <f>WEEKDAY(ekodom[[#This Row],[Data]],2)</f>
        <v>5</v>
      </c>
      <c r="D29">
        <f>D28+ekodom[[#This Row],[retencja]]-IF(D28+ekodom[[#This Row],[retencja]]- IF(ekodom[[#This Row],[dzień_tygodnia]]=3,260,190)-IF(F29=1,300,0)&gt;=0,   IF(ekodom[[#This Row],[dzień_tygodnia]]=3,260,190)+IF(F29=1,300,0),D28+ekodom[[#This Row],[retencja]])</f>
        <v>1852</v>
      </c>
      <c r="E29">
        <f>IF(ekodom[[#This Row],[retencja]]=0,E28+1,0)</f>
        <v>1</v>
      </c>
      <c r="F29">
        <f>IF(MOD(ekodom[[#This Row],[susza]],5)=0,1,0)*IF(E29=0,0,1)*IF(MONTH(ekodom[[#This Row],[Data]])&gt;=4,1,0)*IF(MONTH(ekodom[[#This Row],[Data]])&lt;=9,1,0)</f>
        <v>0</v>
      </c>
      <c r="G29">
        <f>IF(D28+ekodom[[#This Row],[retencja]]- IF(ekodom[[#This Row],[dzień_tygodnia]]=3,260,190)-IF(F29=1,300,0)&lt;0, 1,0)</f>
        <v>0</v>
      </c>
      <c r="H29">
        <f>IF(ekodom[[#This Row],[czy_wodociąg]]=0,0,-(D28+ekodom[[#This Row],[retencja]]- IF(ekodom[[#This Row],[dzień_tygodnia]]=3,260,190)-IF(F29=1,300,0)))</f>
        <v>0</v>
      </c>
    </row>
    <row r="30" spans="1:8" x14ac:dyDescent="0.25">
      <c r="A30" s="1">
        <v>44590</v>
      </c>
      <c r="B30">
        <v>0</v>
      </c>
      <c r="C30">
        <f>WEEKDAY(ekodom[[#This Row],[Data]],2)</f>
        <v>6</v>
      </c>
      <c r="D30">
        <f>D29+ekodom[[#This Row],[retencja]]-IF(D29+ekodom[[#This Row],[retencja]]- IF(ekodom[[#This Row],[dzień_tygodnia]]=3,260,190)-IF(F30=1,300,0)&gt;=0,   IF(ekodom[[#This Row],[dzień_tygodnia]]=3,260,190)+IF(F30=1,300,0),D29+ekodom[[#This Row],[retencja]])</f>
        <v>1662</v>
      </c>
      <c r="E30">
        <f>IF(ekodom[[#This Row],[retencja]]=0,E29+1,0)</f>
        <v>2</v>
      </c>
      <c r="F30">
        <f>IF(MOD(ekodom[[#This Row],[susza]],5)=0,1,0)*IF(E30=0,0,1)*IF(MONTH(ekodom[[#This Row],[Data]])&gt;=4,1,0)*IF(MONTH(ekodom[[#This Row],[Data]])&lt;=9,1,0)</f>
        <v>0</v>
      </c>
      <c r="G30">
        <f>IF(D29+ekodom[[#This Row],[retencja]]- IF(ekodom[[#This Row],[dzień_tygodnia]]=3,260,190)-IF(F30=1,300,0)&lt;0, 1,0)</f>
        <v>0</v>
      </c>
      <c r="H30">
        <f>IF(ekodom[[#This Row],[czy_wodociąg]]=0,0,-(D29+ekodom[[#This Row],[retencja]]- IF(ekodom[[#This Row],[dzień_tygodnia]]=3,260,190)-IF(F30=1,300,0)))</f>
        <v>0</v>
      </c>
    </row>
    <row r="31" spans="1:8" x14ac:dyDescent="0.25">
      <c r="A31" s="1">
        <v>44591</v>
      </c>
      <c r="B31">
        <v>0</v>
      </c>
      <c r="C31">
        <f>WEEKDAY(ekodom[[#This Row],[Data]],2)</f>
        <v>7</v>
      </c>
      <c r="D31">
        <f>D30+ekodom[[#This Row],[retencja]]-IF(D30+ekodom[[#This Row],[retencja]]- IF(ekodom[[#This Row],[dzień_tygodnia]]=3,260,190)-IF(F31=1,300,0)&gt;=0,   IF(ekodom[[#This Row],[dzień_tygodnia]]=3,260,190)+IF(F31=1,300,0),D30+ekodom[[#This Row],[retencja]])</f>
        <v>1472</v>
      </c>
      <c r="E31">
        <f>IF(ekodom[[#This Row],[retencja]]=0,E30+1,0)</f>
        <v>3</v>
      </c>
      <c r="F31">
        <f>IF(MOD(ekodom[[#This Row],[susza]],5)=0,1,0)*IF(E31=0,0,1)*IF(MONTH(ekodom[[#This Row],[Data]])&gt;=4,1,0)*IF(MONTH(ekodom[[#This Row],[Data]])&lt;=9,1,0)</f>
        <v>0</v>
      </c>
      <c r="G31">
        <f>IF(D30+ekodom[[#This Row],[retencja]]- IF(ekodom[[#This Row],[dzień_tygodnia]]=3,260,190)-IF(F31=1,300,0)&lt;0, 1,0)</f>
        <v>0</v>
      </c>
      <c r="H31">
        <f>IF(ekodom[[#This Row],[czy_wodociąg]]=0,0,-(D30+ekodom[[#This Row],[retencja]]- IF(ekodom[[#This Row],[dzień_tygodnia]]=3,260,190)-IF(F31=1,300,0)))</f>
        <v>0</v>
      </c>
    </row>
    <row r="32" spans="1:8" x14ac:dyDescent="0.25">
      <c r="A32" s="1">
        <v>44592</v>
      </c>
      <c r="B32">
        <v>0</v>
      </c>
      <c r="C32">
        <f>WEEKDAY(ekodom[[#This Row],[Data]],2)</f>
        <v>1</v>
      </c>
      <c r="D32">
        <f>D31+ekodom[[#This Row],[retencja]]-IF(D31+ekodom[[#This Row],[retencja]]- IF(ekodom[[#This Row],[dzień_tygodnia]]=3,260,190)-IF(F32=1,300,0)&gt;=0,   IF(ekodom[[#This Row],[dzień_tygodnia]]=3,260,190)+IF(F32=1,300,0),D31+ekodom[[#This Row],[retencja]])</f>
        <v>1282</v>
      </c>
      <c r="E32">
        <f>IF(ekodom[[#This Row],[retencja]]=0,E31+1,0)</f>
        <v>4</v>
      </c>
      <c r="F32">
        <f>IF(MOD(ekodom[[#This Row],[susza]],5)=0,1,0)*IF(E32=0,0,1)*IF(MONTH(ekodom[[#This Row],[Data]])&gt;=4,1,0)*IF(MONTH(ekodom[[#This Row],[Data]])&lt;=9,1,0)</f>
        <v>0</v>
      </c>
      <c r="G32">
        <f>IF(D31+ekodom[[#This Row],[retencja]]- IF(ekodom[[#This Row],[dzień_tygodnia]]=3,260,190)-IF(F32=1,300,0)&lt;0, 1,0)</f>
        <v>0</v>
      </c>
      <c r="H32">
        <f>IF(ekodom[[#This Row],[czy_wodociąg]]=0,0,-(D31+ekodom[[#This Row],[retencja]]- IF(ekodom[[#This Row],[dzień_tygodnia]]=3,260,190)-IF(F32=1,300,0)))</f>
        <v>0</v>
      </c>
    </row>
    <row r="33" spans="1:8" x14ac:dyDescent="0.25">
      <c r="A33" s="1">
        <v>44593</v>
      </c>
      <c r="B33">
        <v>0</v>
      </c>
      <c r="C33">
        <f>WEEKDAY(ekodom[[#This Row],[Data]],2)</f>
        <v>2</v>
      </c>
      <c r="D33">
        <f>D32+ekodom[[#This Row],[retencja]]-IF(D32+ekodom[[#This Row],[retencja]]- IF(ekodom[[#This Row],[dzień_tygodnia]]=3,260,190)-IF(F33=1,300,0)&gt;=0,   IF(ekodom[[#This Row],[dzień_tygodnia]]=3,260,190)+IF(F33=1,300,0),D32+ekodom[[#This Row],[retencja]])</f>
        <v>1092</v>
      </c>
      <c r="E33">
        <f>IF(ekodom[[#This Row],[retencja]]=0,E32+1,0)</f>
        <v>5</v>
      </c>
      <c r="F33">
        <f>IF(MOD(ekodom[[#This Row],[susza]],5)=0,1,0)*IF(E33=0,0,1)*IF(MONTH(ekodom[[#This Row],[Data]])&gt;=4,1,0)*IF(MONTH(ekodom[[#This Row],[Data]])&lt;=9,1,0)</f>
        <v>0</v>
      </c>
      <c r="G33">
        <f>IF(D32+ekodom[[#This Row],[retencja]]- IF(ekodom[[#This Row],[dzień_tygodnia]]=3,260,190)-IF(F33=1,300,0)&lt;0, 1,0)</f>
        <v>0</v>
      </c>
      <c r="H33">
        <f>IF(ekodom[[#This Row],[czy_wodociąg]]=0,0,-(D32+ekodom[[#This Row],[retencja]]- IF(ekodom[[#This Row],[dzień_tygodnia]]=3,260,190)-IF(F33=1,300,0)))</f>
        <v>0</v>
      </c>
    </row>
    <row r="34" spans="1:8" x14ac:dyDescent="0.25">
      <c r="A34" s="1">
        <v>44594</v>
      </c>
      <c r="B34">
        <v>0</v>
      </c>
      <c r="C34">
        <f>WEEKDAY(ekodom[[#This Row],[Data]],2)</f>
        <v>3</v>
      </c>
      <c r="D34">
        <f>D33+ekodom[[#This Row],[retencja]]-IF(D33+ekodom[[#This Row],[retencja]]- IF(ekodom[[#This Row],[dzień_tygodnia]]=3,260,190)-IF(F34=1,300,0)&gt;=0,   IF(ekodom[[#This Row],[dzień_tygodnia]]=3,260,190)+IF(F34=1,300,0),D33+ekodom[[#This Row],[retencja]])</f>
        <v>832</v>
      </c>
      <c r="E34">
        <f>IF(ekodom[[#This Row],[retencja]]=0,E33+1,0)</f>
        <v>6</v>
      </c>
      <c r="F34">
        <f>IF(MOD(ekodom[[#This Row],[susza]],5)=0,1,0)*IF(E34=0,0,1)*IF(MONTH(ekodom[[#This Row],[Data]])&gt;=4,1,0)*IF(MONTH(ekodom[[#This Row],[Data]])&lt;=9,1,0)</f>
        <v>0</v>
      </c>
      <c r="G34">
        <f>IF(D33+ekodom[[#This Row],[retencja]]- IF(ekodom[[#This Row],[dzień_tygodnia]]=3,260,190)-IF(F34=1,300,0)&lt;0, 1,0)</f>
        <v>0</v>
      </c>
      <c r="H34">
        <f>IF(ekodom[[#This Row],[czy_wodociąg]]=0,0,-(D33+ekodom[[#This Row],[retencja]]- IF(ekodom[[#This Row],[dzień_tygodnia]]=3,260,190)-IF(F34=1,300,0)))</f>
        <v>0</v>
      </c>
    </row>
    <row r="35" spans="1:8" x14ac:dyDescent="0.25">
      <c r="A35" s="1">
        <v>44595</v>
      </c>
      <c r="B35">
        <v>0</v>
      </c>
      <c r="C35">
        <f>WEEKDAY(ekodom[[#This Row],[Data]],2)</f>
        <v>4</v>
      </c>
      <c r="D35">
        <f>D34+ekodom[[#This Row],[retencja]]-IF(D34+ekodom[[#This Row],[retencja]]- IF(ekodom[[#This Row],[dzień_tygodnia]]=3,260,190)-IF(F35=1,300,0)&gt;=0,   IF(ekodom[[#This Row],[dzień_tygodnia]]=3,260,190)+IF(F35=1,300,0),D34+ekodom[[#This Row],[retencja]])</f>
        <v>642</v>
      </c>
      <c r="E35">
        <f>IF(ekodom[[#This Row],[retencja]]=0,E34+1,0)</f>
        <v>7</v>
      </c>
      <c r="F35">
        <f>IF(MOD(ekodom[[#This Row],[susza]],5)=0,1,0)*IF(E35=0,0,1)*IF(MONTH(ekodom[[#This Row],[Data]])&gt;=4,1,0)*IF(MONTH(ekodom[[#This Row],[Data]])&lt;=9,1,0)</f>
        <v>0</v>
      </c>
      <c r="G35">
        <f>IF(D34+ekodom[[#This Row],[retencja]]- IF(ekodom[[#This Row],[dzień_tygodnia]]=3,260,190)-IF(F35=1,300,0)&lt;0, 1,0)</f>
        <v>0</v>
      </c>
      <c r="H35">
        <f>IF(ekodom[[#This Row],[czy_wodociąg]]=0,0,-(D34+ekodom[[#This Row],[retencja]]- IF(ekodom[[#This Row],[dzień_tygodnia]]=3,260,190)-IF(F35=1,300,0)))</f>
        <v>0</v>
      </c>
    </row>
    <row r="36" spans="1:8" x14ac:dyDescent="0.25">
      <c r="A36" s="1">
        <v>44596</v>
      </c>
      <c r="B36">
        <v>0</v>
      </c>
      <c r="C36">
        <f>WEEKDAY(ekodom[[#This Row],[Data]],2)</f>
        <v>5</v>
      </c>
      <c r="D36">
        <f>D35+ekodom[[#This Row],[retencja]]-IF(D35+ekodom[[#This Row],[retencja]]- IF(ekodom[[#This Row],[dzień_tygodnia]]=3,260,190)-IF(F36=1,300,0)&gt;=0,   IF(ekodom[[#This Row],[dzień_tygodnia]]=3,260,190)+IF(F36=1,300,0),D35+ekodom[[#This Row],[retencja]])</f>
        <v>452</v>
      </c>
      <c r="E36">
        <f>IF(ekodom[[#This Row],[retencja]]=0,E35+1,0)</f>
        <v>8</v>
      </c>
      <c r="F36">
        <f>IF(MOD(ekodom[[#This Row],[susza]],5)=0,1,0)*IF(E36=0,0,1)*IF(MONTH(ekodom[[#This Row],[Data]])&gt;=4,1,0)*IF(MONTH(ekodom[[#This Row],[Data]])&lt;=9,1,0)</f>
        <v>0</v>
      </c>
      <c r="G36">
        <f>IF(D35+ekodom[[#This Row],[retencja]]- IF(ekodom[[#This Row],[dzień_tygodnia]]=3,260,190)-IF(F36=1,300,0)&lt;0, 1,0)</f>
        <v>0</v>
      </c>
      <c r="H36">
        <f>IF(ekodom[[#This Row],[czy_wodociąg]]=0,0,-(D35+ekodom[[#This Row],[retencja]]- IF(ekodom[[#This Row],[dzień_tygodnia]]=3,260,190)-IF(F36=1,300,0)))</f>
        <v>0</v>
      </c>
    </row>
    <row r="37" spans="1:8" x14ac:dyDescent="0.25">
      <c r="A37" s="1">
        <v>44597</v>
      </c>
      <c r="B37">
        <v>97</v>
      </c>
      <c r="C37">
        <f>WEEKDAY(ekodom[[#This Row],[Data]],2)</f>
        <v>6</v>
      </c>
      <c r="D37">
        <f>D36+ekodom[[#This Row],[retencja]]-IF(D36+ekodom[[#This Row],[retencja]]- IF(ekodom[[#This Row],[dzień_tygodnia]]=3,260,190)-IF(F37=1,300,0)&gt;=0,   IF(ekodom[[#This Row],[dzień_tygodnia]]=3,260,190)+IF(F37=1,300,0),D36+ekodom[[#This Row],[retencja]])</f>
        <v>359</v>
      </c>
      <c r="E37">
        <f>IF(ekodom[[#This Row],[retencja]]=0,E36+1,0)</f>
        <v>0</v>
      </c>
      <c r="F37">
        <f>IF(MOD(ekodom[[#This Row],[susza]],5)=0,1,0)*IF(E37=0,0,1)*IF(MONTH(ekodom[[#This Row],[Data]])&gt;=4,1,0)*IF(MONTH(ekodom[[#This Row],[Data]])&lt;=9,1,0)</f>
        <v>0</v>
      </c>
      <c r="G37">
        <f>IF(D36+ekodom[[#This Row],[retencja]]- IF(ekodom[[#This Row],[dzień_tygodnia]]=3,260,190)-IF(F37=1,300,0)&lt;0, 1,0)</f>
        <v>0</v>
      </c>
      <c r="H37">
        <f>IF(ekodom[[#This Row],[czy_wodociąg]]=0,0,-(D36+ekodom[[#This Row],[retencja]]- IF(ekodom[[#This Row],[dzień_tygodnia]]=3,260,190)-IF(F37=1,300,0)))</f>
        <v>0</v>
      </c>
    </row>
    <row r="38" spans="1:8" x14ac:dyDescent="0.25">
      <c r="A38" s="1">
        <v>44598</v>
      </c>
      <c r="B38">
        <v>0</v>
      </c>
      <c r="C38">
        <f>WEEKDAY(ekodom[[#This Row],[Data]],2)</f>
        <v>7</v>
      </c>
      <c r="D38">
        <f>D37+ekodom[[#This Row],[retencja]]-IF(D37+ekodom[[#This Row],[retencja]]- IF(ekodom[[#This Row],[dzień_tygodnia]]=3,260,190)-IF(F38=1,300,0)&gt;=0,   IF(ekodom[[#This Row],[dzień_tygodnia]]=3,260,190)+IF(F38=1,300,0),D37+ekodom[[#This Row],[retencja]])</f>
        <v>169</v>
      </c>
      <c r="E38">
        <f>IF(ekodom[[#This Row],[retencja]]=0,E37+1,0)</f>
        <v>1</v>
      </c>
      <c r="F38">
        <f>IF(MOD(ekodom[[#This Row],[susza]],5)=0,1,0)*IF(E38=0,0,1)*IF(MONTH(ekodom[[#This Row],[Data]])&gt;=4,1,0)*IF(MONTH(ekodom[[#This Row],[Data]])&lt;=9,1,0)</f>
        <v>0</v>
      </c>
      <c r="G38">
        <f>IF(D37+ekodom[[#This Row],[retencja]]- IF(ekodom[[#This Row],[dzień_tygodnia]]=3,260,190)-IF(F38=1,300,0)&lt;0, 1,0)</f>
        <v>0</v>
      </c>
      <c r="H38">
        <f>IF(ekodom[[#This Row],[czy_wodociąg]]=0,0,-(D37+ekodom[[#This Row],[retencja]]- IF(ekodom[[#This Row],[dzień_tygodnia]]=3,260,190)-IF(F38=1,300,0)))</f>
        <v>0</v>
      </c>
    </row>
    <row r="39" spans="1:8" x14ac:dyDescent="0.25">
      <c r="A39" s="1">
        <v>44599</v>
      </c>
      <c r="B39">
        <v>99</v>
      </c>
      <c r="C39">
        <f>WEEKDAY(ekodom[[#This Row],[Data]],2)</f>
        <v>1</v>
      </c>
      <c r="D39">
        <f>D38+ekodom[[#This Row],[retencja]]-IF(D38+ekodom[[#This Row],[retencja]]- IF(ekodom[[#This Row],[dzień_tygodnia]]=3,260,190)-IF(F39=1,300,0)&gt;=0,   IF(ekodom[[#This Row],[dzień_tygodnia]]=3,260,190)+IF(F39=1,300,0),D38+ekodom[[#This Row],[retencja]])</f>
        <v>78</v>
      </c>
      <c r="E39">
        <f>IF(ekodom[[#This Row],[retencja]]=0,E38+1,0)</f>
        <v>0</v>
      </c>
      <c r="F39">
        <f>IF(MOD(ekodom[[#This Row],[susza]],5)=0,1,0)*IF(E39=0,0,1)*IF(MONTH(ekodom[[#This Row],[Data]])&gt;=4,1,0)*IF(MONTH(ekodom[[#This Row],[Data]])&lt;=9,1,0)</f>
        <v>0</v>
      </c>
      <c r="G39">
        <f>IF(D38+ekodom[[#This Row],[retencja]]- IF(ekodom[[#This Row],[dzień_tygodnia]]=3,260,190)-IF(F39=1,300,0)&lt;0, 1,0)</f>
        <v>0</v>
      </c>
      <c r="H39">
        <f>IF(ekodom[[#This Row],[czy_wodociąg]]=0,0,-(D38+ekodom[[#This Row],[retencja]]- IF(ekodom[[#This Row],[dzień_tygodnia]]=3,260,190)-IF(F39=1,300,0)))</f>
        <v>0</v>
      </c>
    </row>
    <row r="40" spans="1:8" x14ac:dyDescent="0.25">
      <c r="A40" s="1">
        <v>44600</v>
      </c>
      <c r="B40">
        <v>0</v>
      </c>
      <c r="C40">
        <f>WEEKDAY(ekodom[[#This Row],[Data]],2)</f>
        <v>2</v>
      </c>
      <c r="D40">
        <f>D39+ekodom[[#This Row],[retencja]]-IF(D39+ekodom[[#This Row],[retencja]]- IF(ekodom[[#This Row],[dzień_tygodnia]]=3,260,190)-IF(F40=1,300,0)&gt;=0,   IF(ekodom[[#This Row],[dzień_tygodnia]]=3,260,190)+IF(F40=1,300,0),D39+ekodom[[#This Row],[retencja]])</f>
        <v>0</v>
      </c>
      <c r="E40">
        <f>IF(ekodom[[#This Row],[retencja]]=0,E39+1,0)</f>
        <v>1</v>
      </c>
      <c r="F40">
        <f>IF(MOD(ekodom[[#This Row],[susza]],5)=0,1,0)*IF(E40=0,0,1)*IF(MONTH(ekodom[[#This Row],[Data]])&gt;=4,1,0)*IF(MONTH(ekodom[[#This Row],[Data]])&lt;=9,1,0)</f>
        <v>0</v>
      </c>
      <c r="G40">
        <f>IF(D39+ekodom[[#This Row],[retencja]]- IF(ekodom[[#This Row],[dzień_tygodnia]]=3,260,190)-IF(F40=1,300,0)&lt;0, 1,0)</f>
        <v>1</v>
      </c>
      <c r="H40">
        <f>IF(ekodom[[#This Row],[czy_wodociąg]]=0,0,-(D39+ekodom[[#This Row],[retencja]]- IF(ekodom[[#This Row],[dzień_tygodnia]]=3,260,190)-IF(F40=1,300,0)))</f>
        <v>112</v>
      </c>
    </row>
    <row r="41" spans="1:8" x14ac:dyDescent="0.25">
      <c r="A41" s="1">
        <v>44601</v>
      </c>
      <c r="B41">
        <v>0</v>
      </c>
      <c r="C41">
        <f>WEEKDAY(ekodom[[#This Row],[Data]],2)</f>
        <v>3</v>
      </c>
      <c r="D41">
        <f>D40+ekodom[[#This Row],[retencja]]-IF(D40+ekodom[[#This Row],[retencja]]- IF(ekodom[[#This Row],[dzień_tygodnia]]=3,260,190)-IF(F41=1,300,0)&gt;=0,   IF(ekodom[[#This Row],[dzień_tygodnia]]=3,260,190)+IF(F41=1,300,0),D40+ekodom[[#This Row],[retencja]])</f>
        <v>0</v>
      </c>
      <c r="E41">
        <f>IF(ekodom[[#This Row],[retencja]]=0,E40+1,0)</f>
        <v>2</v>
      </c>
      <c r="F41">
        <f>IF(MOD(ekodom[[#This Row],[susza]],5)=0,1,0)*IF(E41=0,0,1)*IF(MONTH(ekodom[[#This Row],[Data]])&gt;=4,1,0)*IF(MONTH(ekodom[[#This Row],[Data]])&lt;=9,1,0)</f>
        <v>0</v>
      </c>
      <c r="G41">
        <f>IF(D40+ekodom[[#This Row],[retencja]]- IF(ekodom[[#This Row],[dzień_tygodnia]]=3,260,190)-IF(F41=1,300,0)&lt;0, 1,0)</f>
        <v>1</v>
      </c>
      <c r="H41">
        <f>IF(ekodom[[#This Row],[czy_wodociąg]]=0,0,-(D40+ekodom[[#This Row],[retencja]]- IF(ekodom[[#This Row],[dzień_tygodnia]]=3,260,190)-IF(F41=1,300,0)))</f>
        <v>260</v>
      </c>
    </row>
    <row r="42" spans="1:8" x14ac:dyDescent="0.25">
      <c r="A42" s="1">
        <v>44602</v>
      </c>
      <c r="B42">
        <v>0</v>
      </c>
      <c r="C42">
        <f>WEEKDAY(ekodom[[#This Row],[Data]],2)</f>
        <v>4</v>
      </c>
      <c r="D42">
        <f>D41+ekodom[[#This Row],[retencja]]-IF(D41+ekodom[[#This Row],[retencja]]- IF(ekodom[[#This Row],[dzień_tygodnia]]=3,260,190)-IF(F42=1,300,0)&gt;=0,   IF(ekodom[[#This Row],[dzień_tygodnia]]=3,260,190)+IF(F42=1,300,0),D41+ekodom[[#This Row],[retencja]])</f>
        <v>0</v>
      </c>
      <c r="E42">
        <f>IF(ekodom[[#This Row],[retencja]]=0,E41+1,0)</f>
        <v>3</v>
      </c>
      <c r="F42">
        <f>IF(MOD(ekodom[[#This Row],[susza]],5)=0,1,0)*IF(E42=0,0,1)*IF(MONTH(ekodom[[#This Row],[Data]])&gt;=4,1,0)*IF(MONTH(ekodom[[#This Row],[Data]])&lt;=9,1,0)</f>
        <v>0</v>
      </c>
      <c r="G42">
        <f>IF(D41+ekodom[[#This Row],[retencja]]- IF(ekodom[[#This Row],[dzień_tygodnia]]=3,260,190)-IF(F42=1,300,0)&lt;0, 1,0)</f>
        <v>1</v>
      </c>
      <c r="H42">
        <f>IF(ekodom[[#This Row],[czy_wodociąg]]=0,0,-(D41+ekodom[[#This Row],[retencja]]- IF(ekodom[[#This Row],[dzień_tygodnia]]=3,260,190)-IF(F42=1,300,0)))</f>
        <v>190</v>
      </c>
    </row>
    <row r="43" spans="1:8" x14ac:dyDescent="0.25">
      <c r="A43" s="1">
        <v>44603</v>
      </c>
      <c r="B43">
        <v>97</v>
      </c>
      <c r="C43">
        <f>WEEKDAY(ekodom[[#This Row],[Data]],2)</f>
        <v>5</v>
      </c>
      <c r="D43">
        <f>D42+ekodom[[#This Row],[retencja]]-IF(D42+ekodom[[#This Row],[retencja]]- IF(ekodom[[#This Row],[dzień_tygodnia]]=3,260,190)-IF(F43=1,300,0)&gt;=0,   IF(ekodom[[#This Row],[dzień_tygodnia]]=3,260,190)+IF(F43=1,300,0),D42+ekodom[[#This Row],[retencja]])</f>
        <v>0</v>
      </c>
      <c r="E43">
        <f>IF(ekodom[[#This Row],[retencja]]=0,E42+1,0)</f>
        <v>0</v>
      </c>
      <c r="F43">
        <f>IF(MOD(ekodom[[#This Row],[susza]],5)=0,1,0)*IF(E43=0,0,1)*IF(MONTH(ekodom[[#This Row],[Data]])&gt;=4,1,0)*IF(MONTH(ekodom[[#This Row],[Data]])&lt;=9,1,0)</f>
        <v>0</v>
      </c>
      <c r="G43">
        <f>IF(D42+ekodom[[#This Row],[retencja]]- IF(ekodom[[#This Row],[dzień_tygodnia]]=3,260,190)-IF(F43=1,300,0)&lt;0, 1,0)</f>
        <v>1</v>
      </c>
      <c r="H43">
        <f>IF(ekodom[[#This Row],[czy_wodociąg]]=0,0,-(D42+ekodom[[#This Row],[retencja]]- IF(ekodom[[#This Row],[dzień_tygodnia]]=3,260,190)-IF(F43=1,300,0)))</f>
        <v>93</v>
      </c>
    </row>
    <row r="44" spans="1:8" x14ac:dyDescent="0.25">
      <c r="A44" s="1">
        <v>44604</v>
      </c>
      <c r="B44">
        <v>83</v>
      </c>
      <c r="C44">
        <f>WEEKDAY(ekodom[[#This Row],[Data]],2)</f>
        <v>6</v>
      </c>
      <c r="D44">
        <f>D43+ekodom[[#This Row],[retencja]]-IF(D43+ekodom[[#This Row],[retencja]]- IF(ekodom[[#This Row],[dzień_tygodnia]]=3,260,190)-IF(F44=1,300,0)&gt;=0,   IF(ekodom[[#This Row],[dzień_tygodnia]]=3,260,190)+IF(F44=1,300,0),D43+ekodom[[#This Row],[retencja]])</f>
        <v>0</v>
      </c>
      <c r="E44">
        <f>IF(ekodom[[#This Row],[retencja]]=0,E43+1,0)</f>
        <v>0</v>
      </c>
      <c r="F44">
        <f>IF(MOD(ekodom[[#This Row],[susza]],5)=0,1,0)*IF(E44=0,0,1)*IF(MONTH(ekodom[[#This Row],[Data]])&gt;=4,1,0)*IF(MONTH(ekodom[[#This Row],[Data]])&lt;=9,1,0)</f>
        <v>0</v>
      </c>
      <c r="G44">
        <f>IF(D43+ekodom[[#This Row],[retencja]]- IF(ekodom[[#This Row],[dzień_tygodnia]]=3,260,190)-IF(F44=1,300,0)&lt;0, 1,0)</f>
        <v>1</v>
      </c>
      <c r="H44">
        <f>IF(ekodom[[#This Row],[czy_wodociąg]]=0,0,-(D43+ekodom[[#This Row],[retencja]]- IF(ekodom[[#This Row],[dzień_tygodnia]]=3,260,190)-IF(F44=1,300,0)))</f>
        <v>107</v>
      </c>
    </row>
    <row r="45" spans="1:8" x14ac:dyDescent="0.25">
      <c r="A45" s="1">
        <v>44605</v>
      </c>
      <c r="B45">
        <v>77</v>
      </c>
      <c r="C45">
        <f>WEEKDAY(ekodom[[#This Row],[Data]],2)</f>
        <v>7</v>
      </c>
      <c r="D45">
        <f>D44+ekodom[[#This Row],[retencja]]-IF(D44+ekodom[[#This Row],[retencja]]- IF(ekodom[[#This Row],[dzień_tygodnia]]=3,260,190)-IF(F45=1,300,0)&gt;=0,   IF(ekodom[[#This Row],[dzień_tygodnia]]=3,260,190)+IF(F45=1,300,0),D44+ekodom[[#This Row],[retencja]])</f>
        <v>0</v>
      </c>
      <c r="E45">
        <f>IF(ekodom[[#This Row],[retencja]]=0,E44+1,0)</f>
        <v>0</v>
      </c>
      <c r="F45">
        <f>IF(MOD(ekodom[[#This Row],[susza]],5)=0,1,0)*IF(E45=0,0,1)*IF(MONTH(ekodom[[#This Row],[Data]])&gt;=4,1,0)*IF(MONTH(ekodom[[#This Row],[Data]])&lt;=9,1,0)</f>
        <v>0</v>
      </c>
      <c r="G45">
        <f>IF(D44+ekodom[[#This Row],[retencja]]- IF(ekodom[[#This Row],[dzień_tygodnia]]=3,260,190)-IF(F45=1,300,0)&lt;0, 1,0)</f>
        <v>1</v>
      </c>
      <c r="H45">
        <f>IF(ekodom[[#This Row],[czy_wodociąg]]=0,0,-(D44+ekodom[[#This Row],[retencja]]- IF(ekodom[[#This Row],[dzień_tygodnia]]=3,260,190)-IF(F45=1,300,0)))</f>
        <v>113</v>
      </c>
    </row>
    <row r="46" spans="1:8" x14ac:dyDescent="0.25">
      <c r="A46" s="1">
        <v>44606</v>
      </c>
      <c r="B46">
        <v>195</v>
      </c>
      <c r="C46">
        <f>WEEKDAY(ekodom[[#This Row],[Data]],2)</f>
        <v>1</v>
      </c>
      <c r="D46">
        <f>D45+ekodom[[#This Row],[retencja]]-IF(D45+ekodom[[#This Row],[retencja]]- IF(ekodom[[#This Row],[dzień_tygodnia]]=3,260,190)-IF(F46=1,300,0)&gt;=0,   IF(ekodom[[#This Row],[dzień_tygodnia]]=3,260,190)+IF(F46=1,300,0),D45+ekodom[[#This Row],[retencja]])</f>
        <v>5</v>
      </c>
      <c r="E46">
        <f>IF(ekodom[[#This Row],[retencja]]=0,E45+1,0)</f>
        <v>0</v>
      </c>
      <c r="F46">
        <f>IF(MOD(ekodom[[#This Row],[susza]],5)=0,1,0)*IF(E46=0,0,1)*IF(MONTH(ekodom[[#This Row],[Data]])&gt;=4,1,0)*IF(MONTH(ekodom[[#This Row],[Data]])&lt;=9,1,0)</f>
        <v>0</v>
      </c>
      <c r="G46">
        <f>IF(D45+ekodom[[#This Row],[retencja]]- IF(ekodom[[#This Row],[dzień_tygodnia]]=3,260,190)-IF(F46=1,300,0)&lt;0, 1,0)</f>
        <v>0</v>
      </c>
      <c r="H46">
        <f>IF(ekodom[[#This Row],[czy_wodociąg]]=0,0,-(D45+ekodom[[#This Row],[retencja]]- IF(ekodom[[#This Row],[dzień_tygodnia]]=3,260,190)-IF(F46=1,300,0)))</f>
        <v>0</v>
      </c>
    </row>
    <row r="47" spans="1:8" x14ac:dyDescent="0.25">
      <c r="A47" s="1">
        <v>44607</v>
      </c>
      <c r="B47">
        <v>145</v>
      </c>
      <c r="C47">
        <f>WEEKDAY(ekodom[[#This Row],[Data]],2)</f>
        <v>2</v>
      </c>
      <c r="D47">
        <f>D46+ekodom[[#This Row],[retencja]]-IF(D46+ekodom[[#This Row],[retencja]]- IF(ekodom[[#This Row],[dzień_tygodnia]]=3,260,190)-IF(F47=1,300,0)&gt;=0,   IF(ekodom[[#This Row],[dzień_tygodnia]]=3,260,190)+IF(F47=1,300,0),D46+ekodom[[#This Row],[retencja]])</f>
        <v>0</v>
      </c>
      <c r="E47">
        <f>IF(ekodom[[#This Row],[retencja]]=0,E46+1,0)</f>
        <v>0</v>
      </c>
      <c r="F47">
        <f>IF(MOD(ekodom[[#This Row],[susza]],5)=0,1,0)*IF(E47=0,0,1)*IF(MONTH(ekodom[[#This Row],[Data]])&gt;=4,1,0)*IF(MONTH(ekodom[[#This Row],[Data]])&lt;=9,1,0)</f>
        <v>0</v>
      </c>
      <c r="G47">
        <f>IF(D46+ekodom[[#This Row],[retencja]]- IF(ekodom[[#This Row],[dzień_tygodnia]]=3,260,190)-IF(F47=1,300,0)&lt;0, 1,0)</f>
        <v>1</v>
      </c>
      <c r="H47">
        <f>IF(ekodom[[#This Row],[czy_wodociąg]]=0,0,-(D46+ekodom[[#This Row],[retencja]]- IF(ekodom[[#This Row],[dzień_tygodnia]]=3,260,190)-IF(F47=1,300,0)))</f>
        <v>40</v>
      </c>
    </row>
    <row r="48" spans="1:8" x14ac:dyDescent="0.25">
      <c r="A48" s="1">
        <v>44608</v>
      </c>
      <c r="B48">
        <v>90</v>
      </c>
      <c r="C48">
        <f>WEEKDAY(ekodom[[#This Row],[Data]],2)</f>
        <v>3</v>
      </c>
      <c r="D48">
        <f>D47+ekodom[[#This Row],[retencja]]-IF(D47+ekodom[[#This Row],[retencja]]- IF(ekodom[[#This Row],[dzień_tygodnia]]=3,260,190)-IF(F48=1,300,0)&gt;=0,   IF(ekodom[[#This Row],[dzień_tygodnia]]=3,260,190)+IF(F48=1,300,0),D47+ekodom[[#This Row],[retencja]])</f>
        <v>0</v>
      </c>
      <c r="E48">
        <f>IF(ekodom[[#This Row],[retencja]]=0,E47+1,0)</f>
        <v>0</v>
      </c>
      <c r="F48">
        <f>IF(MOD(ekodom[[#This Row],[susza]],5)=0,1,0)*IF(E48=0,0,1)*IF(MONTH(ekodom[[#This Row],[Data]])&gt;=4,1,0)*IF(MONTH(ekodom[[#This Row],[Data]])&lt;=9,1,0)</f>
        <v>0</v>
      </c>
      <c r="G48">
        <f>IF(D47+ekodom[[#This Row],[retencja]]- IF(ekodom[[#This Row],[dzień_tygodnia]]=3,260,190)-IF(F48=1,300,0)&lt;0, 1,0)</f>
        <v>1</v>
      </c>
      <c r="H48">
        <f>IF(ekodom[[#This Row],[czy_wodociąg]]=0,0,-(D47+ekodom[[#This Row],[retencja]]- IF(ekodom[[#This Row],[dzień_tygodnia]]=3,260,190)-IF(F48=1,300,0)))</f>
        <v>170</v>
      </c>
    </row>
    <row r="49" spans="1:8" x14ac:dyDescent="0.25">
      <c r="A49" s="1">
        <v>44609</v>
      </c>
      <c r="B49">
        <v>0</v>
      </c>
      <c r="C49">
        <f>WEEKDAY(ekodom[[#This Row],[Data]],2)</f>
        <v>4</v>
      </c>
      <c r="D49">
        <f>D48+ekodom[[#This Row],[retencja]]-IF(D48+ekodom[[#This Row],[retencja]]- IF(ekodom[[#This Row],[dzień_tygodnia]]=3,260,190)-IF(F49=1,300,0)&gt;=0,   IF(ekodom[[#This Row],[dzień_tygodnia]]=3,260,190)+IF(F49=1,300,0),D48+ekodom[[#This Row],[retencja]])</f>
        <v>0</v>
      </c>
      <c r="E49">
        <f>IF(ekodom[[#This Row],[retencja]]=0,E48+1,0)</f>
        <v>1</v>
      </c>
      <c r="F49">
        <f>IF(MOD(ekodom[[#This Row],[susza]],5)=0,1,0)*IF(E49=0,0,1)*IF(MONTH(ekodom[[#This Row],[Data]])&gt;=4,1,0)*IF(MONTH(ekodom[[#This Row],[Data]])&lt;=9,1,0)</f>
        <v>0</v>
      </c>
      <c r="G49">
        <f>IF(D48+ekodom[[#This Row],[retencja]]- IF(ekodom[[#This Row],[dzień_tygodnia]]=3,260,190)-IF(F49=1,300,0)&lt;0, 1,0)</f>
        <v>1</v>
      </c>
      <c r="H49">
        <f>IF(ekodom[[#This Row],[czy_wodociąg]]=0,0,-(D48+ekodom[[#This Row],[retencja]]- IF(ekodom[[#This Row],[dzień_tygodnia]]=3,260,190)-IF(F49=1,300,0)))</f>
        <v>190</v>
      </c>
    </row>
    <row r="50" spans="1:8" x14ac:dyDescent="0.25">
      <c r="A50" s="1">
        <v>44610</v>
      </c>
      <c r="B50">
        <v>0</v>
      </c>
      <c r="C50">
        <f>WEEKDAY(ekodom[[#This Row],[Data]],2)</f>
        <v>5</v>
      </c>
      <c r="D50">
        <f>D49+ekodom[[#This Row],[retencja]]-IF(D49+ekodom[[#This Row],[retencja]]- IF(ekodom[[#This Row],[dzień_tygodnia]]=3,260,190)-IF(F50=1,300,0)&gt;=0,   IF(ekodom[[#This Row],[dzień_tygodnia]]=3,260,190)+IF(F50=1,300,0),D49+ekodom[[#This Row],[retencja]])</f>
        <v>0</v>
      </c>
      <c r="E50">
        <f>IF(ekodom[[#This Row],[retencja]]=0,E49+1,0)</f>
        <v>2</v>
      </c>
      <c r="F50">
        <f>IF(MOD(ekodom[[#This Row],[susza]],5)=0,1,0)*IF(E50=0,0,1)*IF(MONTH(ekodom[[#This Row],[Data]])&gt;=4,1,0)*IF(MONTH(ekodom[[#This Row],[Data]])&lt;=9,1,0)</f>
        <v>0</v>
      </c>
      <c r="G50">
        <f>IF(D49+ekodom[[#This Row],[retencja]]- IF(ekodom[[#This Row],[dzień_tygodnia]]=3,260,190)-IF(F50=1,300,0)&lt;0, 1,0)</f>
        <v>1</v>
      </c>
      <c r="H50">
        <f>IF(ekodom[[#This Row],[czy_wodociąg]]=0,0,-(D49+ekodom[[#This Row],[retencja]]- IF(ekodom[[#This Row],[dzień_tygodnia]]=3,260,190)-IF(F50=1,300,0)))</f>
        <v>190</v>
      </c>
    </row>
    <row r="51" spans="1:8" x14ac:dyDescent="0.25">
      <c r="A51" s="1">
        <v>44611</v>
      </c>
      <c r="B51">
        <v>93</v>
      </c>
      <c r="C51">
        <f>WEEKDAY(ekodom[[#This Row],[Data]],2)</f>
        <v>6</v>
      </c>
      <c r="D51">
        <f>D50+ekodom[[#This Row],[retencja]]-IF(D50+ekodom[[#This Row],[retencja]]- IF(ekodom[[#This Row],[dzień_tygodnia]]=3,260,190)-IF(F51=1,300,0)&gt;=0,   IF(ekodom[[#This Row],[dzień_tygodnia]]=3,260,190)+IF(F51=1,300,0),D50+ekodom[[#This Row],[retencja]])</f>
        <v>0</v>
      </c>
      <c r="E51">
        <f>IF(ekodom[[#This Row],[retencja]]=0,E50+1,0)</f>
        <v>0</v>
      </c>
      <c r="F51">
        <f>IF(MOD(ekodom[[#This Row],[susza]],5)=0,1,0)*IF(E51=0,0,1)*IF(MONTH(ekodom[[#This Row],[Data]])&gt;=4,1,0)*IF(MONTH(ekodom[[#This Row],[Data]])&lt;=9,1,0)</f>
        <v>0</v>
      </c>
      <c r="G51">
        <f>IF(D50+ekodom[[#This Row],[retencja]]- IF(ekodom[[#This Row],[dzień_tygodnia]]=3,260,190)-IF(F51=1,300,0)&lt;0, 1,0)</f>
        <v>1</v>
      </c>
      <c r="H51">
        <f>IF(ekodom[[#This Row],[czy_wodociąg]]=0,0,-(D50+ekodom[[#This Row],[retencja]]- IF(ekodom[[#This Row],[dzień_tygodnia]]=3,260,190)-IF(F51=1,300,0)))</f>
        <v>97</v>
      </c>
    </row>
    <row r="52" spans="1:8" x14ac:dyDescent="0.25">
      <c r="A52" s="1">
        <v>44612</v>
      </c>
      <c r="B52">
        <v>0</v>
      </c>
      <c r="C52">
        <f>WEEKDAY(ekodom[[#This Row],[Data]],2)</f>
        <v>7</v>
      </c>
      <c r="D52">
        <f>D51+ekodom[[#This Row],[retencja]]-IF(D51+ekodom[[#This Row],[retencja]]- IF(ekodom[[#This Row],[dzień_tygodnia]]=3,260,190)-IF(F52=1,300,0)&gt;=0,   IF(ekodom[[#This Row],[dzień_tygodnia]]=3,260,190)+IF(F52=1,300,0),D51+ekodom[[#This Row],[retencja]])</f>
        <v>0</v>
      </c>
      <c r="E52">
        <f>IF(ekodom[[#This Row],[retencja]]=0,E51+1,0)</f>
        <v>1</v>
      </c>
      <c r="F52">
        <f>IF(MOD(ekodom[[#This Row],[susza]],5)=0,1,0)*IF(E52=0,0,1)*IF(MONTH(ekodom[[#This Row],[Data]])&gt;=4,1,0)*IF(MONTH(ekodom[[#This Row],[Data]])&lt;=9,1,0)</f>
        <v>0</v>
      </c>
      <c r="G52">
        <f>IF(D51+ekodom[[#This Row],[retencja]]- IF(ekodom[[#This Row],[dzień_tygodnia]]=3,260,190)-IF(F52=1,300,0)&lt;0, 1,0)</f>
        <v>1</v>
      </c>
      <c r="H52">
        <f>IF(ekodom[[#This Row],[czy_wodociąg]]=0,0,-(D51+ekodom[[#This Row],[retencja]]- IF(ekodom[[#This Row],[dzień_tygodnia]]=3,260,190)-IF(F52=1,300,0)))</f>
        <v>190</v>
      </c>
    </row>
    <row r="53" spans="1:8" x14ac:dyDescent="0.25">
      <c r="A53" s="1">
        <v>44613</v>
      </c>
      <c r="B53">
        <v>0</v>
      </c>
      <c r="C53">
        <f>WEEKDAY(ekodom[[#This Row],[Data]],2)</f>
        <v>1</v>
      </c>
      <c r="D53">
        <f>D52+ekodom[[#This Row],[retencja]]-IF(D52+ekodom[[#This Row],[retencja]]- IF(ekodom[[#This Row],[dzień_tygodnia]]=3,260,190)-IF(F53=1,300,0)&gt;=0,   IF(ekodom[[#This Row],[dzień_tygodnia]]=3,260,190)+IF(F53=1,300,0),D52+ekodom[[#This Row],[retencja]])</f>
        <v>0</v>
      </c>
      <c r="E53">
        <f>IF(ekodom[[#This Row],[retencja]]=0,E52+1,0)</f>
        <v>2</v>
      </c>
      <c r="F53">
        <f>IF(MOD(ekodom[[#This Row],[susza]],5)=0,1,0)*IF(E53=0,0,1)*IF(MONTH(ekodom[[#This Row],[Data]])&gt;=4,1,0)*IF(MONTH(ekodom[[#This Row],[Data]])&lt;=9,1,0)</f>
        <v>0</v>
      </c>
      <c r="G53">
        <f>IF(D52+ekodom[[#This Row],[retencja]]- IF(ekodom[[#This Row],[dzień_tygodnia]]=3,260,190)-IF(F53=1,300,0)&lt;0, 1,0)</f>
        <v>1</v>
      </c>
      <c r="H53">
        <f>IF(ekodom[[#This Row],[czy_wodociąg]]=0,0,-(D52+ekodom[[#This Row],[retencja]]- IF(ekodom[[#This Row],[dzień_tygodnia]]=3,260,190)-IF(F53=1,300,0)))</f>
        <v>190</v>
      </c>
    </row>
    <row r="54" spans="1:8" x14ac:dyDescent="0.25">
      <c r="A54" s="1">
        <v>44614</v>
      </c>
      <c r="B54">
        <v>93</v>
      </c>
      <c r="C54">
        <f>WEEKDAY(ekodom[[#This Row],[Data]],2)</f>
        <v>2</v>
      </c>
      <c r="D54">
        <f>D53+ekodom[[#This Row],[retencja]]-IF(D53+ekodom[[#This Row],[retencja]]- IF(ekodom[[#This Row],[dzień_tygodnia]]=3,260,190)-IF(F54=1,300,0)&gt;=0,   IF(ekodom[[#This Row],[dzień_tygodnia]]=3,260,190)+IF(F54=1,300,0),D53+ekodom[[#This Row],[retencja]])</f>
        <v>0</v>
      </c>
      <c r="E54">
        <f>IF(ekodom[[#This Row],[retencja]]=0,E53+1,0)</f>
        <v>0</v>
      </c>
      <c r="F54">
        <f>IF(MOD(ekodom[[#This Row],[susza]],5)=0,1,0)*IF(E54=0,0,1)*IF(MONTH(ekodom[[#This Row],[Data]])&gt;=4,1,0)*IF(MONTH(ekodom[[#This Row],[Data]])&lt;=9,1,0)</f>
        <v>0</v>
      </c>
      <c r="G54">
        <f>IF(D53+ekodom[[#This Row],[retencja]]- IF(ekodom[[#This Row],[dzień_tygodnia]]=3,260,190)-IF(F54=1,300,0)&lt;0, 1,0)</f>
        <v>1</v>
      </c>
      <c r="H54">
        <f>IF(ekodom[[#This Row],[czy_wodociąg]]=0,0,-(D53+ekodom[[#This Row],[retencja]]- IF(ekodom[[#This Row],[dzień_tygodnia]]=3,260,190)-IF(F54=1,300,0)))</f>
        <v>97</v>
      </c>
    </row>
    <row r="55" spans="1:8" x14ac:dyDescent="0.25">
      <c r="A55" s="1">
        <v>44615</v>
      </c>
      <c r="B55">
        <v>0</v>
      </c>
      <c r="C55">
        <f>WEEKDAY(ekodom[[#This Row],[Data]],2)</f>
        <v>3</v>
      </c>
      <c r="D55">
        <f>D54+ekodom[[#This Row],[retencja]]-IF(D54+ekodom[[#This Row],[retencja]]- IF(ekodom[[#This Row],[dzień_tygodnia]]=3,260,190)-IF(F55=1,300,0)&gt;=0,   IF(ekodom[[#This Row],[dzień_tygodnia]]=3,260,190)+IF(F55=1,300,0),D54+ekodom[[#This Row],[retencja]])</f>
        <v>0</v>
      </c>
      <c r="E55">
        <f>IF(ekodom[[#This Row],[retencja]]=0,E54+1,0)</f>
        <v>1</v>
      </c>
      <c r="F55">
        <f>IF(MOD(ekodom[[#This Row],[susza]],5)=0,1,0)*IF(E55=0,0,1)*IF(MONTH(ekodom[[#This Row],[Data]])&gt;=4,1,0)*IF(MONTH(ekodom[[#This Row],[Data]])&lt;=9,1,0)</f>
        <v>0</v>
      </c>
      <c r="G55">
        <f>IF(D54+ekodom[[#This Row],[retencja]]- IF(ekodom[[#This Row],[dzień_tygodnia]]=3,260,190)-IF(F55=1,300,0)&lt;0, 1,0)</f>
        <v>1</v>
      </c>
      <c r="H55">
        <f>IF(ekodom[[#This Row],[czy_wodociąg]]=0,0,-(D54+ekodom[[#This Row],[retencja]]- IF(ekodom[[#This Row],[dzień_tygodnia]]=3,260,190)-IF(F55=1,300,0)))</f>
        <v>260</v>
      </c>
    </row>
    <row r="56" spans="1:8" x14ac:dyDescent="0.25">
      <c r="A56" s="1">
        <v>44616</v>
      </c>
      <c r="B56">
        <v>0</v>
      </c>
      <c r="C56">
        <f>WEEKDAY(ekodom[[#This Row],[Data]],2)</f>
        <v>4</v>
      </c>
      <c r="D56">
        <f>D55+ekodom[[#This Row],[retencja]]-IF(D55+ekodom[[#This Row],[retencja]]- IF(ekodom[[#This Row],[dzień_tygodnia]]=3,260,190)-IF(F56=1,300,0)&gt;=0,   IF(ekodom[[#This Row],[dzień_tygodnia]]=3,260,190)+IF(F56=1,300,0),D55+ekodom[[#This Row],[retencja]])</f>
        <v>0</v>
      </c>
      <c r="E56">
        <f>IF(ekodom[[#This Row],[retencja]]=0,E55+1,0)</f>
        <v>2</v>
      </c>
      <c r="F56">
        <f>IF(MOD(ekodom[[#This Row],[susza]],5)=0,1,0)*IF(E56=0,0,1)*IF(MONTH(ekodom[[#This Row],[Data]])&gt;=4,1,0)*IF(MONTH(ekodom[[#This Row],[Data]])&lt;=9,1,0)</f>
        <v>0</v>
      </c>
      <c r="G56">
        <f>IF(D55+ekodom[[#This Row],[retencja]]- IF(ekodom[[#This Row],[dzień_tygodnia]]=3,260,190)-IF(F56=1,300,0)&lt;0, 1,0)</f>
        <v>1</v>
      </c>
      <c r="H56">
        <f>IF(ekodom[[#This Row],[czy_wodociąg]]=0,0,-(D55+ekodom[[#This Row],[retencja]]- IF(ekodom[[#This Row],[dzień_tygodnia]]=3,260,190)-IF(F56=1,300,0)))</f>
        <v>190</v>
      </c>
    </row>
    <row r="57" spans="1:8" x14ac:dyDescent="0.25">
      <c r="A57" s="1">
        <v>44617</v>
      </c>
      <c r="B57">
        <v>0</v>
      </c>
      <c r="C57">
        <f>WEEKDAY(ekodom[[#This Row],[Data]],2)</f>
        <v>5</v>
      </c>
      <c r="D57">
        <f>D56+ekodom[[#This Row],[retencja]]-IF(D56+ekodom[[#This Row],[retencja]]- IF(ekodom[[#This Row],[dzień_tygodnia]]=3,260,190)-IF(F57=1,300,0)&gt;=0,   IF(ekodom[[#This Row],[dzień_tygodnia]]=3,260,190)+IF(F57=1,300,0),D56+ekodom[[#This Row],[retencja]])</f>
        <v>0</v>
      </c>
      <c r="E57">
        <f>IF(ekodom[[#This Row],[retencja]]=0,E56+1,0)</f>
        <v>3</v>
      </c>
      <c r="F57">
        <f>IF(MOD(ekodom[[#This Row],[susza]],5)=0,1,0)*IF(E57=0,0,1)*IF(MONTH(ekodom[[#This Row],[Data]])&gt;=4,1,0)*IF(MONTH(ekodom[[#This Row],[Data]])&lt;=9,1,0)</f>
        <v>0</v>
      </c>
      <c r="G57">
        <f>IF(D56+ekodom[[#This Row],[retencja]]- IF(ekodom[[#This Row],[dzień_tygodnia]]=3,260,190)-IF(F57=1,300,0)&lt;0, 1,0)</f>
        <v>1</v>
      </c>
      <c r="H57">
        <f>IF(ekodom[[#This Row],[czy_wodociąg]]=0,0,-(D56+ekodom[[#This Row],[retencja]]- IF(ekodom[[#This Row],[dzień_tygodnia]]=3,260,190)-IF(F57=1,300,0)))</f>
        <v>190</v>
      </c>
    </row>
    <row r="58" spans="1:8" x14ac:dyDescent="0.25">
      <c r="A58" s="1">
        <v>44618</v>
      </c>
      <c r="B58">
        <v>228</v>
      </c>
      <c r="C58">
        <f>WEEKDAY(ekodom[[#This Row],[Data]],2)</f>
        <v>6</v>
      </c>
      <c r="D58">
        <f>D57+ekodom[[#This Row],[retencja]]-IF(D57+ekodom[[#This Row],[retencja]]- IF(ekodom[[#This Row],[dzień_tygodnia]]=3,260,190)-IF(F58=1,300,0)&gt;=0,   IF(ekodom[[#This Row],[dzień_tygodnia]]=3,260,190)+IF(F58=1,300,0),D57+ekodom[[#This Row],[retencja]])</f>
        <v>38</v>
      </c>
      <c r="E58">
        <f>IF(ekodom[[#This Row],[retencja]]=0,E57+1,0)</f>
        <v>0</v>
      </c>
      <c r="F58">
        <f>IF(MOD(ekodom[[#This Row],[susza]],5)=0,1,0)*IF(E58=0,0,1)*IF(MONTH(ekodom[[#This Row],[Data]])&gt;=4,1,0)*IF(MONTH(ekodom[[#This Row],[Data]])&lt;=9,1,0)</f>
        <v>0</v>
      </c>
      <c r="G58">
        <f>IF(D57+ekodom[[#This Row],[retencja]]- IF(ekodom[[#This Row],[dzień_tygodnia]]=3,260,190)-IF(F58=1,300,0)&lt;0, 1,0)</f>
        <v>0</v>
      </c>
      <c r="H58">
        <f>IF(ekodom[[#This Row],[czy_wodociąg]]=0,0,-(D57+ekodom[[#This Row],[retencja]]- IF(ekodom[[#This Row],[dzień_tygodnia]]=3,260,190)-IF(F58=1,300,0)))</f>
        <v>0</v>
      </c>
    </row>
    <row r="59" spans="1:8" x14ac:dyDescent="0.25">
      <c r="A59" s="1">
        <v>44619</v>
      </c>
      <c r="B59">
        <v>0</v>
      </c>
      <c r="C59">
        <f>WEEKDAY(ekodom[[#This Row],[Data]],2)</f>
        <v>7</v>
      </c>
      <c r="D59">
        <f>D58+ekodom[[#This Row],[retencja]]-IF(D58+ekodom[[#This Row],[retencja]]- IF(ekodom[[#This Row],[dzień_tygodnia]]=3,260,190)-IF(F59=1,300,0)&gt;=0,   IF(ekodom[[#This Row],[dzień_tygodnia]]=3,260,190)+IF(F59=1,300,0),D58+ekodom[[#This Row],[retencja]])</f>
        <v>0</v>
      </c>
      <c r="E59">
        <f>IF(ekodom[[#This Row],[retencja]]=0,E58+1,0)</f>
        <v>1</v>
      </c>
      <c r="F59">
        <f>IF(MOD(ekodom[[#This Row],[susza]],5)=0,1,0)*IF(E59=0,0,1)*IF(MONTH(ekodom[[#This Row],[Data]])&gt;=4,1,0)*IF(MONTH(ekodom[[#This Row],[Data]])&lt;=9,1,0)</f>
        <v>0</v>
      </c>
      <c r="G59">
        <f>IF(D58+ekodom[[#This Row],[retencja]]- IF(ekodom[[#This Row],[dzień_tygodnia]]=3,260,190)-IF(F59=1,300,0)&lt;0, 1,0)</f>
        <v>1</v>
      </c>
      <c r="H59">
        <f>IF(ekodom[[#This Row],[czy_wodociąg]]=0,0,-(D58+ekodom[[#This Row],[retencja]]- IF(ekodom[[#This Row],[dzień_tygodnia]]=3,260,190)-IF(F59=1,300,0)))</f>
        <v>152</v>
      </c>
    </row>
    <row r="60" spans="1:8" x14ac:dyDescent="0.25">
      <c r="A60" s="1">
        <v>44620</v>
      </c>
      <c r="B60">
        <v>84</v>
      </c>
      <c r="C60">
        <f>WEEKDAY(ekodom[[#This Row],[Data]],2)</f>
        <v>1</v>
      </c>
      <c r="D60">
        <f>D59+ekodom[[#This Row],[retencja]]-IF(D59+ekodom[[#This Row],[retencja]]- IF(ekodom[[#This Row],[dzień_tygodnia]]=3,260,190)-IF(F60=1,300,0)&gt;=0,   IF(ekodom[[#This Row],[dzień_tygodnia]]=3,260,190)+IF(F60=1,300,0),D59+ekodom[[#This Row],[retencja]])</f>
        <v>0</v>
      </c>
      <c r="E60">
        <f>IF(ekodom[[#This Row],[retencja]]=0,E59+1,0)</f>
        <v>0</v>
      </c>
      <c r="F60">
        <f>IF(MOD(ekodom[[#This Row],[susza]],5)=0,1,0)*IF(E60=0,0,1)*IF(MONTH(ekodom[[#This Row],[Data]])&gt;=4,1,0)*IF(MONTH(ekodom[[#This Row],[Data]])&lt;=9,1,0)</f>
        <v>0</v>
      </c>
      <c r="G60">
        <f>IF(D59+ekodom[[#This Row],[retencja]]- IF(ekodom[[#This Row],[dzień_tygodnia]]=3,260,190)-IF(F60=1,300,0)&lt;0, 1,0)</f>
        <v>1</v>
      </c>
      <c r="H60">
        <f>IF(ekodom[[#This Row],[czy_wodociąg]]=0,0,-(D59+ekodom[[#This Row],[retencja]]- IF(ekodom[[#This Row],[dzień_tygodnia]]=3,260,190)-IF(F60=1,300,0)))</f>
        <v>106</v>
      </c>
    </row>
    <row r="61" spans="1:8" x14ac:dyDescent="0.25">
      <c r="A61" s="1">
        <v>44621</v>
      </c>
      <c r="B61">
        <v>90</v>
      </c>
      <c r="C61">
        <f>WEEKDAY(ekodom[[#This Row],[Data]],2)</f>
        <v>2</v>
      </c>
      <c r="D61">
        <f>D60+ekodom[[#This Row],[retencja]]-IF(D60+ekodom[[#This Row],[retencja]]- IF(ekodom[[#This Row],[dzień_tygodnia]]=3,260,190)-IF(F61=1,300,0)&gt;=0,   IF(ekodom[[#This Row],[dzień_tygodnia]]=3,260,190)+IF(F61=1,300,0),D60+ekodom[[#This Row],[retencja]])</f>
        <v>0</v>
      </c>
      <c r="E61">
        <f>IF(ekodom[[#This Row],[retencja]]=0,E60+1,0)</f>
        <v>0</v>
      </c>
      <c r="F61">
        <f>IF(MOD(ekodom[[#This Row],[susza]],5)=0,1,0)*IF(E61=0,0,1)*IF(MONTH(ekodom[[#This Row],[Data]])&gt;=4,1,0)*IF(MONTH(ekodom[[#This Row],[Data]])&lt;=9,1,0)</f>
        <v>0</v>
      </c>
      <c r="G61">
        <f>IF(D60+ekodom[[#This Row],[retencja]]- IF(ekodom[[#This Row],[dzień_tygodnia]]=3,260,190)-IF(F61=1,300,0)&lt;0, 1,0)</f>
        <v>1</v>
      </c>
      <c r="H61">
        <f>IF(ekodom[[#This Row],[czy_wodociąg]]=0,0,-(D60+ekodom[[#This Row],[retencja]]- IF(ekodom[[#This Row],[dzień_tygodnia]]=3,260,190)-IF(F61=1,300,0)))</f>
        <v>100</v>
      </c>
    </row>
    <row r="62" spans="1:8" x14ac:dyDescent="0.25">
      <c r="A62" s="1">
        <v>44622</v>
      </c>
      <c r="B62">
        <v>0</v>
      </c>
      <c r="C62">
        <f>WEEKDAY(ekodom[[#This Row],[Data]],2)</f>
        <v>3</v>
      </c>
      <c r="D62">
        <f>D61+ekodom[[#This Row],[retencja]]-IF(D61+ekodom[[#This Row],[retencja]]- IF(ekodom[[#This Row],[dzień_tygodnia]]=3,260,190)-IF(F62=1,300,0)&gt;=0,   IF(ekodom[[#This Row],[dzień_tygodnia]]=3,260,190)+IF(F62=1,300,0),D61+ekodom[[#This Row],[retencja]])</f>
        <v>0</v>
      </c>
      <c r="E62">
        <f>IF(ekodom[[#This Row],[retencja]]=0,E61+1,0)</f>
        <v>1</v>
      </c>
      <c r="F62">
        <f>IF(MOD(ekodom[[#This Row],[susza]],5)=0,1,0)*IF(E62=0,0,1)*IF(MONTH(ekodom[[#This Row],[Data]])&gt;=4,1,0)*IF(MONTH(ekodom[[#This Row],[Data]])&lt;=9,1,0)</f>
        <v>0</v>
      </c>
      <c r="G62">
        <f>IF(D61+ekodom[[#This Row],[retencja]]- IF(ekodom[[#This Row],[dzień_tygodnia]]=3,260,190)-IF(F62=1,300,0)&lt;0, 1,0)</f>
        <v>1</v>
      </c>
      <c r="H62">
        <f>IF(ekodom[[#This Row],[czy_wodociąg]]=0,0,-(D61+ekodom[[#This Row],[retencja]]- IF(ekodom[[#This Row],[dzień_tygodnia]]=3,260,190)-IF(F62=1,300,0)))</f>
        <v>260</v>
      </c>
    </row>
    <row r="63" spans="1:8" x14ac:dyDescent="0.25">
      <c r="A63" s="1">
        <v>44623</v>
      </c>
      <c r="B63">
        <v>93</v>
      </c>
      <c r="C63">
        <f>WEEKDAY(ekodom[[#This Row],[Data]],2)</f>
        <v>4</v>
      </c>
      <c r="D63">
        <f>D62+ekodom[[#This Row],[retencja]]-IF(D62+ekodom[[#This Row],[retencja]]- IF(ekodom[[#This Row],[dzień_tygodnia]]=3,260,190)-IF(F63=1,300,0)&gt;=0,   IF(ekodom[[#This Row],[dzień_tygodnia]]=3,260,190)+IF(F63=1,300,0),D62+ekodom[[#This Row],[retencja]])</f>
        <v>0</v>
      </c>
      <c r="E63">
        <f>IF(ekodom[[#This Row],[retencja]]=0,E62+1,0)</f>
        <v>0</v>
      </c>
      <c r="F63">
        <f>IF(MOD(ekodom[[#This Row],[susza]],5)=0,1,0)*IF(E63=0,0,1)*IF(MONTH(ekodom[[#This Row],[Data]])&gt;=4,1,0)*IF(MONTH(ekodom[[#This Row],[Data]])&lt;=9,1,0)</f>
        <v>0</v>
      </c>
      <c r="G63">
        <f>IF(D62+ekodom[[#This Row],[retencja]]- IF(ekodom[[#This Row],[dzień_tygodnia]]=3,260,190)-IF(F63=1,300,0)&lt;0, 1,0)</f>
        <v>1</v>
      </c>
      <c r="H63">
        <f>IF(ekodom[[#This Row],[czy_wodociąg]]=0,0,-(D62+ekodom[[#This Row],[retencja]]- IF(ekodom[[#This Row],[dzień_tygodnia]]=3,260,190)-IF(F63=1,300,0)))</f>
        <v>97</v>
      </c>
    </row>
    <row r="64" spans="1:8" x14ac:dyDescent="0.25">
      <c r="A64" s="1">
        <v>44624</v>
      </c>
      <c r="B64">
        <v>1189</v>
      </c>
      <c r="C64">
        <f>WEEKDAY(ekodom[[#This Row],[Data]],2)</f>
        <v>5</v>
      </c>
      <c r="D64">
        <f>D63+ekodom[[#This Row],[retencja]]-IF(D63+ekodom[[#This Row],[retencja]]- IF(ekodom[[#This Row],[dzień_tygodnia]]=3,260,190)-IF(F64=1,300,0)&gt;=0,   IF(ekodom[[#This Row],[dzień_tygodnia]]=3,260,190)+IF(F64=1,300,0),D63+ekodom[[#This Row],[retencja]])</f>
        <v>999</v>
      </c>
      <c r="E64">
        <f>IF(ekodom[[#This Row],[retencja]]=0,E63+1,0)</f>
        <v>0</v>
      </c>
      <c r="F64">
        <f>IF(MOD(ekodom[[#This Row],[susza]],5)=0,1,0)*IF(E64=0,0,1)*IF(MONTH(ekodom[[#This Row],[Data]])&gt;=4,1,0)*IF(MONTH(ekodom[[#This Row],[Data]])&lt;=9,1,0)</f>
        <v>0</v>
      </c>
      <c r="G64">
        <f>IF(D63+ekodom[[#This Row],[retencja]]- IF(ekodom[[#This Row],[dzień_tygodnia]]=3,260,190)-IF(F64=1,300,0)&lt;0, 1,0)</f>
        <v>0</v>
      </c>
      <c r="H64">
        <f>IF(ekodom[[#This Row],[czy_wodociąg]]=0,0,-(D63+ekodom[[#This Row],[retencja]]- IF(ekodom[[#This Row],[dzień_tygodnia]]=3,260,190)-IF(F64=1,300,0)))</f>
        <v>0</v>
      </c>
    </row>
    <row r="65" spans="1:8" x14ac:dyDescent="0.25">
      <c r="A65" s="1">
        <v>44625</v>
      </c>
      <c r="B65">
        <v>139</v>
      </c>
      <c r="C65">
        <f>WEEKDAY(ekodom[[#This Row],[Data]],2)</f>
        <v>6</v>
      </c>
      <c r="D65">
        <f>D64+ekodom[[#This Row],[retencja]]-IF(D64+ekodom[[#This Row],[retencja]]- IF(ekodom[[#This Row],[dzień_tygodnia]]=3,260,190)-IF(F65=1,300,0)&gt;=0,   IF(ekodom[[#This Row],[dzień_tygodnia]]=3,260,190)+IF(F65=1,300,0),D64+ekodom[[#This Row],[retencja]])</f>
        <v>948</v>
      </c>
      <c r="E65">
        <f>IF(ekodom[[#This Row],[retencja]]=0,E64+1,0)</f>
        <v>0</v>
      </c>
      <c r="F65">
        <f>IF(MOD(ekodom[[#This Row],[susza]],5)=0,1,0)*IF(E65=0,0,1)*IF(MONTH(ekodom[[#This Row],[Data]])&gt;=4,1,0)*IF(MONTH(ekodom[[#This Row],[Data]])&lt;=9,1,0)</f>
        <v>0</v>
      </c>
      <c r="G65">
        <f>IF(D64+ekodom[[#This Row],[retencja]]- IF(ekodom[[#This Row],[dzień_tygodnia]]=3,260,190)-IF(F65=1,300,0)&lt;0, 1,0)</f>
        <v>0</v>
      </c>
      <c r="H65">
        <f>IF(ekodom[[#This Row],[czy_wodociąg]]=0,0,-(D64+ekodom[[#This Row],[retencja]]- IF(ekodom[[#This Row],[dzień_tygodnia]]=3,260,190)-IF(F65=1,300,0)))</f>
        <v>0</v>
      </c>
    </row>
    <row r="66" spans="1:8" x14ac:dyDescent="0.25">
      <c r="A66" s="1">
        <v>44626</v>
      </c>
      <c r="B66">
        <v>0</v>
      </c>
      <c r="C66">
        <f>WEEKDAY(ekodom[[#This Row],[Data]],2)</f>
        <v>7</v>
      </c>
      <c r="D66">
        <f>D65+ekodom[[#This Row],[retencja]]-IF(D65+ekodom[[#This Row],[retencja]]- IF(ekodom[[#This Row],[dzień_tygodnia]]=3,260,190)-IF(F66=1,300,0)&gt;=0,   IF(ekodom[[#This Row],[dzień_tygodnia]]=3,260,190)+IF(F66=1,300,0),D65+ekodom[[#This Row],[retencja]])</f>
        <v>758</v>
      </c>
      <c r="E66">
        <f>IF(ekodom[[#This Row],[retencja]]=0,E65+1,0)</f>
        <v>1</v>
      </c>
      <c r="F66">
        <f>IF(MOD(ekodom[[#This Row],[susza]],5)=0,1,0)*IF(E66=0,0,1)*IF(MONTH(ekodom[[#This Row],[Data]])&gt;=4,1,0)*IF(MONTH(ekodom[[#This Row],[Data]])&lt;=9,1,0)</f>
        <v>0</v>
      </c>
      <c r="G66">
        <f>IF(D65+ekodom[[#This Row],[retencja]]- IF(ekodom[[#This Row],[dzień_tygodnia]]=3,260,190)-IF(F66=1,300,0)&lt;0, 1,0)</f>
        <v>0</v>
      </c>
      <c r="H66">
        <f>IF(ekodom[[#This Row],[czy_wodociąg]]=0,0,-(D65+ekodom[[#This Row],[retencja]]- IF(ekodom[[#This Row],[dzień_tygodnia]]=3,260,190)-IF(F66=1,300,0)))</f>
        <v>0</v>
      </c>
    </row>
    <row r="67" spans="1:8" x14ac:dyDescent="0.25">
      <c r="A67" s="1">
        <v>44627</v>
      </c>
      <c r="B67">
        <v>0</v>
      </c>
      <c r="C67">
        <f>WEEKDAY(ekodom[[#This Row],[Data]],2)</f>
        <v>1</v>
      </c>
      <c r="D67">
        <f>D66+ekodom[[#This Row],[retencja]]-IF(D66+ekodom[[#This Row],[retencja]]- IF(ekodom[[#This Row],[dzień_tygodnia]]=3,260,190)-IF(F67=1,300,0)&gt;=0,   IF(ekodom[[#This Row],[dzień_tygodnia]]=3,260,190)+IF(F67=1,300,0),D66+ekodom[[#This Row],[retencja]])</f>
        <v>568</v>
      </c>
      <c r="E67">
        <f>IF(ekodom[[#This Row],[retencja]]=0,E66+1,0)</f>
        <v>2</v>
      </c>
      <c r="F67">
        <f>IF(MOD(ekodom[[#This Row],[susza]],5)=0,1,0)*IF(E67=0,0,1)*IF(MONTH(ekodom[[#This Row],[Data]])&gt;=4,1,0)*IF(MONTH(ekodom[[#This Row],[Data]])&lt;=9,1,0)</f>
        <v>0</v>
      </c>
      <c r="G67">
        <f>IF(D66+ekodom[[#This Row],[retencja]]- IF(ekodom[[#This Row],[dzień_tygodnia]]=3,260,190)-IF(F67=1,300,0)&lt;0, 1,0)</f>
        <v>0</v>
      </c>
      <c r="H67">
        <f>IF(ekodom[[#This Row],[czy_wodociąg]]=0,0,-(D66+ekodom[[#This Row],[retencja]]- IF(ekodom[[#This Row],[dzień_tygodnia]]=3,260,190)-IF(F67=1,300,0)))</f>
        <v>0</v>
      </c>
    </row>
    <row r="68" spans="1:8" x14ac:dyDescent="0.25">
      <c r="A68" s="1">
        <v>44628</v>
      </c>
      <c r="B68">
        <v>75</v>
      </c>
      <c r="C68">
        <f>WEEKDAY(ekodom[[#This Row],[Data]],2)</f>
        <v>2</v>
      </c>
      <c r="D68">
        <f>D67+ekodom[[#This Row],[retencja]]-IF(D67+ekodom[[#This Row],[retencja]]- IF(ekodom[[#This Row],[dzień_tygodnia]]=3,260,190)-IF(F68=1,300,0)&gt;=0,   IF(ekodom[[#This Row],[dzień_tygodnia]]=3,260,190)+IF(F68=1,300,0),D67+ekodom[[#This Row],[retencja]])</f>
        <v>453</v>
      </c>
      <c r="E68">
        <f>IF(ekodom[[#This Row],[retencja]]=0,E67+1,0)</f>
        <v>0</v>
      </c>
      <c r="F68">
        <f>IF(MOD(ekodom[[#This Row],[susza]],5)=0,1,0)*IF(E68=0,0,1)*IF(MONTH(ekodom[[#This Row],[Data]])&gt;=4,1,0)*IF(MONTH(ekodom[[#This Row],[Data]])&lt;=9,1,0)</f>
        <v>0</v>
      </c>
      <c r="G68">
        <f>IF(D67+ekodom[[#This Row],[retencja]]- IF(ekodom[[#This Row],[dzień_tygodnia]]=3,260,190)-IF(F68=1,300,0)&lt;0, 1,0)</f>
        <v>0</v>
      </c>
      <c r="H68">
        <f>IF(ekodom[[#This Row],[czy_wodociąg]]=0,0,-(D67+ekodom[[#This Row],[retencja]]- IF(ekodom[[#This Row],[dzień_tygodnia]]=3,260,190)-IF(F68=1,300,0)))</f>
        <v>0</v>
      </c>
    </row>
    <row r="69" spans="1:8" x14ac:dyDescent="0.25">
      <c r="A69" s="1">
        <v>44629</v>
      </c>
      <c r="B69">
        <v>612</v>
      </c>
      <c r="C69">
        <f>WEEKDAY(ekodom[[#This Row],[Data]],2)</f>
        <v>3</v>
      </c>
      <c r="D69">
        <f>D68+ekodom[[#This Row],[retencja]]-IF(D68+ekodom[[#This Row],[retencja]]- IF(ekodom[[#This Row],[dzień_tygodnia]]=3,260,190)-IF(F69=1,300,0)&gt;=0,   IF(ekodom[[#This Row],[dzień_tygodnia]]=3,260,190)+IF(F69=1,300,0),D68+ekodom[[#This Row],[retencja]])</f>
        <v>805</v>
      </c>
      <c r="E69">
        <f>IF(ekodom[[#This Row],[retencja]]=0,E68+1,0)</f>
        <v>0</v>
      </c>
      <c r="F69">
        <f>IF(MOD(ekodom[[#This Row],[susza]],5)=0,1,0)*IF(E69=0,0,1)*IF(MONTH(ekodom[[#This Row],[Data]])&gt;=4,1,0)*IF(MONTH(ekodom[[#This Row],[Data]])&lt;=9,1,0)</f>
        <v>0</v>
      </c>
      <c r="G69">
        <f>IF(D68+ekodom[[#This Row],[retencja]]- IF(ekodom[[#This Row],[dzień_tygodnia]]=3,260,190)-IF(F69=1,300,0)&lt;0, 1,0)</f>
        <v>0</v>
      </c>
      <c r="H69">
        <f>IF(ekodom[[#This Row],[czy_wodociąg]]=0,0,-(D68+ekodom[[#This Row],[retencja]]- IF(ekodom[[#This Row],[dzień_tygodnia]]=3,260,190)-IF(F69=1,300,0)))</f>
        <v>0</v>
      </c>
    </row>
    <row r="70" spans="1:8" x14ac:dyDescent="0.25">
      <c r="A70" s="1">
        <v>44630</v>
      </c>
      <c r="B70">
        <v>0</v>
      </c>
      <c r="C70">
        <f>WEEKDAY(ekodom[[#This Row],[Data]],2)</f>
        <v>4</v>
      </c>
      <c r="D70">
        <f>D69+ekodom[[#This Row],[retencja]]-IF(D69+ekodom[[#This Row],[retencja]]- IF(ekodom[[#This Row],[dzień_tygodnia]]=3,260,190)-IF(F70=1,300,0)&gt;=0,   IF(ekodom[[#This Row],[dzień_tygodnia]]=3,260,190)+IF(F70=1,300,0),D69+ekodom[[#This Row],[retencja]])</f>
        <v>615</v>
      </c>
      <c r="E70">
        <f>IF(ekodom[[#This Row],[retencja]]=0,E69+1,0)</f>
        <v>1</v>
      </c>
      <c r="F70">
        <f>IF(MOD(ekodom[[#This Row],[susza]],5)=0,1,0)*IF(E70=0,0,1)*IF(MONTH(ekodom[[#This Row],[Data]])&gt;=4,1,0)*IF(MONTH(ekodom[[#This Row],[Data]])&lt;=9,1,0)</f>
        <v>0</v>
      </c>
      <c r="G70">
        <f>IF(D69+ekodom[[#This Row],[retencja]]- IF(ekodom[[#This Row],[dzień_tygodnia]]=3,260,190)-IF(F70=1,300,0)&lt;0, 1,0)</f>
        <v>0</v>
      </c>
      <c r="H70">
        <f>IF(ekodom[[#This Row],[czy_wodociąg]]=0,0,-(D69+ekodom[[#This Row],[retencja]]- IF(ekodom[[#This Row],[dzień_tygodnia]]=3,260,190)-IF(F70=1,300,0)))</f>
        <v>0</v>
      </c>
    </row>
    <row r="71" spans="1:8" x14ac:dyDescent="0.25">
      <c r="A71" s="1">
        <v>44631</v>
      </c>
      <c r="B71">
        <v>137</v>
      </c>
      <c r="C71">
        <f>WEEKDAY(ekodom[[#This Row],[Data]],2)</f>
        <v>5</v>
      </c>
      <c r="D71">
        <f>D70+ekodom[[#This Row],[retencja]]-IF(D70+ekodom[[#This Row],[retencja]]- IF(ekodom[[#This Row],[dzień_tygodnia]]=3,260,190)-IF(F71=1,300,0)&gt;=0,   IF(ekodom[[#This Row],[dzień_tygodnia]]=3,260,190)+IF(F71=1,300,0),D70+ekodom[[#This Row],[retencja]])</f>
        <v>562</v>
      </c>
      <c r="E71">
        <f>IF(ekodom[[#This Row],[retencja]]=0,E70+1,0)</f>
        <v>0</v>
      </c>
      <c r="F71">
        <f>IF(MOD(ekodom[[#This Row],[susza]],5)=0,1,0)*IF(E71=0,0,1)*IF(MONTH(ekodom[[#This Row],[Data]])&gt;=4,1,0)*IF(MONTH(ekodom[[#This Row],[Data]])&lt;=9,1,0)</f>
        <v>0</v>
      </c>
      <c r="G71">
        <f>IF(D70+ekodom[[#This Row],[retencja]]- IF(ekodom[[#This Row],[dzień_tygodnia]]=3,260,190)-IF(F71=1,300,0)&lt;0, 1,0)</f>
        <v>0</v>
      </c>
      <c r="H71">
        <f>IF(ekodom[[#This Row],[czy_wodociąg]]=0,0,-(D70+ekodom[[#This Row],[retencja]]- IF(ekodom[[#This Row],[dzień_tygodnia]]=3,260,190)-IF(F71=1,300,0)))</f>
        <v>0</v>
      </c>
    </row>
    <row r="72" spans="1:8" x14ac:dyDescent="0.25">
      <c r="A72" s="1">
        <v>44632</v>
      </c>
      <c r="B72">
        <v>122</v>
      </c>
      <c r="C72">
        <f>WEEKDAY(ekodom[[#This Row],[Data]],2)</f>
        <v>6</v>
      </c>
      <c r="D72">
        <f>D71+ekodom[[#This Row],[retencja]]-IF(D71+ekodom[[#This Row],[retencja]]- IF(ekodom[[#This Row],[dzień_tygodnia]]=3,260,190)-IF(F72=1,300,0)&gt;=0,   IF(ekodom[[#This Row],[dzień_tygodnia]]=3,260,190)+IF(F72=1,300,0),D71+ekodom[[#This Row],[retencja]])</f>
        <v>494</v>
      </c>
      <c r="E72">
        <f>IF(ekodom[[#This Row],[retencja]]=0,E71+1,0)</f>
        <v>0</v>
      </c>
      <c r="F72">
        <f>IF(MOD(ekodom[[#This Row],[susza]],5)=0,1,0)*IF(E72=0,0,1)*IF(MONTH(ekodom[[#This Row],[Data]])&gt;=4,1,0)*IF(MONTH(ekodom[[#This Row],[Data]])&lt;=9,1,0)</f>
        <v>0</v>
      </c>
      <c r="G72">
        <f>IF(D71+ekodom[[#This Row],[retencja]]- IF(ekodom[[#This Row],[dzień_tygodnia]]=3,260,190)-IF(F72=1,300,0)&lt;0, 1,0)</f>
        <v>0</v>
      </c>
      <c r="H72">
        <f>IF(ekodom[[#This Row],[czy_wodociąg]]=0,0,-(D71+ekodom[[#This Row],[retencja]]- IF(ekodom[[#This Row],[dzień_tygodnia]]=3,260,190)-IF(F72=1,300,0)))</f>
        <v>0</v>
      </c>
    </row>
    <row r="73" spans="1:8" x14ac:dyDescent="0.25">
      <c r="A73" s="1">
        <v>44633</v>
      </c>
      <c r="B73">
        <v>0</v>
      </c>
      <c r="C73">
        <f>WEEKDAY(ekodom[[#This Row],[Data]],2)</f>
        <v>7</v>
      </c>
      <c r="D73">
        <f>D72+ekodom[[#This Row],[retencja]]-IF(D72+ekodom[[#This Row],[retencja]]- IF(ekodom[[#This Row],[dzień_tygodnia]]=3,260,190)-IF(F73=1,300,0)&gt;=0,   IF(ekodom[[#This Row],[dzień_tygodnia]]=3,260,190)+IF(F73=1,300,0),D72+ekodom[[#This Row],[retencja]])</f>
        <v>304</v>
      </c>
      <c r="E73">
        <f>IF(ekodom[[#This Row],[retencja]]=0,E72+1,0)</f>
        <v>1</v>
      </c>
      <c r="F73">
        <f>IF(MOD(ekodom[[#This Row],[susza]],5)=0,1,0)*IF(E73=0,0,1)*IF(MONTH(ekodom[[#This Row],[Data]])&gt;=4,1,0)*IF(MONTH(ekodom[[#This Row],[Data]])&lt;=9,1,0)</f>
        <v>0</v>
      </c>
      <c r="G73">
        <f>IF(D72+ekodom[[#This Row],[retencja]]- IF(ekodom[[#This Row],[dzień_tygodnia]]=3,260,190)-IF(F73=1,300,0)&lt;0, 1,0)</f>
        <v>0</v>
      </c>
      <c r="H73">
        <f>IF(ekodom[[#This Row],[czy_wodociąg]]=0,0,-(D72+ekodom[[#This Row],[retencja]]- IF(ekodom[[#This Row],[dzień_tygodnia]]=3,260,190)-IF(F73=1,300,0)))</f>
        <v>0</v>
      </c>
    </row>
    <row r="74" spans="1:8" x14ac:dyDescent="0.25">
      <c r="A74" s="1">
        <v>44634</v>
      </c>
      <c r="B74">
        <v>0</v>
      </c>
      <c r="C74">
        <f>WEEKDAY(ekodom[[#This Row],[Data]],2)</f>
        <v>1</v>
      </c>
      <c r="D74">
        <f>D73+ekodom[[#This Row],[retencja]]-IF(D73+ekodom[[#This Row],[retencja]]- IF(ekodom[[#This Row],[dzień_tygodnia]]=3,260,190)-IF(F74=1,300,0)&gt;=0,   IF(ekodom[[#This Row],[dzień_tygodnia]]=3,260,190)+IF(F74=1,300,0),D73+ekodom[[#This Row],[retencja]])</f>
        <v>114</v>
      </c>
      <c r="E74">
        <f>IF(ekodom[[#This Row],[retencja]]=0,E73+1,0)</f>
        <v>2</v>
      </c>
      <c r="F74">
        <f>IF(MOD(ekodom[[#This Row],[susza]],5)=0,1,0)*IF(E74=0,0,1)*IF(MONTH(ekodom[[#This Row],[Data]])&gt;=4,1,0)*IF(MONTH(ekodom[[#This Row],[Data]])&lt;=9,1,0)</f>
        <v>0</v>
      </c>
      <c r="G74">
        <f>IF(D73+ekodom[[#This Row],[retencja]]- IF(ekodom[[#This Row],[dzień_tygodnia]]=3,260,190)-IF(F74=1,300,0)&lt;0, 1,0)</f>
        <v>0</v>
      </c>
      <c r="H74">
        <f>IF(ekodom[[#This Row],[czy_wodociąg]]=0,0,-(D73+ekodom[[#This Row],[retencja]]- IF(ekodom[[#This Row],[dzień_tygodnia]]=3,260,190)-IF(F74=1,300,0)))</f>
        <v>0</v>
      </c>
    </row>
    <row r="75" spans="1:8" x14ac:dyDescent="0.25">
      <c r="A75" s="1">
        <v>44635</v>
      </c>
      <c r="B75">
        <v>88</v>
      </c>
      <c r="C75">
        <f>WEEKDAY(ekodom[[#This Row],[Data]],2)</f>
        <v>2</v>
      </c>
      <c r="D75">
        <f>D74+ekodom[[#This Row],[retencja]]-IF(D74+ekodom[[#This Row],[retencja]]- IF(ekodom[[#This Row],[dzień_tygodnia]]=3,260,190)-IF(F75=1,300,0)&gt;=0,   IF(ekodom[[#This Row],[dzień_tygodnia]]=3,260,190)+IF(F75=1,300,0),D74+ekodom[[#This Row],[retencja]])</f>
        <v>12</v>
      </c>
      <c r="E75">
        <f>IF(ekodom[[#This Row],[retencja]]=0,E74+1,0)</f>
        <v>0</v>
      </c>
      <c r="F75">
        <f>IF(MOD(ekodom[[#This Row],[susza]],5)=0,1,0)*IF(E75=0,0,1)*IF(MONTH(ekodom[[#This Row],[Data]])&gt;=4,1,0)*IF(MONTH(ekodom[[#This Row],[Data]])&lt;=9,1,0)</f>
        <v>0</v>
      </c>
      <c r="G75">
        <f>IF(D74+ekodom[[#This Row],[retencja]]- IF(ekodom[[#This Row],[dzień_tygodnia]]=3,260,190)-IF(F75=1,300,0)&lt;0, 1,0)</f>
        <v>0</v>
      </c>
      <c r="H75">
        <f>IF(ekodom[[#This Row],[czy_wodociąg]]=0,0,-(D74+ekodom[[#This Row],[retencja]]- IF(ekodom[[#This Row],[dzień_tygodnia]]=3,260,190)-IF(F75=1,300,0)))</f>
        <v>0</v>
      </c>
    </row>
    <row r="76" spans="1:8" x14ac:dyDescent="0.25">
      <c r="A76" s="1">
        <v>44636</v>
      </c>
      <c r="B76">
        <v>112</v>
      </c>
      <c r="C76">
        <f>WEEKDAY(ekodom[[#This Row],[Data]],2)</f>
        <v>3</v>
      </c>
      <c r="D76">
        <f>D75+ekodom[[#This Row],[retencja]]-IF(D75+ekodom[[#This Row],[retencja]]- IF(ekodom[[#This Row],[dzień_tygodnia]]=3,260,190)-IF(F76=1,300,0)&gt;=0,   IF(ekodom[[#This Row],[dzień_tygodnia]]=3,260,190)+IF(F76=1,300,0),D75+ekodom[[#This Row],[retencja]])</f>
        <v>0</v>
      </c>
      <c r="E76">
        <f>IF(ekodom[[#This Row],[retencja]]=0,E75+1,0)</f>
        <v>0</v>
      </c>
      <c r="F76">
        <f>IF(MOD(ekodom[[#This Row],[susza]],5)=0,1,0)*IF(E76=0,0,1)*IF(MONTH(ekodom[[#This Row],[Data]])&gt;=4,1,0)*IF(MONTH(ekodom[[#This Row],[Data]])&lt;=9,1,0)</f>
        <v>0</v>
      </c>
      <c r="G76">
        <f>IF(D75+ekodom[[#This Row],[retencja]]- IF(ekodom[[#This Row],[dzień_tygodnia]]=3,260,190)-IF(F76=1,300,0)&lt;0, 1,0)</f>
        <v>1</v>
      </c>
      <c r="H76">
        <f>IF(ekodom[[#This Row],[czy_wodociąg]]=0,0,-(D75+ekodom[[#This Row],[retencja]]- IF(ekodom[[#This Row],[dzień_tygodnia]]=3,260,190)-IF(F76=1,300,0)))</f>
        <v>136</v>
      </c>
    </row>
    <row r="77" spans="1:8" x14ac:dyDescent="0.25">
      <c r="A77" s="1">
        <v>44637</v>
      </c>
      <c r="B77">
        <v>82</v>
      </c>
      <c r="C77">
        <f>WEEKDAY(ekodom[[#This Row],[Data]],2)</f>
        <v>4</v>
      </c>
      <c r="D77">
        <f>D76+ekodom[[#This Row],[retencja]]-IF(D76+ekodom[[#This Row],[retencja]]- IF(ekodom[[#This Row],[dzień_tygodnia]]=3,260,190)-IF(F77=1,300,0)&gt;=0,   IF(ekodom[[#This Row],[dzień_tygodnia]]=3,260,190)+IF(F77=1,300,0),D76+ekodom[[#This Row],[retencja]])</f>
        <v>0</v>
      </c>
      <c r="E77">
        <f>IF(ekodom[[#This Row],[retencja]]=0,E76+1,0)</f>
        <v>0</v>
      </c>
      <c r="F77">
        <f>IF(MOD(ekodom[[#This Row],[susza]],5)=0,1,0)*IF(E77=0,0,1)*IF(MONTH(ekodom[[#This Row],[Data]])&gt;=4,1,0)*IF(MONTH(ekodom[[#This Row],[Data]])&lt;=9,1,0)</f>
        <v>0</v>
      </c>
      <c r="G77">
        <f>IF(D76+ekodom[[#This Row],[retencja]]- IF(ekodom[[#This Row],[dzień_tygodnia]]=3,260,190)-IF(F77=1,300,0)&lt;0, 1,0)</f>
        <v>1</v>
      </c>
      <c r="H77">
        <f>IF(ekodom[[#This Row],[czy_wodociąg]]=0,0,-(D76+ekodom[[#This Row],[retencja]]- IF(ekodom[[#This Row],[dzień_tygodnia]]=3,260,190)-IF(F77=1,300,0)))</f>
        <v>108</v>
      </c>
    </row>
    <row r="78" spans="1:8" x14ac:dyDescent="0.25">
      <c r="A78" s="1">
        <v>44638</v>
      </c>
      <c r="B78">
        <v>174</v>
      </c>
      <c r="C78">
        <f>WEEKDAY(ekodom[[#This Row],[Data]],2)</f>
        <v>5</v>
      </c>
      <c r="D78">
        <f>D77+ekodom[[#This Row],[retencja]]-IF(D77+ekodom[[#This Row],[retencja]]- IF(ekodom[[#This Row],[dzień_tygodnia]]=3,260,190)-IF(F78=1,300,0)&gt;=0,   IF(ekodom[[#This Row],[dzień_tygodnia]]=3,260,190)+IF(F78=1,300,0),D77+ekodom[[#This Row],[retencja]])</f>
        <v>0</v>
      </c>
      <c r="E78">
        <f>IF(ekodom[[#This Row],[retencja]]=0,E77+1,0)</f>
        <v>0</v>
      </c>
      <c r="F78">
        <f>IF(MOD(ekodom[[#This Row],[susza]],5)=0,1,0)*IF(E78=0,0,1)*IF(MONTH(ekodom[[#This Row],[Data]])&gt;=4,1,0)*IF(MONTH(ekodom[[#This Row],[Data]])&lt;=9,1,0)</f>
        <v>0</v>
      </c>
      <c r="G78">
        <f>IF(D77+ekodom[[#This Row],[retencja]]- IF(ekodom[[#This Row],[dzień_tygodnia]]=3,260,190)-IF(F78=1,300,0)&lt;0, 1,0)</f>
        <v>1</v>
      </c>
      <c r="H78">
        <f>IF(ekodom[[#This Row],[czy_wodociąg]]=0,0,-(D77+ekodom[[#This Row],[retencja]]- IF(ekodom[[#This Row],[dzień_tygodnia]]=3,260,190)-IF(F78=1,300,0)))</f>
        <v>16</v>
      </c>
    </row>
    <row r="79" spans="1:8" x14ac:dyDescent="0.25">
      <c r="A79" s="1">
        <v>44639</v>
      </c>
      <c r="B79">
        <v>279</v>
      </c>
      <c r="C79">
        <f>WEEKDAY(ekodom[[#This Row],[Data]],2)</f>
        <v>6</v>
      </c>
      <c r="D79">
        <f>D78+ekodom[[#This Row],[retencja]]-IF(D78+ekodom[[#This Row],[retencja]]- IF(ekodom[[#This Row],[dzień_tygodnia]]=3,260,190)-IF(F79=1,300,0)&gt;=0,   IF(ekodom[[#This Row],[dzień_tygodnia]]=3,260,190)+IF(F79=1,300,0),D78+ekodom[[#This Row],[retencja]])</f>
        <v>89</v>
      </c>
      <c r="E79">
        <f>IF(ekodom[[#This Row],[retencja]]=0,E78+1,0)</f>
        <v>0</v>
      </c>
      <c r="F79">
        <f>IF(MOD(ekodom[[#This Row],[susza]],5)=0,1,0)*IF(E79=0,0,1)*IF(MONTH(ekodom[[#This Row],[Data]])&gt;=4,1,0)*IF(MONTH(ekodom[[#This Row],[Data]])&lt;=9,1,0)</f>
        <v>0</v>
      </c>
      <c r="G79">
        <f>IF(D78+ekodom[[#This Row],[retencja]]- IF(ekodom[[#This Row],[dzień_tygodnia]]=3,260,190)-IF(F79=1,300,0)&lt;0, 1,0)</f>
        <v>0</v>
      </c>
      <c r="H79">
        <f>IF(ekodom[[#This Row],[czy_wodociąg]]=0,0,-(D78+ekodom[[#This Row],[retencja]]- IF(ekodom[[#This Row],[dzień_tygodnia]]=3,260,190)-IF(F79=1,300,0)))</f>
        <v>0</v>
      </c>
    </row>
    <row r="80" spans="1:8" x14ac:dyDescent="0.25">
      <c r="A80" s="1">
        <v>44640</v>
      </c>
      <c r="B80">
        <v>125</v>
      </c>
      <c r="C80">
        <f>WEEKDAY(ekodom[[#This Row],[Data]],2)</f>
        <v>7</v>
      </c>
      <c r="D80">
        <f>D79+ekodom[[#This Row],[retencja]]-IF(D79+ekodom[[#This Row],[retencja]]- IF(ekodom[[#This Row],[dzień_tygodnia]]=3,260,190)-IF(F80=1,300,0)&gt;=0,   IF(ekodom[[#This Row],[dzień_tygodnia]]=3,260,190)+IF(F80=1,300,0),D79+ekodom[[#This Row],[retencja]])</f>
        <v>24</v>
      </c>
      <c r="E80">
        <f>IF(ekodom[[#This Row],[retencja]]=0,E79+1,0)</f>
        <v>0</v>
      </c>
      <c r="F80">
        <f>IF(MOD(ekodom[[#This Row],[susza]],5)=0,1,0)*IF(E80=0,0,1)*IF(MONTH(ekodom[[#This Row],[Data]])&gt;=4,1,0)*IF(MONTH(ekodom[[#This Row],[Data]])&lt;=9,1,0)</f>
        <v>0</v>
      </c>
      <c r="G80">
        <f>IF(D79+ekodom[[#This Row],[retencja]]- IF(ekodom[[#This Row],[dzień_tygodnia]]=3,260,190)-IF(F80=1,300,0)&lt;0, 1,0)</f>
        <v>0</v>
      </c>
      <c r="H80">
        <f>IF(ekodom[[#This Row],[czy_wodociąg]]=0,0,-(D79+ekodom[[#This Row],[retencja]]- IF(ekodom[[#This Row],[dzień_tygodnia]]=3,260,190)-IF(F80=1,300,0)))</f>
        <v>0</v>
      </c>
    </row>
    <row r="81" spans="1:8" x14ac:dyDescent="0.25">
      <c r="A81" s="1">
        <v>44641</v>
      </c>
      <c r="B81">
        <v>123</v>
      </c>
      <c r="C81">
        <f>WEEKDAY(ekodom[[#This Row],[Data]],2)</f>
        <v>1</v>
      </c>
      <c r="D81">
        <f>D80+ekodom[[#This Row],[retencja]]-IF(D80+ekodom[[#This Row],[retencja]]- IF(ekodom[[#This Row],[dzień_tygodnia]]=3,260,190)-IF(F81=1,300,0)&gt;=0,   IF(ekodom[[#This Row],[dzień_tygodnia]]=3,260,190)+IF(F81=1,300,0),D80+ekodom[[#This Row],[retencja]])</f>
        <v>0</v>
      </c>
      <c r="E81">
        <f>IF(ekodom[[#This Row],[retencja]]=0,E80+1,0)</f>
        <v>0</v>
      </c>
      <c r="F81">
        <f>IF(MOD(ekodom[[#This Row],[susza]],5)=0,1,0)*IF(E81=0,0,1)*IF(MONTH(ekodom[[#This Row],[Data]])&gt;=4,1,0)*IF(MONTH(ekodom[[#This Row],[Data]])&lt;=9,1,0)</f>
        <v>0</v>
      </c>
      <c r="G81">
        <f>IF(D80+ekodom[[#This Row],[retencja]]- IF(ekodom[[#This Row],[dzień_tygodnia]]=3,260,190)-IF(F81=1,300,0)&lt;0, 1,0)</f>
        <v>1</v>
      </c>
      <c r="H81">
        <f>IF(ekodom[[#This Row],[czy_wodociąg]]=0,0,-(D80+ekodom[[#This Row],[retencja]]- IF(ekodom[[#This Row],[dzień_tygodnia]]=3,260,190)-IF(F81=1,300,0)))</f>
        <v>43</v>
      </c>
    </row>
    <row r="82" spans="1:8" x14ac:dyDescent="0.25">
      <c r="A82" s="1">
        <v>44642</v>
      </c>
      <c r="B82">
        <v>108</v>
      </c>
      <c r="C82">
        <f>WEEKDAY(ekodom[[#This Row],[Data]],2)</f>
        <v>2</v>
      </c>
      <c r="D82">
        <f>D81+ekodom[[#This Row],[retencja]]-IF(D81+ekodom[[#This Row],[retencja]]- IF(ekodom[[#This Row],[dzień_tygodnia]]=3,260,190)-IF(F82=1,300,0)&gt;=0,   IF(ekodom[[#This Row],[dzień_tygodnia]]=3,260,190)+IF(F82=1,300,0),D81+ekodom[[#This Row],[retencja]])</f>
        <v>0</v>
      </c>
      <c r="E82">
        <f>IF(ekodom[[#This Row],[retencja]]=0,E81+1,0)</f>
        <v>0</v>
      </c>
      <c r="F82">
        <f>IF(MOD(ekodom[[#This Row],[susza]],5)=0,1,0)*IF(E82=0,0,1)*IF(MONTH(ekodom[[#This Row],[Data]])&gt;=4,1,0)*IF(MONTH(ekodom[[#This Row],[Data]])&lt;=9,1,0)</f>
        <v>0</v>
      </c>
      <c r="G82">
        <f>IF(D81+ekodom[[#This Row],[retencja]]- IF(ekodom[[#This Row],[dzień_tygodnia]]=3,260,190)-IF(F82=1,300,0)&lt;0, 1,0)</f>
        <v>1</v>
      </c>
      <c r="H82">
        <f>IF(ekodom[[#This Row],[czy_wodociąg]]=0,0,-(D81+ekodom[[#This Row],[retencja]]- IF(ekodom[[#This Row],[dzień_tygodnia]]=3,260,190)-IF(F82=1,300,0)))</f>
        <v>82</v>
      </c>
    </row>
    <row r="83" spans="1:8" x14ac:dyDescent="0.25">
      <c r="A83" s="1">
        <v>44643</v>
      </c>
      <c r="B83">
        <v>0</v>
      </c>
      <c r="C83">
        <f>WEEKDAY(ekodom[[#This Row],[Data]],2)</f>
        <v>3</v>
      </c>
      <c r="D83">
        <f>D82+ekodom[[#This Row],[retencja]]-IF(D82+ekodom[[#This Row],[retencja]]- IF(ekodom[[#This Row],[dzień_tygodnia]]=3,260,190)-IF(F83=1,300,0)&gt;=0,   IF(ekodom[[#This Row],[dzień_tygodnia]]=3,260,190)+IF(F83=1,300,0),D82+ekodom[[#This Row],[retencja]])</f>
        <v>0</v>
      </c>
      <c r="E83">
        <f>IF(ekodom[[#This Row],[retencja]]=0,E82+1,0)</f>
        <v>1</v>
      </c>
      <c r="F83">
        <f>IF(MOD(ekodom[[#This Row],[susza]],5)=0,1,0)*IF(E83=0,0,1)*IF(MONTH(ekodom[[#This Row],[Data]])&gt;=4,1,0)*IF(MONTH(ekodom[[#This Row],[Data]])&lt;=9,1,0)</f>
        <v>0</v>
      </c>
      <c r="G83">
        <f>IF(D82+ekodom[[#This Row],[retencja]]- IF(ekodom[[#This Row],[dzień_tygodnia]]=3,260,190)-IF(F83=1,300,0)&lt;0, 1,0)</f>
        <v>1</v>
      </c>
      <c r="H83">
        <f>IF(ekodom[[#This Row],[czy_wodociąg]]=0,0,-(D82+ekodom[[#This Row],[retencja]]- IF(ekodom[[#This Row],[dzień_tygodnia]]=3,260,190)-IF(F83=1,300,0)))</f>
        <v>260</v>
      </c>
    </row>
    <row r="84" spans="1:8" x14ac:dyDescent="0.25">
      <c r="A84" s="1">
        <v>44644</v>
      </c>
      <c r="B84">
        <v>0</v>
      </c>
      <c r="C84">
        <f>WEEKDAY(ekodom[[#This Row],[Data]],2)</f>
        <v>4</v>
      </c>
      <c r="D84">
        <f>D83+ekodom[[#This Row],[retencja]]-IF(D83+ekodom[[#This Row],[retencja]]- IF(ekodom[[#This Row],[dzień_tygodnia]]=3,260,190)-IF(F84=1,300,0)&gt;=0,   IF(ekodom[[#This Row],[dzień_tygodnia]]=3,260,190)+IF(F84=1,300,0),D83+ekodom[[#This Row],[retencja]])</f>
        <v>0</v>
      </c>
      <c r="E84">
        <f>IF(ekodom[[#This Row],[retencja]]=0,E83+1,0)</f>
        <v>2</v>
      </c>
      <c r="F84">
        <f>IF(MOD(ekodom[[#This Row],[susza]],5)=0,1,0)*IF(E84=0,0,1)*IF(MONTH(ekodom[[#This Row],[Data]])&gt;=4,1,0)*IF(MONTH(ekodom[[#This Row],[Data]])&lt;=9,1,0)</f>
        <v>0</v>
      </c>
      <c r="G84">
        <f>IF(D83+ekodom[[#This Row],[retencja]]- IF(ekodom[[#This Row],[dzień_tygodnia]]=3,260,190)-IF(F84=1,300,0)&lt;0, 1,0)</f>
        <v>1</v>
      </c>
      <c r="H84">
        <f>IF(ekodom[[#This Row],[czy_wodociąg]]=0,0,-(D83+ekodom[[#This Row],[retencja]]- IF(ekodom[[#This Row],[dzień_tygodnia]]=3,260,190)-IF(F84=1,300,0)))</f>
        <v>190</v>
      </c>
    </row>
    <row r="85" spans="1:8" x14ac:dyDescent="0.25">
      <c r="A85" s="1">
        <v>44645</v>
      </c>
      <c r="B85">
        <v>0</v>
      </c>
      <c r="C85">
        <f>WEEKDAY(ekodom[[#This Row],[Data]],2)</f>
        <v>5</v>
      </c>
      <c r="D85">
        <f>D84+ekodom[[#This Row],[retencja]]-IF(D84+ekodom[[#This Row],[retencja]]- IF(ekodom[[#This Row],[dzień_tygodnia]]=3,260,190)-IF(F85=1,300,0)&gt;=0,   IF(ekodom[[#This Row],[dzień_tygodnia]]=3,260,190)+IF(F85=1,300,0),D84+ekodom[[#This Row],[retencja]])</f>
        <v>0</v>
      </c>
      <c r="E85">
        <f>IF(ekodom[[#This Row],[retencja]]=0,E84+1,0)</f>
        <v>3</v>
      </c>
      <c r="F85">
        <f>IF(MOD(ekodom[[#This Row],[susza]],5)=0,1,0)*IF(E85=0,0,1)*IF(MONTH(ekodom[[#This Row],[Data]])&gt;=4,1,0)*IF(MONTH(ekodom[[#This Row],[Data]])&lt;=9,1,0)</f>
        <v>0</v>
      </c>
      <c r="G85">
        <f>IF(D84+ekodom[[#This Row],[retencja]]- IF(ekodom[[#This Row],[dzień_tygodnia]]=3,260,190)-IF(F85=1,300,0)&lt;0, 1,0)</f>
        <v>1</v>
      </c>
      <c r="H85">
        <f>IF(ekodom[[#This Row],[czy_wodociąg]]=0,0,-(D84+ekodom[[#This Row],[retencja]]- IF(ekodom[[#This Row],[dzień_tygodnia]]=3,260,190)-IF(F85=1,300,0)))</f>
        <v>190</v>
      </c>
    </row>
    <row r="86" spans="1:8" x14ac:dyDescent="0.25">
      <c r="A86" s="1">
        <v>44646</v>
      </c>
      <c r="B86">
        <v>0</v>
      </c>
      <c r="C86">
        <f>WEEKDAY(ekodom[[#This Row],[Data]],2)</f>
        <v>6</v>
      </c>
      <c r="D86">
        <f>D85+ekodom[[#This Row],[retencja]]-IF(D85+ekodom[[#This Row],[retencja]]- IF(ekodom[[#This Row],[dzień_tygodnia]]=3,260,190)-IF(F86=1,300,0)&gt;=0,   IF(ekodom[[#This Row],[dzień_tygodnia]]=3,260,190)+IF(F86=1,300,0),D85+ekodom[[#This Row],[retencja]])</f>
        <v>0</v>
      </c>
      <c r="E86">
        <f>IF(ekodom[[#This Row],[retencja]]=0,E85+1,0)</f>
        <v>4</v>
      </c>
      <c r="F86">
        <f>IF(MOD(ekodom[[#This Row],[susza]],5)=0,1,0)*IF(E86=0,0,1)*IF(MONTH(ekodom[[#This Row],[Data]])&gt;=4,1,0)*IF(MONTH(ekodom[[#This Row],[Data]])&lt;=9,1,0)</f>
        <v>0</v>
      </c>
      <c r="G86">
        <f>IF(D85+ekodom[[#This Row],[retencja]]- IF(ekodom[[#This Row],[dzień_tygodnia]]=3,260,190)-IF(F86=1,300,0)&lt;0, 1,0)</f>
        <v>1</v>
      </c>
      <c r="H86">
        <f>IF(ekodom[[#This Row],[czy_wodociąg]]=0,0,-(D85+ekodom[[#This Row],[retencja]]- IF(ekodom[[#This Row],[dzień_tygodnia]]=3,260,190)-IF(F86=1,300,0)))</f>
        <v>190</v>
      </c>
    </row>
    <row r="87" spans="1:8" x14ac:dyDescent="0.25">
      <c r="A87" s="1">
        <v>44647</v>
      </c>
      <c r="B87">
        <v>0</v>
      </c>
      <c r="C87">
        <f>WEEKDAY(ekodom[[#This Row],[Data]],2)</f>
        <v>7</v>
      </c>
      <c r="D87">
        <f>D86+ekodom[[#This Row],[retencja]]-IF(D86+ekodom[[#This Row],[retencja]]- IF(ekodom[[#This Row],[dzień_tygodnia]]=3,260,190)-IF(F87=1,300,0)&gt;=0,   IF(ekodom[[#This Row],[dzień_tygodnia]]=3,260,190)+IF(F87=1,300,0),D86+ekodom[[#This Row],[retencja]])</f>
        <v>0</v>
      </c>
      <c r="E87">
        <f>IF(ekodom[[#This Row],[retencja]]=0,E86+1,0)</f>
        <v>5</v>
      </c>
      <c r="F87">
        <f>IF(MOD(ekodom[[#This Row],[susza]],5)=0,1,0)*IF(E87=0,0,1)*IF(MONTH(ekodom[[#This Row],[Data]])&gt;=4,1,0)*IF(MONTH(ekodom[[#This Row],[Data]])&lt;=9,1,0)</f>
        <v>0</v>
      </c>
      <c r="G87">
        <f>IF(D86+ekodom[[#This Row],[retencja]]- IF(ekodom[[#This Row],[dzień_tygodnia]]=3,260,190)-IF(F87=1,300,0)&lt;0, 1,0)</f>
        <v>1</v>
      </c>
      <c r="H87">
        <f>IF(ekodom[[#This Row],[czy_wodociąg]]=0,0,-(D86+ekodom[[#This Row],[retencja]]- IF(ekodom[[#This Row],[dzień_tygodnia]]=3,260,190)-IF(F87=1,300,0)))</f>
        <v>190</v>
      </c>
    </row>
    <row r="88" spans="1:8" x14ac:dyDescent="0.25">
      <c r="A88" s="1">
        <v>44648</v>
      </c>
      <c r="B88">
        <v>0</v>
      </c>
      <c r="C88">
        <f>WEEKDAY(ekodom[[#This Row],[Data]],2)</f>
        <v>1</v>
      </c>
      <c r="D88">
        <f>D87+ekodom[[#This Row],[retencja]]-IF(D87+ekodom[[#This Row],[retencja]]- IF(ekodom[[#This Row],[dzień_tygodnia]]=3,260,190)-IF(F88=1,300,0)&gt;=0,   IF(ekodom[[#This Row],[dzień_tygodnia]]=3,260,190)+IF(F88=1,300,0),D87+ekodom[[#This Row],[retencja]])</f>
        <v>0</v>
      </c>
      <c r="E88">
        <f>IF(ekodom[[#This Row],[retencja]]=0,E87+1,0)</f>
        <v>6</v>
      </c>
      <c r="F88">
        <f>IF(MOD(ekodom[[#This Row],[susza]],5)=0,1,0)*IF(E88=0,0,1)*IF(MONTH(ekodom[[#This Row],[Data]])&gt;=4,1,0)*IF(MONTH(ekodom[[#This Row],[Data]])&lt;=9,1,0)</f>
        <v>0</v>
      </c>
      <c r="G88">
        <f>IF(D87+ekodom[[#This Row],[retencja]]- IF(ekodom[[#This Row],[dzień_tygodnia]]=3,260,190)-IF(F88=1,300,0)&lt;0, 1,0)</f>
        <v>1</v>
      </c>
      <c r="H88">
        <f>IF(ekodom[[#This Row],[czy_wodociąg]]=0,0,-(D87+ekodom[[#This Row],[retencja]]- IF(ekodom[[#This Row],[dzień_tygodnia]]=3,260,190)-IF(F88=1,300,0)))</f>
        <v>190</v>
      </c>
    </row>
    <row r="89" spans="1:8" x14ac:dyDescent="0.25">
      <c r="A89" s="1">
        <v>44649</v>
      </c>
      <c r="B89">
        <v>0</v>
      </c>
      <c r="C89">
        <f>WEEKDAY(ekodom[[#This Row],[Data]],2)</f>
        <v>2</v>
      </c>
      <c r="D89">
        <f>D88+ekodom[[#This Row],[retencja]]-IF(D88+ekodom[[#This Row],[retencja]]- IF(ekodom[[#This Row],[dzień_tygodnia]]=3,260,190)-IF(F89=1,300,0)&gt;=0,   IF(ekodom[[#This Row],[dzień_tygodnia]]=3,260,190)+IF(F89=1,300,0),D88+ekodom[[#This Row],[retencja]])</f>
        <v>0</v>
      </c>
      <c r="E89">
        <f>IF(ekodom[[#This Row],[retencja]]=0,E88+1,0)</f>
        <v>7</v>
      </c>
      <c r="F89">
        <f>IF(MOD(ekodom[[#This Row],[susza]],5)=0,1,0)*IF(E89=0,0,1)*IF(MONTH(ekodom[[#This Row],[Data]])&gt;=4,1,0)*IF(MONTH(ekodom[[#This Row],[Data]])&lt;=9,1,0)</f>
        <v>0</v>
      </c>
      <c r="G89">
        <f>IF(D88+ekodom[[#This Row],[retencja]]- IF(ekodom[[#This Row],[dzień_tygodnia]]=3,260,190)-IF(F89=1,300,0)&lt;0, 1,0)</f>
        <v>1</v>
      </c>
      <c r="H89">
        <f>IF(ekodom[[#This Row],[czy_wodociąg]]=0,0,-(D88+ekodom[[#This Row],[retencja]]- IF(ekodom[[#This Row],[dzień_tygodnia]]=3,260,190)-IF(F89=1,300,0)))</f>
        <v>190</v>
      </c>
    </row>
    <row r="90" spans="1:8" x14ac:dyDescent="0.25">
      <c r="A90" s="1">
        <v>44650</v>
      </c>
      <c r="B90">
        <v>0</v>
      </c>
      <c r="C90">
        <f>WEEKDAY(ekodom[[#This Row],[Data]],2)</f>
        <v>3</v>
      </c>
      <c r="D90">
        <f>D89+ekodom[[#This Row],[retencja]]-IF(D89+ekodom[[#This Row],[retencja]]- IF(ekodom[[#This Row],[dzień_tygodnia]]=3,260,190)-IF(F90=1,300,0)&gt;=0,   IF(ekodom[[#This Row],[dzień_tygodnia]]=3,260,190)+IF(F90=1,300,0),D89+ekodom[[#This Row],[retencja]])</f>
        <v>0</v>
      </c>
      <c r="E90">
        <f>IF(ekodom[[#This Row],[retencja]]=0,E89+1,0)</f>
        <v>8</v>
      </c>
      <c r="F90">
        <f>IF(MOD(ekodom[[#This Row],[susza]],5)=0,1,0)*IF(E90=0,0,1)*IF(MONTH(ekodom[[#This Row],[Data]])&gt;=4,1,0)*IF(MONTH(ekodom[[#This Row],[Data]])&lt;=9,1,0)</f>
        <v>0</v>
      </c>
      <c r="G90">
        <f>IF(D89+ekodom[[#This Row],[retencja]]- IF(ekodom[[#This Row],[dzień_tygodnia]]=3,260,190)-IF(F90=1,300,0)&lt;0, 1,0)</f>
        <v>1</v>
      </c>
      <c r="H90">
        <f>IF(ekodom[[#This Row],[czy_wodociąg]]=0,0,-(D89+ekodom[[#This Row],[retencja]]- IF(ekodom[[#This Row],[dzień_tygodnia]]=3,260,190)-IF(F90=1,300,0)))</f>
        <v>260</v>
      </c>
    </row>
    <row r="91" spans="1:8" x14ac:dyDescent="0.25">
      <c r="A91" s="1">
        <v>44651</v>
      </c>
      <c r="B91">
        <v>207</v>
      </c>
      <c r="C91">
        <f>WEEKDAY(ekodom[[#This Row],[Data]],2)</f>
        <v>4</v>
      </c>
      <c r="D91">
        <f>D90+ekodom[[#This Row],[retencja]]-IF(D90+ekodom[[#This Row],[retencja]]- IF(ekodom[[#This Row],[dzień_tygodnia]]=3,260,190)-IF(F91=1,300,0)&gt;=0,   IF(ekodom[[#This Row],[dzień_tygodnia]]=3,260,190)+IF(F91=1,300,0),D90+ekodom[[#This Row],[retencja]])</f>
        <v>17</v>
      </c>
      <c r="E91">
        <f>IF(ekodom[[#This Row],[retencja]]=0,E90+1,0)</f>
        <v>0</v>
      </c>
      <c r="F91">
        <f>IF(MOD(ekodom[[#This Row],[susza]],5)=0,1,0)*IF(E91=0,0,1)*IF(MONTH(ekodom[[#This Row],[Data]])&gt;=4,1,0)*IF(MONTH(ekodom[[#This Row],[Data]])&lt;=9,1,0)</f>
        <v>0</v>
      </c>
      <c r="G91">
        <f>IF(D90+ekodom[[#This Row],[retencja]]- IF(ekodom[[#This Row],[dzień_tygodnia]]=3,260,190)-IF(F91=1,300,0)&lt;0, 1,0)</f>
        <v>0</v>
      </c>
      <c r="H91">
        <f>IF(ekodom[[#This Row],[czy_wodociąg]]=0,0,-(D90+ekodom[[#This Row],[retencja]]- IF(ekodom[[#This Row],[dzień_tygodnia]]=3,260,190)-IF(F91=1,300,0)))</f>
        <v>0</v>
      </c>
    </row>
    <row r="92" spans="1:8" x14ac:dyDescent="0.25">
      <c r="A92" s="1">
        <v>44652</v>
      </c>
      <c r="B92">
        <v>1299</v>
      </c>
      <c r="C92">
        <f>WEEKDAY(ekodom[[#This Row],[Data]],2)</f>
        <v>5</v>
      </c>
      <c r="D92">
        <f>D91+ekodom[[#This Row],[retencja]]-IF(D91+ekodom[[#This Row],[retencja]]- IF(ekodom[[#This Row],[dzień_tygodnia]]=3,260,190)-IF(F92=1,300,0)&gt;=0,   IF(ekodom[[#This Row],[dzień_tygodnia]]=3,260,190)+IF(F92=1,300,0),D91+ekodom[[#This Row],[retencja]])</f>
        <v>1126</v>
      </c>
      <c r="E92">
        <f>IF(ekodom[[#This Row],[retencja]]=0,E91+1,0)</f>
        <v>0</v>
      </c>
      <c r="F92">
        <f>IF(MOD(ekodom[[#This Row],[susza]],5)=0,1,0)*IF(E92=0,0,1)*IF(MONTH(ekodom[[#This Row],[Data]])&gt;=4,1,0)*IF(MONTH(ekodom[[#This Row],[Data]])&lt;=9,1,0)</f>
        <v>0</v>
      </c>
      <c r="G92">
        <f>IF(D91+ekodom[[#This Row],[retencja]]- IF(ekodom[[#This Row],[dzień_tygodnia]]=3,260,190)-IF(F92=1,300,0)&lt;0, 1,0)</f>
        <v>0</v>
      </c>
      <c r="H92">
        <f>IF(ekodom[[#This Row],[czy_wodociąg]]=0,0,-(D91+ekodom[[#This Row],[retencja]]- IF(ekodom[[#This Row],[dzień_tygodnia]]=3,260,190)-IF(F92=1,300,0)))</f>
        <v>0</v>
      </c>
    </row>
    <row r="93" spans="1:8" x14ac:dyDescent="0.25">
      <c r="A93" s="1">
        <v>44653</v>
      </c>
      <c r="B93">
        <v>218</v>
      </c>
      <c r="C93">
        <f>WEEKDAY(ekodom[[#This Row],[Data]],2)</f>
        <v>6</v>
      </c>
      <c r="D93">
        <f>D92+ekodom[[#This Row],[retencja]]-IF(D92+ekodom[[#This Row],[retencja]]- IF(ekodom[[#This Row],[dzień_tygodnia]]=3,260,190)-IF(F93=1,300,0)&gt;=0,   IF(ekodom[[#This Row],[dzień_tygodnia]]=3,260,190)+IF(F93=1,300,0),D92+ekodom[[#This Row],[retencja]])</f>
        <v>1154</v>
      </c>
      <c r="E93">
        <f>IF(ekodom[[#This Row],[retencja]]=0,E92+1,0)</f>
        <v>0</v>
      </c>
      <c r="F93">
        <f>IF(MOD(ekodom[[#This Row],[susza]],5)=0,1,0)*IF(E93=0,0,1)*IF(MONTH(ekodom[[#This Row],[Data]])&gt;=4,1,0)*IF(MONTH(ekodom[[#This Row],[Data]])&lt;=9,1,0)</f>
        <v>0</v>
      </c>
      <c r="G93">
        <f>IF(D92+ekodom[[#This Row],[retencja]]- IF(ekodom[[#This Row],[dzień_tygodnia]]=3,260,190)-IF(F93=1,300,0)&lt;0, 1,0)</f>
        <v>0</v>
      </c>
      <c r="H93">
        <f>IF(ekodom[[#This Row],[czy_wodociąg]]=0,0,-(D92+ekodom[[#This Row],[retencja]]- IF(ekodom[[#This Row],[dzień_tygodnia]]=3,260,190)-IF(F93=1,300,0)))</f>
        <v>0</v>
      </c>
    </row>
    <row r="94" spans="1:8" x14ac:dyDescent="0.25">
      <c r="A94" s="1">
        <v>44654</v>
      </c>
      <c r="B94">
        <v>0</v>
      </c>
      <c r="C94">
        <f>WEEKDAY(ekodom[[#This Row],[Data]],2)</f>
        <v>7</v>
      </c>
      <c r="D94">
        <f>D93+ekodom[[#This Row],[retencja]]-IF(D93+ekodom[[#This Row],[retencja]]- IF(ekodom[[#This Row],[dzień_tygodnia]]=3,260,190)-IF(F94=1,300,0)&gt;=0,   IF(ekodom[[#This Row],[dzień_tygodnia]]=3,260,190)+IF(F94=1,300,0),D93+ekodom[[#This Row],[retencja]])</f>
        <v>964</v>
      </c>
      <c r="E94">
        <f>IF(ekodom[[#This Row],[retencja]]=0,E93+1,0)</f>
        <v>1</v>
      </c>
      <c r="F94">
        <f>IF(MOD(ekodom[[#This Row],[susza]],5)=0,1,0)*IF(E94=0,0,1)*IF(MONTH(ekodom[[#This Row],[Data]])&gt;=4,1,0)*IF(MONTH(ekodom[[#This Row],[Data]])&lt;=9,1,0)</f>
        <v>0</v>
      </c>
      <c r="G94">
        <f>IF(D93+ekodom[[#This Row],[retencja]]- IF(ekodom[[#This Row],[dzień_tygodnia]]=3,260,190)-IF(F94=1,300,0)&lt;0, 1,0)</f>
        <v>0</v>
      </c>
      <c r="H94">
        <f>IF(ekodom[[#This Row],[czy_wodociąg]]=0,0,-(D93+ekodom[[#This Row],[retencja]]- IF(ekodom[[#This Row],[dzień_tygodnia]]=3,260,190)-IF(F94=1,300,0)))</f>
        <v>0</v>
      </c>
    </row>
    <row r="95" spans="1:8" x14ac:dyDescent="0.25">
      <c r="A95" s="1">
        <v>44655</v>
      </c>
      <c r="B95">
        <v>0</v>
      </c>
      <c r="C95">
        <f>WEEKDAY(ekodom[[#This Row],[Data]],2)</f>
        <v>1</v>
      </c>
      <c r="D95">
        <f>D94+ekodom[[#This Row],[retencja]]-IF(D94+ekodom[[#This Row],[retencja]]- IF(ekodom[[#This Row],[dzień_tygodnia]]=3,260,190)-IF(F95=1,300,0)&gt;=0,   IF(ekodom[[#This Row],[dzień_tygodnia]]=3,260,190)+IF(F95=1,300,0),D94+ekodom[[#This Row],[retencja]])</f>
        <v>774</v>
      </c>
      <c r="E95">
        <f>IF(ekodom[[#This Row],[retencja]]=0,E94+1,0)</f>
        <v>2</v>
      </c>
      <c r="F95">
        <f>IF(MOD(ekodom[[#This Row],[susza]],5)=0,1,0)*IF(E95=0,0,1)*IF(MONTH(ekodom[[#This Row],[Data]])&gt;=4,1,0)*IF(MONTH(ekodom[[#This Row],[Data]])&lt;=9,1,0)</f>
        <v>0</v>
      </c>
      <c r="G95">
        <f>IF(D94+ekodom[[#This Row],[retencja]]- IF(ekodom[[#This Row],[dzień_tygodnia]]=3,260,190)-IF(F95=1,300,0)&lt;0, 1,0)</f>
        <v>0</v>
      </c>
      <c r="H95">
        <f>IF(ekodom[[#This Row],[czy_wodociąg]]=0,0,-(D94+ekodom[[#This Row],[retencja]]- IF(ekodom[[#This Row],[dzień_tygodnia]]=3,260,190)-IF(F95=1,300,0)))</f>
        <v>0</v>
      </c>
    </row>
    <row r="96" spans="1:8" x14ac:dyDescent="0.25">
      <c r="A96" s="1">
        <v>44656</v>
      </c>
      <c r="B96">
        <v>0</v>
      </c>
      <c r="C96">
        <f>WEEKDAY(ekodom[[#This Row],[Data]],2)</f>
        <v>2</v>
      </c>
      <c r="D96">
        <f>D95+ekodom[[#This Row],[retencja]]-IF(D95+ekodom[[#This Row],[retencja]]- IF(ekodom[[#This Row],[dzień_tygodnia]]=3,260,190)-IF(F96=1,300,0)&gt;=0,   IF(ekodom[[#This Row],[dzień_tygodnia]]=3,260,190)+IF(F96=1,300,0),D95+ekodom[[#This Row],[retencja]])</f>
        <v>584</v>
      </c>
      <c r="E96">
        <f>IF(ekodom[[#This Row],[retencja]]=0,E95+1,0)</f>
        <v>3</v>
      </c>
      <c r="F96">
        <f>IF(MOD(ekodom[[#This Row],[susza]],5)=0,1,0)*IF(E96=0,0,1)*IF(MONTH(ekodom[[#This Row],[Data]])&gt;=4,1,0)*IF(MONTH(ekodom[[#This Row],[Data]])&lt;=9,1,0)</f>
        <v>0</v>
      </c>
      <c r="G96">
        <f>IF(D95+ekodom[[#This Row],[retencja]]- IF(ekodom[[#This Row],[dzień_tygodnia]]=3,260,190)-IF(F96=1,300,0)&lt;0, 1,0)</f>
        <v>0</v>
      </c>
      <c r="H96">
        <f>IF(ekodom[[#This Row],[czy_wodociąg]]=0,0,-(D95+ekodom[[#This Row],[retencja]]- IF(ekodom[[#This Row],[dzień_tygodnia]]=3,260,190)-IF(F96=1,300,0)))</f>
        <v>0</v>
      </c>
    </row>
    <row r="97" spans="1:8" x14ac:dyDescent="0.25">
      <c r="A97" s="1">
        <v>44657</v>
      </c>
      <c r="B97">
        <v>220</v>
      </c>
      <c r="C97">
        <f>WEEKDAY(ekodom[[#This Row],[Data]],2)</f>
        <v>3</v>
      </c>
      <c r="D97">
        <f>D96+ekodom[[#This Row],[retencja]]-IF(D96+ekodom[[#This Row],[retencja]]- IF(ekodom[[#This Row],[dzień_tygodnia]]=3,260,190)-IF(F97=1,300,0)&gt;=0,   IF(ekodom[[#This Row],[dzień_tygodnia]]=3,260,190)+IF(F97=1,300,0),D96+ekodom[[#This Row],[retencja]])</f>
        <v>544</v>
      </c>
      <c r="E97">
        <f>IF(ekodom[[#This Row],[retencja]]=0,E96+1,0)</f>
        <v>0</v>
      </c>
      <c r="F97">
        <f>IF(MOD(ekodom[[#This Row],[susza]],5)=0,1,0)*IF(E97=0,0,1)*IF(MONTH(ekodom[[#This Row],[Data]])&gt;=4,1,0)*IF(MONTH(ekodom[[#This Row],[Data]])&lt;=9,1,0)</f>
        <v>0</v>
      </c>
      <c r="G97">
        <f>IF(D96+ekodom[[#This Row],[retencja]]- IF(ekodom[[#This Row],[dzień_tygodnia]]=3,260,190)-IF(F97=1,300,0)&lt;0, 1,0)</f>
        <v>0</v>
      </c>
      <c r="H97">
        <f>IF(ekodom[[#This Row],[czy_wodociąg]]=0,0,-(D96+ekodom[[#This Row],[retencja]]- IF(ekodom[[#This Row],[dzień_tygodnia]]=3,260,190)-IF(F97=1,300,0)))</f>
        <v>0</v>
      </c>
    </row>
    <row r="98" spans="1:8" x14ac:dyDescent="0.25">
      <c r="A98" s="1">
        <v>44658</v>
      </c>
      <c r="B98">
        <v>72</v>
      </c>
      <c r="C98">
        <f>WEEKDAY(ekodom[[#This Row],[Data]],2)</f>
        <v>4</v>
      </c>
      <c r="D98">
        <f>D97+ekodom[[#This Row],[retencja]]-IF(D97+ekodom[[#This Row],[retencja]]- IF(ekodom[[#This Row],[dzień_tygodnia]]=3,260,190)-IF(F98=1,300,0)&gt;=0,   IF(ekodom[[#This Row],[dzień_tygodnia]]=3,260,190)+IF(F98=1,300,0),D97+ekodom[[#This Row],[retencja]])</f>
        <v>426</v>
      </c>
      <c r="E98">
        <f>IF(ekodom[[#This Row],[retencja]]=0,E97+1,0)</f>
        <v>0</v>
      </c>
      <c r="F98">
        <f>IF(MOD(ekodom[[#This Row],[susza]],5)=0,1,0)*IF(E98=0,0,1)*IF(MONTH(ekodom[[#This Row],[Data]])&gt;=4,1,0)*IF(MONTH(ekodom[[#This Row],[Data]])&lt;=9,1,0)</f>
        <v>0</v>
      </c>
      <c r="G98">
        <f>IF(D97+ekodom[[#This Row],[retencja]]- IF(ekodom[[#This Row],[dzień_tygodnia]]=3,260,190)-IF(F98=1,300,0)&lt;0, 1,0)</f>
        <v>0</v>
      </c>
      <c r="H98">
        <f>IF(ekodom[[#This Row],[czy_wodociąg]]=0,0,-(D97+ekodom[[#This Row],[retencja]]- IF(ekodom[[#This Row],[dzień_tygodnia]]=3,260,190)-IF(F98=1,300,0)))</f>
        <v>0</v>
      </c>
    </row>
    <row r="99" spans="1:8" x14ac:dyDescent="0.25">
      <c r="A99" s="1">
        <v>44659</v>
      </c>
      <c r="B99">
        <v>0</v>
      </c>
      <c r="C99">
        <f>WEEKDAY(ekodom[[#This Row],[Data]],2)</f>
        <v>5</v>
      </c>
      <c r="D99">
        <f>D98+ekodom[[#This Row],[retencja]]-IF(D98+ekodom[[#This Row],[retencja]]- IF(ekodom[[#This Row],[dzień_tygodnia]]=3,260,190)-IF(F99=1,300,0)&gt;=0,   IF(ekodom[[#This Row],[dzień_tygodnia]]=3,260,190)+IF(F99=1,300,0),D98+ekodom[[#This Row],[retencja]])</f>
        <v>236</v>
      </c>
      <c r="E99">
        <f>IF(ekodom[[#This Row],[retencja]]=0,E98+1,0)</f>
        <v>1</v>
      </c>
      <c r="F99">
        <f>IF(MOD(ekodom[[#This Row],[susza]],5)=0,1,0)*IF(E99=0,0,1)*IF(MONTH(ekodom[[#This Row],[Data]])&gt;=4,1,0)*IF(MONTH(ekodom[[#This Row],[Data]])&lt;=9,1,0)</f>
        <v>0</v>
      </c>
      <c r="G99">
        <f>IF(D98+ekodom[[#This Row],[retencja]]- IF(ekodom[[#This Row],[dzień_tygodnia]]=3,260,190)-IF(F99=1,300,0)&lt;0, 1,0)</f>
        <v>0</v>
      </c>
      <c r="H99">
        <f>IF(ekodom[[#This Row],[czy_wodociąg]]=0,0,-(D98+ekodom[[#This Row],[retencja]]- IF(ekodom[[#This Row],[dzień_tygodnia]]=3,260,190)-IF(F99=1,300,0)))</f>
        <v>0</v>
      </c>
    </row>
    <row r="100" spans="1:8" x14ac:dyDescent="0.25">
      <c r="A100" s="1">
        <v>44660</v>
      </c>
      <c r="B100">
        <v>0</v>
      </c>
      <c r="C100">
        <f>WEEKDAY(ekodom[[#This Row],[Data]],2)</f>
        <v>6</v>
      </c>
      <c r="D100">
        <f>D99+ekodom[[#This Row],[retencja]]-IF(D99+ekodom[[#This Row],[retencja]]- IF(ekodom[[#This Row],[dzień_tygodnia]]=3,260,190)-IF(F100=1,300,0)&gt;=0,   IF(ekodom[[#This Row],[dzień_tygodnia]]=3,260,190)+IF(F100=1,300,0),D99+ekodom[[#This Row],[retencja]])</f>
        <v>46</v>
      </c>
      <c r="E100">
        <f>IF(ekodom[[#This Row],[retencja]]=0,E99+1,0)</f>
        <v>2</v>
      </c>
      <c r="F100">
        <f>IF(MOD(ekodom[[#This Row],[susza]],5)=0,1,0)*IF(E100=0,0,1)*IF(MONTH(ekodom[[#This Row],[Data]])&gt;=4,1,0)*IF(MONTH(ekodom[[#This Row],[Data]])&lt;=9,1,0)</f>
        <v>0</v>
      </c>
      <c r="G100">
        <f>IF(D99+ekodom[[#This Row],[retencja]]- IF(ekodom[[#This Row],[dzień_tygodnia]]=3,260,190)-IF(F100=1,300,0)&lt;0, 1,0)</f>
        <v>0</v>
      </c>
      <c r="H100">
        <f>IF(ekodom[[#This Row],[czy_wodociąg]]=0,0,-(D99+ekodom[[#This Row],[retencja]]- IF(ekodom[[#This Row],[dzień_tygodnia]]=3,260,190)-IF(F100=1,300,0)))</f>
        <v>0</v>
      </c>
    </row>
    <row r="101" spans="1:8" x14ac:dyDescent="0.25">
      <c r="A101" s="1">
        <v>44661</v>
      </c>
      <c r="B101">
        <v>0</v>
      </c>
      <c r="C101">
        <f>WEEKDAY(ekodom[[#This Row],[Data]],2)</f>
        <v>7</v>
      </c>
      <c r="D101">
        <f>D100+ekodom[[#This Row],[retencja]]-IF(D100+ekodom[[#This Row],[retencja]]- IF(ekodom[[#This Row],[dzień_tygodnia]]=3,260,190)-IF(F101=1,300,0)&gt;=0,   IF(ekodom[[#This Row],[dzień_tygodnia]]=3,260,190)+IF(F101=1,300,0),D100+ekodom[[#This Row],[retencja]])</f>
        <v>0</v>
      </c>
      <c r="E101">
        <f>IF(ekodom[[#This Row],[retencja]]=0,E100+1,0)</f>
        <v>3</v>
      </c>
      <c r="F101">
        <f>IF(MOD(ekodom[[#This Row],[susza]],5)=0,1,0)*IF(E101=0,0,1)*IF(MONTH(ekodom[[#This Row],[Data]])&gt;=4,1,0)*IF(MONTH(ekodom[[#This Row],[Data]])&lt;=9,1,0)</f>
        <v>0</v>
      </c>
      <c r="G101">
        <f>IF(D100+ekodom[[#This Row],[retencja]]- IF(ekodom[[#This Row],[dzień_tygodnia]]=3,260,190)-IF(F101=1,300,0)&lt;0, 1,0)</f>
        <v>1</v>
      </c>
      <c r="H101">
        <f>IF(ekodom[[#This Row],[czy_wodociąg]]=0,0,-(D100+ekodom[[#This Row],[retencja]]- IF(ekodom[[#This Row],[dzień_tygodnia]]=3,260,190)-IF(F101=1,300,0)))</f>
        <v>144</v>
      </c>
    </row>
    <row r="102" spans="1:8" x14ac:dyDescent="0.25">
      <c r="A102" s="1">
        <v>44662</v>
      </c>
      <c r="B102">
        <v>0</v>
      </c>
      <c r="C102">
        <f>WEEKDAY(ekodom[[#This Row],[Data]],2)</f>
        <v>1</v>
      </c>
      <c r="D102">
        <f>D101+ekodom[[#This Row],[retencja]]-IF(D101+ekodom[[#This Row],[retencja]]- IF(ekodom[[#This Row],[dzień_tygodnia]]=3,260,190)-IF(F102=1,300,0)&gt;=0,   IF(ekodom[[#This Row],[dzień_tygodnia]]=3,260,190)+IF(F102=1,300,0),D101+ekodom[[#This Row],[retencja]])</f>
        <v>0</v>
      </c>
      <c r="E102">
        <f>IF(ekodom[[#This Row],[retencja]]=0,E101+1,0)</f>
        <v>4</v>
      </c>
      <c r="F102">
        <f>IF(MOD(ekodom[[#This Row],[susza]],5)=0,1,0)*IF(E102=0,0,1)*IF(MONTH(ekodom[[#This Row],[Data]])&gt;=4,1,0)*IF(MONTH(ekodom[[#This Row],[Data]])&lt;=9,1,0)</f>
        <v>0</v>
      </c>
      <c r="G102">
        <f>IF(D101+ekodom[[#This Row],[retencja]]- IF(ekodom[[#This Row],[dzień_tygodnia]]=3,260,190)-IF(F102=1,300,0)&lt;0, 1,0)</f>
        <v>1</v>
      </c>
      <c r="H102">
        <f>IF(ekodom[[#This Row],[czy_wodociąg]]=0,0,-(D101+ekodom[[#This Row],[retencja]]- IF(ekodom[[#This Row],[dzień_tygodnia]]=3,260,190)-IF(F102=1,300,0)))</f>
        <v>190</v>
      </c>
    </row>
    <row r="103" spans="1:8" x14ac:dyDescent="0.25">
      <c r="A103" s="1">
        <v>44663</v>
      </c>
      <c r="B103">
        <v>0</v>
      </c>
      <c r="C103">
        <f>WEEKDAY(ekodom[[#This Row],[Data]],2)</f>
        <v>2</v>
      </c>
      <c r="D103">
        <f>D102+ekodom[[#This Row],[retencja]]-IF(D102+ekodom[[#This Row],[retencja]]- IF(ekodom[[#This Row],[dzień_tygodnia]]=3,260,190)-IF(F103=1,300,0)&gt;=0,   IF(ekodom[[#This Row],[dzień_tygodnia]]=3,260,190)+IF(F103=1,300,0),D102+ekodom[[#This Row],[retencja]])</f>
        <v>0</v>
      </c>
      <c r="E103">
        <f>IF(ekodom[[#This Row],[retencja]]=0,E102+1,0)</f>
        <v>5</v>
      </c>
      <c r="F103">
        <f>IF(MOD(ekodom[[#This Row],[susza]],5)=0,1,0)*IF(E103=0,0,1)*IF(MONTH(ekodom[[#This Row],[Data]])&gt;=4,1,0)*IF(MONTH(ekodom[[#This Row],[Data]])&lt;=9,1,0)</f>
        <v>1</v>
      </c>
      <c r="G103">
        <f>IF(D102+ekodom[[#This Row],[retencja]]- IF(ekodom[[#This Row],[dzień_tygodnia]]=3,260,190)-IF(F103=1,300,0)&lt;0, 1,0)</f>
        <v>1</v>
      </c>
      <c r="H103">
        <f>IF(ekodom[[#This Row],[czy_wodociąg]]=0,0,-(D102+ekodom[[#This Row],[retencja]]- IF(ekodom[[#This Row],[dzień_tygodnia]]=3,260,190)-IF(F103=1,300,0)))</f>
        <v>490</v>
      </c>
    </row>
    <row r="104" spans="1:8" x14ac:dyDescent="0.25">
      <c r="A104" s="1">
        <v>44664</v>
      </c>
      <c r="B104">
        <v>205</v>
      </c>
      <c r="C104">
        <f>WEEKDAY(ekodom[[#This Row],[Data]],2)</f>
        <v>3</v>
      </c>
      <c r="D104">
        <f>D103+ekodom[[#This Row],[retencja]]-IF(D103+ekodom[[#This Row],[retencja]]- IF(ekodom[[#This Row],[dzień_tygodnia]]=3,260,190)-IF(F104=1,300,0)&gt;=0,   IF(ekodom[[#This Row],[dzień_tygodnia]]=3,260,190)+IF(F104=1,300,0),D103+ekodom[[#This Row],[retencja]])</f>
        <v>0</v>
      </c>
      <c r="E104">
        <f>IF(ekodom[[#This Row],[retencja]]=0,E103+1,0)</f>
        <v>0</v>
      </c>
      <c r="F104">
        <f>IF(MOD(ekodom[[#This Row],[susza]],5)=0,1,0)*IF(E104=0,0,1)*IF(MONTH(ekodom[[#This Row],[Data]])&gt;=4,1,0)*IF(MONTH(ekodom[[#This Row],[Data]])&lt;=9,1,0)</f>
        <v>0</v>
      </c>
      <c r="G104">
        <f>IF(D103+ekodom[[#This Row],[retencja]]- IF(ekodom[[#This Row],[dzień_tygodnia]]=3,260,190)-IF(F104=1,300,0)&lt;0, 1,0)</f>
        <v>1</v>
      </c>
      <c r="H104">
        <f>IF(ekodom[[#This Row],[czy_wodociąg]]=0,0,-(D103+ekodom[[#This Row],[retencja]]- IF(ekodom[[#This Row],[dzień_tygodnia]]=3,260,190)-IF(F104=1,300,0)))</f>
        <v>55</v>
      </c>
    </row>
    <row r="105" spans="1:8" x14ac:dyDescent="0.25">
      <c r="A105" s="1">
        <v>44665</v>
      </c>
      <c r="B105">
        <v>0</v>
      </c>
      <c r="C105">
        <f>WEEKDAY(ekodom[[#This Row],[Data]],2)</f>
        <v>4</v>
      </c>
      <c r="D105">
        <f>D104+ekodom[[#This Row],[retencja]]-IF(D104+ekodom[[#This Row],[retencja]]- IF(ekodom[[#This Row],[dzień_tygodnia]]=3,260,190)-IF(F105=1,300,0)&gt;=0,   IF(ekodom[[#This Row],[dzień_tygodnia]]=3,260,190)+IF(F105=1,300,0),D104+ekodom[[#This Row],[retencja]])</f>
        <v>0</v>
      </c>
      <c r="E105">
        <f>IF(ekodom[[#This Row],[retencja]]=0,E104+1,0)</f>
        <v>1</v>
      </c>
      <c r="F105">
        <f>IF(MOD(ekodom[[#This Row],[susza]],5)=0,1,0)*IF(E105=0,0,1)*IF(MONTH(ekodom[[#This Row],[Data]])&gt;=4,1,0)*IF(MONTH(ekodom[[#This Row],[Data]])&lt;=9,1,0)</f>
        <v>0</v>
      </c>
      <c r="G105">
        <f>IF(D104+ekodom[[#This Row],[retencja]]- IF(ekodom[[#This Row],[dzień_tygodnia]]=3,260,190)-IF(F105=1,300,0)&lt;0, 1,0)</f>
        <v>1</v>
      </c>
      <c r="H105">
        <f>IF(ekodom[[#This Row],[czy_wodociąg]]=0,0,-(D104+ekodom[[#This Row],[retencja]]- IF(ekodom[[#This Row],[dzień_tygodnia]]=3,260,190)-IF(F105=1,300,0)))</f>
        <v>190</v>
      </c>
    </row>
    <row r="106" spans="1:8" x14ac:dyDescent="0.25">
      <c r="A106" s="1">
        <v>44666</v>
      </c>
      <c r="B106">
        <v>436</v>
      </c>
      <c r="C106">
        <f>WEEKDAY(ekodom[[#This Row],[Data]],2)</f>
        <v>5</v>
      </c>
      <c r="D106">
        <f>D105+ekodom[[#This Row],[retencja]]-IF(D105+ekodom[[#This Row],[retencja]]- IF(ekodom[[#This Row],[dzień_tygodnia]]=3,260,190)-IF(F106=1,300,0)&gt;=0,   IF(ekodom[[#This Row],[dzień_tygodnia]]=3,260,190)+IF(F106=1,300,0),D105+ekodom[[#This Row],[retencja]])</f>
        <v>246</v>
      </c>
      <c r="E106">
        <f>IF(ekodom[[#This Row],[retencja]]=0,E105+1,0)</f>
        <v>0</v>
      </c>
      <c r="F106">
        <f>IF(MOD(ekodom[[#This Row],[susza]],5)=0,1,0)*IF(E106=0,0,1)*IF(MONTH(ekodom[[#This Row],[Data]])&gt;=4,1,0)*IF(MONTH(ekodom[[#This Row],[Data]])&lt;=9,1,0)</f>
        <v>0</v>
      </c>
      <c r="G106">
        <f>IF(D105+ekodom[[#This Row],[retencja]]- IF(ekodom[[#This Row],[dzień_tygodnia]]=3,260,190)-IF(F106=1,300,0)&lt;0, 1,0)</f>
        <v>0</v>
      </c>
      <c r="H106">
        <f>IF(ekodom[[#This Row],[czy_wodociąg]]=0,0,-(D105+ekodom[[#This Row],[retencja]]- IF(ekodom[[#This Row],[dzień_tygodnia]]=3,260,190)-IF(F106=1,300,0)))</f>
        <v>0</v>
      </c>
    </row>
    <row r="107" spans="1:8" x14ac:dyDescent="0.25">
      <c r="A107" s="1">
        <v>44667</v>
      </c>
      <c r="B107">
        <v>622</v>
      </c>
      <c r="C107">
        <f>WEEKDAY(ekodom[[#This Row],[Data]],2)</f>
        <v>6</v>
      </c>
      <c r="D107">
        <f>D106+ekodom[[#This Row],[retencja]]-IF(D106+ekodom[[#This Row],[retencja]]- IF(ekodom[[#This Row],[dzień_tygodnia]]=3,260,190)-IF(F107=1,300,0)&gt;=0,   IF(ekodom[[#This Row],[dzień_tygodnia]]=3,260,190)+IF(F107=1,300,0),D106+ekodom[[#This Row],[retencja]])</f>
        <v>678</v>
      </c>
      <c r="E107">
        <f>IF(ekodom[[#This Row],[retencja]]=0,E106+1,0)</f>
        <v>0</v>
      </c>
      <c r="F107">
        <f>IF(MOD(ekodom[[#This Row],[susza]],5)=0,1,0)*IF(E107=0,0,1)*IF(MONTH(ekodom[[#This Row],[Data]])&gt;=4,1,0)*IF(MONTH(ekodom[[#This Row],[Data]])&lt;=9,1,0)</f>
        <v>0</v>
      </c>
      <c r="G107">
        <f>IF(D106+ekodom[[#This Row],[retencja]]- IF(ekodom[[#This Row],[dzień_tygodnia]]=3,260,190)-IF(F107=1,300,0)&lt;0, 1,0)</f>
        <v>0</v>
      </c>
      <c r="H107">
        <f>IF(ekodom[[#This Row],[czy_wodociąg]]=0,0,-(D106+ekodom[[#This Row],[retencja]]- IF(ekodom[[#This Row],[dzień_tygodnia]]=3,260,190)-IF(F107=1,300,0)))</f>
        <v>0</v>
      </c>
    </row>
    <row r="108" spans="1:8" x14ac:dyDescent="0.25">
      <c r="A108" s="1">
        <v>44668</v>
      </c>
      <c r="B108">
        <v>34</v>
      </c>
      <c r="C108">
        <f>WEEKDAY(ekodom[[#This Row],[Data]],2)</f>
        <v>7</v>
      </c>
      <c r="D108">
        <f>D107+ekodom[[#This Row],[retencja]]-IF(D107+ekodom[[#This Row],[retencja]]- IF(ekodom[[#This Row],[dzień_tygodnia]]=3,260,190)-IF(F108=1,300,0)&gt;=0,   IF(ekodom[[#This Row],[dzień_tygodnia]]=3,260,190)+IF(F108=1,300,0),D107+ekodom[[#This Row],[retencja]])</f>
        <v>522</v>
      </c>
      <c r="E108">
        <f>IF(ekodom[[#This Row],[retencja]]=0,E107+1,0)</f>
        <v>0</v>
      </c>
      <c r="F108">
        <f>IF(MOD(ekodom[[#This Row],[susza]],5)=0,1,0)*IF(E108=0,0,1)*IF(MONTH(ekodom[[#This Row],[Data]])&gt;=4,1,0)*IF(MONTH(ekodom[[#This Row],[Data]])&lt;=9,1,0)</f>
        <v>0</v>
      </c>
      <c r="G108">
        <f>IF(D107+ekodom[[#This Row],[retencja]]- IF(ekodom[[#This Row],[dzień_tygodnia]]=3,260,190)-IF(F108=1,300,0)&lt;0, 1,0)</f>
        <v>0</v>
      </c>
      <c r="H108">
        <f>IF(ekodom[[#This Row],[czy_wodociąg]]=0,0,-(D107+ekodom[[#This Row],[retencja]]- IF(ekodom[[#This Row],[dzień_tygodnia]]=3,260,190)-IF(F108=1,300,0)))</f>
        <v>0</v>
      </c>
    </row>
    <row r="109" spans="1:8" x14ac:dyDescent="0.25">
      <c r="A109" s="1">
        <v>44669</v>
      </c>
      <c r="B109">
        <v>0</v>
      </c>
      <c r="C109">
        <f>WEEKDAY(ekodom[[#This Row],[Data]],2)</f>
        <v>1</v>
      </c>
      <c r="D109">
        <f>D108+ekodom[[#This Row],[retencja]]-IF(D108+ekodom[[#This Row],[retencja]]- IF(ekodom[[#This Row],[dzień_tygodnia]]=3,260,190)-IF(F109=1,300,0)&gt;=0,   IF(ekodom[[#This Row],[dzień_tygodnia]]=3,260,190)+IF(F109=1,300,0),D108+ekodom[[#This Row],[retencja]])</f>
        <v>332</v>
      </c>
      <c r="E109">
        <f>IF(ekodom[[#This Row],[retencja]]=0,E108+1,0)</f>
        <v>1</v>
      </c>
      <c r="F109">
        <f>IF(MOD(ekodom[[#This Row],[susza]],5)=0,1,0)*IF(E109=0,0,1)*IF(MONTH(ekodom[[#This Row],[Data]])&gt;=4,1,0)*IF(MONTH(ekodom[[#This Row],[Data]])&lt;=9,1,0)</f>
        <v>0</v>
      </c>
      <c r="G109">
        <f>IF(D108+ekodom[[#This Row],[retencja]]- IF(ekodom[[#This Row],[dzień_tygodnia]]=3,260,190)-IF(F109=1,300,0)&lt;0, 1,0)</f>
        <v>0</v>
      </c>
      <c r="H109">
        <f>IF(ekodom[[#This Row],[czy_wodociąg]]=0,0,-(D108+ekodom[[#This Row],[retencja]]- IF(ekodom[[#This Row],[dzień_tygodnia]]=3,260,190)-IF(F109=1,300,0)))</f>
        <v>0</v>
      </c>
    </row>
    <row r="110" spans="1:8" x14ac:dyDescent="0.25">
      <c r="A110" s="1">
        <v>44670</v>
      </c>
      <c r="B110">
        <v>0</v>
      </c>
      <c r="C110">
        <f>WEEKDAY(ekodom[[#This Row],[Data]],2)</f>
        <v>2</v>
      </c>
      <c r="D110">
        <f>D109+ekodom[[#This Row],[retencja]]-IF(D109+ekodom[[#This Row],[retencja]]- IF(ekodom[[#This Row],[dzień_tygodnia]]=3,260,190)-IF(F110=1,300,0)&gt;=0,   IF(ekodom[[#This Row],[dzień_tygodnia]]=3,260,190)+IF(F110=1,300,0),D109+ekodom[[#This Row],[retencja]])</f>
        <v>142</v>
      </c>
      <c r="E110">
        <f>IF(ekodom[[#This Row],[retencja]]=0,E109+1,0)</f>
        <v>2</v>
      </c>
      <c r="F110">
        <f>IF(MOD(ekodom[[#This Row],[susza]],5)=0,1,0)*IF(E110=0,0,1)*IF(MONTH(ekodom[[#This Row],[Data]])&gt;=4,1,0)*IF(MONTH(ekodom[[#This Row],[Data]])&lt;=9,1,0)</f>
        <v>0</v>
      </c>
      <c r="G110">
        <f>IF(D109+ekodom[[#This Row],[retencja]]- IF(ekodom[[#This Row],[dzień_tygodnia]]=3,260,190)-IF(F110=1,300,0)&lt;0, 1,0)</f>
        <v>0</v>
      </c>
      <c r="H110">
        <f>IF(ekodom[[#This Row],[czy_wodociąg]]=0,0,-(D109+ekodom[[#This Row],[retencja]]- IF(ekodom[[#This Row],[dzień_tygodnia]]=3,260,190)-IF(F110=1,300,0)))</f>
        <v>0</v>
      </c>
    </row>
    <row r="111" spans="1:8" x14ac:dyDescent="0.25">
      <c r="A111" s="1">
        <v>44671</v>
      </c>
      <c r="B111">
        <v>0</v>
      </c>
      <c r="C111">
        <f>WEEKDAY(ekodom[[#This Row],[Data]],2)</f>
        <v>3</v>
      </c>
      <c r="D111">
        <f>D110+ekodom[[#This Row],[retencja]]-IF(D110+ekodom[[#This Row],[retencja]]- IF(ekodom[[#This Row],[dzień_tygodnia]]=3,260,190)-IF(F111=1,300,0)&gt;=0,   IF(ekodom[[#This Row],[dzień_tygodnia]]=3,260,190)+IF(F111=1,300,0),D110+ekodom[[#This Row],[retencja]])</f>
        <v>0</v>
      </c>
      <c r="E111">
        <f>IF(ekodom[[#This Row],[retencja]]=0,E110+1,0)</f>
        <v>3</v>
      </c>
      <c r="F111">
        <f>IF(MOD(ekodom[[#This Row],[susza]],5)=0,1,0)*IF(E111=0,0,1)*IF(MONTH(ekodom[[#This Row],[Data]])&gt;=4,1,0)*IF(MONTH(ekodom[[#This Row],[Data]])&lt;=9,1,0)</f>
        <v>0</v>
      </c>
      <c r="G111">
        <f>IF(D110+ekodom[[#This Row],[retencja]]- IF(ekodom[[#This Row],[dzień_tygodnia]]=3,260,190)-IF(F111=1,300,0)&lt;0, 1,0)</f>
        <v>1</v>
      </c>
      <c r="H111">
        <f>IF(ekodom[[#This Row],[czy_wodociąg]]=0,0,-(D110+ekodom[[#This Row],[retencja]]- IF(ekodom[[#This Row],[dzień_tygodnia]]=3,260,190)-IF(F111=1,300,0)))</f>
        <v>118</v>
      </c>
    </row>
    <row r="112" spans="1:8" x14ac:dyDescent="0.25">
      <c r="A112" s="1">
        <v>44672</v>
      </c>
      <c r="B112">
        <v>0</v>
      </c>
      <c r="C112">
        <f>WEEKDAY(ekodom[[#This Row],[Data]],2)</f>
        <v>4</v>
      </c>
      <c r="D112">
        <f>D111+ekodom[[#This Row],[retencja]]-IF(D111+ekodom[[#This Row],[retencja]]- IF(ekodom[[#This Row],[dzień_tygodnia]]=3,260,190)-IF(F112=1,300,0)&gt;=0,   IF(ekodom[[#This Row],[dzień_tygodnia]]=3,260,190)+IF(F112=1,300,0),D111+ekodom[[#This Row],[retencja]])</f>
        <v>0</v>
      </c>
      <c r="E112">
        <f>IF(ekodom[[#This Row],[retencja]]=0,E111+1,0)</f>
        <v>4</v>
      </c>
      <c r="F112">
        <f>IF(MOD(ekodom[[#This Row],[susza]],5)=0,1,0)*IF(E112=0,0,1)*IF(MONTH(ekodom[[#This Row],[Data]])&gt;=4,1,0)*IF(MONTH(ekodom[[#This Row],[Data]])&lt;=9,1,0)</f>
        <v>0</v>
      </c>
      <c r="G112">
        <f>IF(D111+ekodom[[#This Row],[retencja]]- IF(ekodom[[#This Row],[dzień_tygodnia]]=3,260,190)-IF(F112=1,300,0)&lt;0, 1,0)</f>
        <v>1</v>
      </c>
      <c r="H112">
        <f>IF(ekodom[[#This Row],[czy_wodociąg]]=0,0,-(D111+ekodom[[#This Row],[retencja]]- IF(ekodom[[#This Row],[dzień_tygodnia]]=3,260,190)-IF(F112=1,300,0)))</f>
        <v>190</v>
      </c>
    </row>
    <row r="113" spans="1:8" x14ac:dyDescent="0.25">
      <c r="A113" s="1">
        <v>44673</v>
      </c>
      <c r="B113">
        <v>0</v>
      </c>
      <c r="C113">
        <f>WEEKDAY(ekodom[[#This Row],[Data]],2)</f>
        <v>5</v>
      </c>
      <c r="D113">
        <f>D112+ekodom[[#This Row],[retencja]]-IF(D112+ekodom[[#This Row],[retencja]]- IF(ekodom[[#This Row],[dzień_tygodnia]]=3,260,190)-IF(F113=1,300,0)&gt;=0,   IF(ekodom[[#This Row],[dzień_tygodnia]]=3,260,190)+IF(F113=1,300,0),D112+ekodom[[#This Row],[retencja]])</f>
        <v>0</v>
      </c>
      <c r="E113">
        <f>IF(ekodom[[#This Row],[retencja]]=0,E112+1,0)</f>
        <v>5</v>
      </c>
      <c r="F113">
        <f>IF(MOD(ekodom[[#This Row],[susza]],5)=0,1,0)*IF(E113=0,0,1)*IF(MONTH(ekodom[[#This Row],[Data]])&gt;=4,1,0)*IF(MONTH(ekodom[[#This Row],[Data]])&lt;=9,1,0)</f>
        <v>1</v>
      </c>
      <c r="G113">
        <f>IF(D112+ekodom[[#This Row],[retencja]]- IF(ekodom[[#This Row],[dzień_tygodnia]]=3,260,190)-IF(F113=1,300,0)&lt;0, 1,0)</f>
        <v>1</v>
      </c>
      <c r="H113">
        <f>IF(ekodom[[#This Row],[czy_wodociąg]]=0,0,-(D112+ekodom[[#This Row],[retencja]]- IF(ekodom[[#This Row],[dzień_tygodnia]]=3,260,190)-IF(F113=1,300,0)))</f>
        <v>490</v>
      </c>
    </row>
    <row r="114" spans="1:8" x14ac:dyDescent="0.25">
      <c r="A114" s="1">
        <v>44674</v>
      </c>
      <c r="B114">
        <v>0</v>
      </c>
      <c r="C114">
        <f>WEEKDAY(ekodom[[#This Row],[Data]],2)</f>
        <v>6</v>
      </c>
      <c r="D114">
        <f>D113+ekodom[[#This Row],[retencja]]-IF(D113+ekodom[[#This Row],[retencja]]- IF(ekodom[[#This Row],[dzień_tygodnia]]=3,260,190)-IF(F114=1,300,0)&gt;=0,   IF(ekodom[[#This Row],[dzień_tygodnia]]=3,260,190)+IF(F114=1,300,0),D113+ekodom[[#This Row],[retencja]])</f>
        <v>0</v>
      </c>
      <c r="E114">
        <f>IF(ekodom[[#This Row],[retencja]]=0,E113+1,0)</f>
        <v>6</v>
      </c>
      <c r="F114">
        <f>IF(MOD(ekodom[[#This Row],[susza]],5)=0,1,0)*IF(E114=0,0,1)*IF(MONTH(ekodom[[#This Row],[Data]])&gt;=4,1,0)*IF(MONTH(ekodom[[#This Row],[Data]])&lt;=9,1,0)</f>
        <v>0</v>
      </c>
      <c r="G114">
        <f>IF(D113+ekodom[[#This Row],[retencja]]- IF(ekodom[[#This Row],[dzień_tygodnia]]=3,260,190)-IF(F114=1,300,0)&lt;0, 1,0)</f>
        <v>1</v>
      </c>
      <c r="H114">
        <f>IF(ekodom[[#This Row],[czy_wodociąg]]=0,0,-(D113+ekodom[[#This Row],[retencja]]- IF(ekodom[[#This Row],[dzień_tygodnia]]=3,260,190)-IF(F114=1,300,0)))</f>
        <v>190</v>
      </c>
    </row>
    <row r="115" spans="1:8" x14ac:dyDescent="0.25">
      <c r="A115" s="1">
        <v>44675</v>
      </c>
      <c r="B115">
        <v>0</v>
      </c>
      <c r="C115">
        <f>WEEKDAY(ekodom[[#This Row],[Data]],2)</f>
        <v>7</v>
      </c>
      <c r="D115">
        <f>D114+ekodom[[#This Row],[retencja]]-IF(D114+ekodom[[#This Row],[retencja]]- IF(ekodom[[#This Row],[dzień_tygodnia]]=3,260,190)-IF(F115=1,300,0)&gt;=0,   IF(ekodom[[#This Row],[dzień_tygodnia]]=3,260,190)+IF(F115=1,300,0),D114+ekodom[[#This Row],[retencja]])</f>
        <v>0</v>
      </c>
      <c r="E115">
        <f>IF(ekodom[[#This Row],[retencja]]=0,E114+1,0)</f>
        <v>7</v>
      </c>
      <c r="F115">
        <f>IF(MOD(ekodom[[#This Row],[susza]],5)=0,1,0)*IF(E115=0,0,1)*IF(MONTH(ekodom[[#This Row],[Data]])&gt;=4,1,0)*IF(MONTH(ekodom[[#This Row],[Data]])&lt;=9,1,0)</f>
        <v>0</v>
      </c>
      <c r="G115">
        <f>IF(D114+ekodom[[#This Row],[retencja]]- IF(ekodom[[#This Row],[dzień_tygodnia]]=3,260,190)-IF(F115=1,300,0)&lt;0, 1,0)</f>
        <v>1</v>
      </c>
      <c r="H115">
        <f>IF(ekodom[[#This Row],[czy_wodociąg]]=0,0,-(D114+ekodom[[#This Row],[retencja]]- IF(ekodom[[#This Row],[dzień_tygodnia]]=3,260,190)-IF(F115=1,300,0)))</f>
        <v>190</v>
      </c>
    </row>
    <row r="116" spans="1:8" x14ac:dyDescent="0.25">
      <c r="A116" s="1">
        <v>44676</v>
      </c>
      <c r="B116">
        <v>0</v>
      </c>
      <c r="C116">
        <f>WEEKDAY(ekodom[[#This Row],[Data]],2)</f>
        <v>1</v>
      </c>
      <c r="D116">
        <f>D115+ekodom[[#This Row],[retencja]]-IF(D115+ekodom[[#This Row],[retencja]]- IF(ekodom[[#This Row],[dzień_tygodnia]]=3,260,190)-IF(F116=1,300,0)&gt;=0,   IF(ekodom[[#This Row],[dzień_tygodnia]]=3,260,190)+IF(F116=1,300,0),D115+ekodom[[#This Row],[retencja]])</f>
        <v>0</v>
      </c>
      <c r="E116">
        <f>IF(ekodom[[#This Row],[retencja]]=0,E115+1,0)</f>
        <v>8</v>
      </c>
      <c r="F116">
        <f>IF(MOD(ekodom[[#This Row],[susza]],5)=0,1,0)*IF(E116=0,0,1)*IF(MONTH(ekodom[[#This Row],[Data]])&gt;=4,1,0)*IF(MONTH(ekodom[[#This Row],[Data]])&lt;=9,1,0)</f>
        <v>0</v>
      </c>
      <c r="G116">
        <f>IF(D115+ekodom[[#This Row],[retencja]]- IF(ekodom[[#This Row],[dzień_tygodnia]]=3,260,190)-IF(F116=1,300,0)&lt;0, 1,0)</f>
        <v>1</v>
      </c>
      <c r="H116">
        <f>IF(ekodom[[#This Row],[czy_wodociąg]]=0,0,-(D115+ekodom[[#This Row],[retencja]]- IF(ekodom[[#This Row],[dzień_tygodnia]]=3,260,190)-IF(F116=1,300,0)))</f>
        <v>190</v>
      </c>
    </row>
    <row r="117" spans="1:8" x14ac:dyDescent="0.25">
      <c r="A117" s="1">
        <v>44677</v>
      </c>
      <c r="B117">
        <v>0</v>
      </c>
      <c r="C117">
        <f>WEEKDAY(ekodom[[#This Row],[Data]],2)</f>
        <v>2</v>
      </c>
      <c r="D117">
        <f>D116+ekodom[[#This Row],[retencja]]-IF(D116+ekodom[[#This Row],[retencja]]- IF(ekodom[[#This Row],[dzień_tygodnia]]=3,260,190)-IF(F117=1,300,0)&gt;=0,   IF(ekodom[[#This Row],[dzień_tygodnia]]=3,260,190)+IF(F117=1,300,0),D116+ekodom[[#This Row],[retencja]])</f>
        <v>0</v>
      </c>
      <c r="E117">
        <f>IF(ekodom[[#This Row],[retencja]]=0,E116+1,0)</f>
        <v>9</v>
      </c>
      <c r="F117">
        <f>IF(MOD(ekodom[[#This Row],[susza]],5)=0,1,0)*IF(E117=0,0,1)*IF(MONTH(ekodom[[#This Row],[Data]])&gt;=4,1,0)*IF(MONTH(ekodom[[#This Row],[Data]])&lt;=9,1,0)</f>
        <v>0</v>
      </c>
      <c r="G117">
        <f>IF(D116+ekodom[[#This Row],[retencja]]- IF(ekodom[[#This Row],[dzień_tygodnia]]=3,260,190)-IF(F117=1,300,0)&lt;0, 1,0)</f>
        <v>1</v>
      </c>
      <c r="H117">
        <f>IF(ekodom[[#This Row],[czy_wodociąg]]=0,0,-(D116+ekodom[[#This Row],[retencja]]- IF(ekodom[[#This Row],[dzień_tygodnia]]=3,260,190)-IF(F117=1,300,0)))</f>
        <v>190</v>
      </c>
    </row>
    <row r="118" spans="1:8" x14ac:dyDescent="0.25">
      <c r="A118" s="1">
        <v>44678</v>
      </c>
      <c r="B118">
        <v>0</v>
      </c>
      <c r="C118">
        <f>WEEKDAY(ekodom[[#This Row],[Data]],2)</f>
        <v>3</v>
      </c>
      <c r="D118">
        <f>D117+ekodom[[#This Row],[retencja]]-IF(D117+ekodom[[#This Row],[retencja]]- IF(ekodom[[#This Row],[dzień_tygodnia]]=3,260,190)-IF(F118=1,300,0)&gt;=0,   IF(ekodom[[#This Row],[dzień_tygodnia]]=3,260,190)+IF(F118=1,300,0),D117+ekodom[[#This Row],[retencja]])</f>
        <v>0</v>
      </c>
      <c r="E118">
        <f>IF(ekodom[[#This Row],[retencja]]=0,E117+1,0)</f>
        <v>10</v>
      </c>
      <c r="F118">
        <f>IF(MOD(ekodom[[#This Row],[susza]],5)=0,1,0)*IF(E118=0,0,1)*IF(MONTH(ekodom[[#This Row],[Data]])&gt;=4,1,0)*IF(MONTH(ekodom[[#This Row],[Data]])&lt;=9,1,0)</f>
        <v>1</v>
      </c>
      <c r="G118">
        <f>IF(D117+ekodom[[#This Row],[retencja]]- IF(ekodom[[#This Row],[dzień_tygodnia]]=3,260,190)-IF(F118=1,300,0)&lt;0, 1,0)</f>
        <v>1</v>
      </c>
      <c r="H118">
        <f>IF(ekodom[[#This Row],[czy_wodociąg]]=0,0,-(D117+ekodom[[#This Row],[retencja]]- IF(ekodom[[#This Row],[dzień_tygodnia]]=3,260,190)-IF(F118=1,300,0)))</f>
        <v>560</v>
      </c>
    </row>
    <row r="119" spans="1:8" x14ac:dyDescent="0.25">
      <c r="A119" s="1">
        <v>44679</v>
      </c>
      <c r="B119">
        <v>36</v>
      </c>
      <c r="C119">
        <f>WEEKDAY(ekodom[[#This Row],[Data]],2)</f>
        <v>4</v>
      </c>
      <c r="D119">
        <f>D118+ekodom[[#This Row],[retencja]]-IF(D118+ekodom[[#This Row],[retencja]]- IF(ekodom[[#This Row],[dzień_tygodnia]]=3,260,190)-IF(F119=1,300,0)&gt;=0,   IF(ekodom[[#This Row],[dzień_tygodnia]]=3,260,190)+IF(F119=1,300,0),D118+ekodom[[#This Row],[retencja]])</f>
        <v>0</v>
      </c>
      <c r="E119">
        <f>IF(ekodom[[#This Row],[retencja]]=0,E118+1,0)</f>
        <v>0</v>
      </c>
      <c r="F119">
        <f>IF(MOD(ekodom[[#This Row],[susza]],5)=0,1,0)*IF(E119=0,0,1)*IF(MONTH(ekodom[[#This Row],[Data]])&gt;=4,1,0)*IF(MONTH(ekodom[[#This Row],[Data]])&lt;=9,1,0)</f>
        <v>0</v>
      </c>
      <c r="G119">
        <f>IF(D118+ekodom[[#This Row],[retencja]]- IF(ekodom[[#This Row],[dzień_tygodnia]]=3,260,190)-IF(F119=1,300,0)&lt;0, 1,0)</f>
        <v>1</v>
      </c>
      <c r="H119">
        <f>IF(ekodom[[#This Row],[czy_wodociąg]]=0,0,-(D118+ekodom[[#This Row],[retencja]]- IF(ekodom[[#This Row],[dzień_tygodnia]]=3,260,190)-IF(F119=1,300,0)))</f>
        <v>154</v>
      </c>
    </row>
    <row r="120" spans="1:8" x14ac:dyDescent="0.25">
      <c r="A120" s="1">
        <v>44680</v>
      </c>
      <c r="B120">
        <v>542</v>
      </c>
      <c r="C120">
        <f>WEEKDAY(ekodom[[#This Row],[Data]],2)</f>
        <v>5</v>
      </c>
      <c r="D120">
        <f>D119+ekodom[[#This Row],[retencja]]-IF(D119+ekodom[[#This Row],[retencja]]- IF(ekodom[[#This Row],[dzień_tygodnia]]=3,260,190)-IF(F120=1,300,0)&gt;=0,   IF(ekodom[[#This Row],[dzień_tygodnia]]=3,260,190)+IF(F120=1,300,0),D119+ekodom[[#This Row],[retencja]])</f>
        <v>352</v>
      </c>
      <c r="E120">
        <f>IF(ekodom[[#This Row],[retencja]]=0,E119+1,0)</f>
        <v>0</v>
      </c>
      <c r="F120">
        <f>IF(MOD(ekodom[[#This Row],[susza]],5)=0,1,0)*IF(E120=0,0,1)*IF(MONTH(ekodom[[#This Row],[Data]])&gt;=4,1,0)*IF(MONTH(ekodom[[#This Row],[Data]])&lt;=9,1,0)</f>
        <v>0</v>
      </c>
      <c r="G120">
        <f>IF(D119+ekodom[[#This Row],[retencja]]- IF(ekodom[[#This Row],[dzień_tygodnia]]=3,260,190)-IF(F120=1,300,0)&lt;0, 1,0)</f>
        <v>0</v>
      </c>
      <c r="H120">
        <f>IF(ekodom[[#This Row],[czy_wodociąg]]=0,0,-(D119+ekodom[[#This Row],[retencja]]- IF(ekodom[[#This Row],[dzień_tygodnia]]=3,260,190)-IF(F120=1,300,0)))</f>
        <v>0</v>
      </c>
    </row>
    <row r="121" spans="1:8" x14ac:dyDescent="0.25">
      <c r="A121" s="1">
        <v>44681</v>
      </c>
      <c r="B121">
        <v>529</v>
      </c>
      <c r="C121">
        <f>WEEKDAY(ekodom[[#This Row],[Data]],2)</f>
        <v>6</v>
      </c>
      <c r="D121">
        <f>D120+ekodom[[#This Row],[retencja]]-IF(D120+ekodom[[#This Row],[retencja]]- IF(ekodom[[#This Row],[dzień_tygodnia]]=3,260,190)-IF(F121=1,300,0)&gt;=0,   IF(ekodom[[#This Row],[dzień_tygodnia]]=3,260,190)+IF(F121=1,300,0),D120+ekodom[[#This Row],[retencja]])</f>
        <v>691</v>
      </c>
      <c r="E121">
        <f>IF(ekodom[[#This Row],[retencja]]=0,E120+1,0)</f>
        <v>0</v>
      </c>
      <c r="F121">
        <f>IF(MOD(ekodom[[#This Row],[susza]],5)=0,1,0)*IF(E121=0,0,1)*IF(MONTH(ekodom[[#This Row],[Data]])&gt;=4,1,0)*IF(MONTH(ekodom[[#This Row],[Data]])&lt;=9,1,0)</f>
        <v>0</v>
      </c>
      <c r="G121">
        <f>IF(D120+ekodom[[#This Row],[retencja]]- IF(ekodom[[#This Row],[dzień_tygodnia]]=3,260,190)-IF(F121=1,300,0)&lt;0, 1,0)</f>
        <v>0</v>
      </c>
      <c r="H121">
        <f>IF(ekodom[[#This Row],[czy_wodociąg]]=0,0,-(D120+ekodom[[#This Row],[retencja]]- IF(ekodom[[#This Row],[dzień_tygodnia]]=3,260,190)-IF(F121=1,300,0)))</f>
        <v>0</v>
      </c>
    </row>
    <row r="122" spans="1:8" x14ac:dyDescent="0.25">
      <c r="A122" s="1">
        <v>44682</v>
      </c>
      <c r="B122">
        <v>890</v>
      </c>
      <c r="C122">
        <f>WEEKDAY(ekodom[[#This Row],[Data]],2)</f>
        <v>7</v>
      </c>
      <c r="D122">
        <f>D121+ekodom[[#This Row],[retencja]]-IF(D121+ekodom[[#This Row],[retencja]]- IF(ekodom[[#This Row],[dzień_tygodnia]]=3,260,190)-IF(F122=1,300,0)&gt;=0,   IF(ekodom[[#This Row],[dzień_tygodnia]]=3,260,190)+IF(F122=1,300,0),D121+ekodom[[#This Row],[retencja]])</f>
        <v>1391</v>
      </c>
      <c r="E122">
        <f>IF(ekodom[[#This Row],[retencja]]=0,E121+1,0)</f>
        <v>0</v>
      </c>
      <c r="F122">
        <f>IF(MOD(ekodom[[#This Row],[susza]],5)=0,1,0)*IF(E122=0,0,1)*IF(MONTH(ekodom[[#This Row],[Data]])&gt;=4,1,0)*IF(MONTH(ekodom[[#This Row],[Data]])&lt;=9,1,0)</f>
        <v>0</v>
      </c>
      <c r="G122">
        <f>IF(D121+ekodom[[#This Row],[retencja]]- IF(ekodom[[#This Row],[dzień_tygodnia]]=3,260,190)-IF(F122=1,300,0)&lt;0, 1,0)</f>
        <v>0</v>
      </c>
      <c r="H122">
        <f>IF(ekodom[[#This Row],[czy_wodociąg]]=0,0,-(D121+ekodom[[#This Row],[retencja]]- IF(ekodom[[#This Row],[dzień_tygodnia]]=3,260,190)-IF(F122=1,300,0)))</f>
        <v>0</v>
      </c>
    </row>
    <row r="123" spans="1:8" x14ac:dyDescent="0.25">
      <c r="A123" s="1">
        <v>44683</v>
      </c>
      <c r="B123">
        <v>609</v>
      </c>
      <c r="C123">
        <f>WEEKDAY(ekodom[[#This Row],[Data]],2)</f>
        <v>1</v>
      </c>
      <c r="D123">
        <f>D122+ekodom[[#This Row],[retencja]]-IF(D122+ekodom[[#This Row],[retencja]]- IF(ekodom[[#This Row],[dzień_tygodnia]]=3,260,190)-IF(F123=1,300,0)&gt;=0,   IF(ekodom[[#This Row],[dzień_tygodnia]]=3,260,190)+IF(F123=1,300,0),D122+ekodom[[#This Row],[retencja]])</f>
        <v>1810</v>
      </c>
      <c r="E123">
        <f>IF(ekodom[[#This Row],[retencja]]=0,E122+1,0)</f>
        <v>0</v>
      </c>
      <c r="F123">
        <f>IF(MOD(ekodom[[#This Row],[susza]],5)=0,1,0)*IF(E123=0,0,1)*IF(MONTH(ekodom[[#This Row],[Data]])&gt;=4,1,0)*IF(MONTH(ekodom[[#This Row],[Data]])&lt;=9,1,0)</f>
        <v>0</v>
      </c>
      <c r="G123">
        <f>IF(D122+ekodom[[#This Row],[retencja]]- IF(ekodom[[#This Row],[dzień_tygodnia]]=3,260,190)-IF(F123=1,300,0)&lt;0, 1,0)</f>
        <v>0</v>
      </c>
      <c r="H123">
        <f>IF(ekodom[[#This Row],[czy_wodociąg]]=0,0,-(D122+ekodom[[#This Row],[retencja]]- IF(ekodom[[#This Row],[dzień_tygodnia]]=3,260,190)-IF(F123=1,300,0)))</f>
        <v>0</v>
      </c>
    </row>
    <row r="124" spans="1:8" x14ac:dyDescent="0.25">
      <c r="A124" s="1">
        <v>44684</v>
      </c>
      <c r="B124">
        <v>79</v>
      </c>
      <c r="C124">
        <f>WEEKDAY(ekodom[[#This Row],[Data]],2)</f>
        <v>2</v>
      </c>
      <c r="D124">
        <f>D123+ekodom[[#This Row],[retencja]]-IF(D123+ekodom[[#This Row],[retencja]]- IF(ekodom[[#This Row],[dzień_tygodnia]]=3,260,190)-IF(F124=1,300,0)&gt;=0,   IF(ekodom[[#This Row],[dzień_tygodnia]]=3,260,190)+IF(F124=1,300,0),D123+ekodom[[#This Row],[retencja]])</f>
        <v>1699</v>
      </c>
      <c r="E124">
        <f>IF(ekodom[[#This Row],[retencja]]=0,E123+1,0)</f>
        <v>0</v>
      </c>
      <c r="F124">
        <f>IF(MOD(ekodom[[#This Row],[susza]],5)=0,1,0)*IF(E124=0,0,1)*IF(MONTH(ekodom[[#This Row],[Data]])&gt;=4,1,0)*IF(MONTH(ekodom[[#This Row],[Data]])&lt;=9,1,0)</f>
        <v>0</v>
      </c>
      <c r="G124">
        <f>IF(D123+ekodom[[#This Row],[retencja]]- IF(ekodom[[#This Row],[dzień_tygodnia]]=3,260,190)-IF(F124=1,300,0)&lt;0, 1,0)</f>
        <v>0</v>
      </c>
      <c r="H124">
        <f>IF(ekodom[[#This Row],[czy_wodociąg]]=0,0,-(D123+ekodom[[#This Row],[retencja]]- IF(ekodom[[#This Row],[dzień_tygodnia]]=3,260,190)-IF(F124=1,300,0)))</f>
        <v>0</v>
      </c>
    </row>
    <row r="125" spans="1:8" x14ac:dyDescent="0.25">
      <c r="A125" s="1">
        <v>44685</v>
      </c>
      <c r="B125">
        <v>0</v>
      </c>
      <c r="C125">
        <f>WEEKDAY(ekodom[[#This Row],[Data]],2)</f>
        <v>3</v>
      </c>
      <c r="D125">
        <f>D124+ekodom[[#This Row],[retencja]]-IF(D124+ekodom[[#This Row],[retencja]]- IF(ekodom[[#This Row],[dzień_tygodnia]]=3,260,190)-IF(F125=1,300,0)&gt;=0,   IF(ekodom[[#This Row],[dzień_tygodnia]]=3,260,190)+IF(F125=1,300,0),D124+ekodom[[#This Row],[retencja]])</f>
        <v>1439</v>
      </c>
      <c r="E125">
        <f>IF(ekodom[[#This Row],[retencja]]=0,E124+1,0)</f>
        <v>1</v>
      </c>
      <c r="F125">
        <f>IF(MOD(ekodom[[#This Row],[susza]],5)=0,1,0)*IF(E125=0,0,1)*IF(MONTH(ekodom[[#This Row],[Data]])&gt;=4,1,0)*IF(MONTH(ekodom[[#This Row],[Data]])&lt;=9,1,0)</f>
        <v>0</v>
      </c>
      <c r="G125">
        <f>IF(D124+ekodom[[#This Row],[retencja]]- IF(ekodom[[#This Row],[dzień_tygodnia]]=3,260,190)-IF(F125=1,300,0)&lt;0, 1,0)</f>
        <v>0</v>
      </c>
      <c r="H125">
        <f>IF(ekodom[[#This Row],[czy_wodociąg]]=0,0,-(D124+ekodom[[#This Row],[retencja]]- IF(ekodom[[#This Row],[dzień_tygodnia]]=3,260,190)-IF(F125=1,300,0)))</f>
        <v>0</v>
      </c>
    </row>
    <row r="126" spans="1:8" x14ac:dyDescent="0.25">
      <c r="A126" s="1">
        <v>44686</v>
      </c>
      <c r="B126">
        <v>0</v>
      </c>
      <c r="C126">
        <f>WEEKDAY(ekodom[[#This Row],[Data]],2)</f>
        <v>4</v>
      </c>
      <c r="D126">
        <f>D125+ekodom[[#This Row],[retencja]]-IF(D125+ekodom[[#This Row],[retencja]]- IF(ekodom[[#This Row],[dzień_tygodnia]]=3,260,190)-IF(F126=1,300,0)&gt;=0,   IF(ekodom[[#This Row],[dzień_tygodnia]]=3,260,190)+IF(F126=1,300,0),D125+ekodom[[#This Row],[retencja]])</f>
        <v>1249</v>
      </c>
      <c r="E126">
        <f>IF(ekodom[[#This Row],[retencja]]=0,E125+1,0)</f>
        <v>2</v>
      </c>
      <c r="F126">
        <f>IF(MOD(ekodom[[#This Row],[susza]],5)=0,1,0)*IF(E126=0,0,1)*IF(MONTH(ekodom[[#This Row],[Data]])&gt;=4,1,0)*IF(MONTH(ekodom[[#This Row],[Data]])&lt;=9,1,0)</f>
        <v>0</v>
      </c>
      <c r="G126">
        <f>IF(D125+ekodom[[#This Row],[retencja]]- IF(ekodom[[#This Row],[dzień_tygodnia]]=3,260,190)-IF(F126=1,300,0)&lt;0, 1,0)</f>
        <v>0</v>
      </c>
      <c r="H126">
        <f>IF(ekodom[[#This Row],[czy_wodociąg]]=0,0,-(D125+ekodom[[#This Row],[retencja]]- IF(ekodom[[#This Row],[dzień_tygodnia]]=3,260,190)-IF(F126=1,300,0)))</f>
        <v>0</v>
      </c>
    </row>
    <row r="127" spans="1:8" x14ac:dyDescent="0.25">
      <c r="A127" s="1">
        <v>44687</v>
      </c>
      <c r="B127">
        <v>0</v>
      </c>
      <c r="C127">
        <f>WEEKDAY(ekodom[[#This Row],[Data]],2)</f>
        <v>5</v>
      </c>
      <c r="D127">
        <f>D126+ekodom[[#This Row],[retencja]]-IF(D126+ekodom[[#This Row],[retencja]]- IF(ekodom[[#This Row],[dzień_tygodnia]]=3,260,190)-IF(F127=1,300,0)&gt;=0,   IF(ekodom[[#This Row],[dzień_tygodnia]]=3,260,190)+IF(F127=1,300,0),D126+ekodom[[#This Row],[retencja]])</f>
        <v>1059</v>
      </c>
      <c r="E127">
        <f>IF(ekodom[[#This Row],[retencja]]=0,E126+1,0)</f>
        <v>3</v>
      </c>
      <c r="F127">
        <f>IF(MOD(ekodom[[#This Row],[susza]],5)=0,1,0)*IF(E127=0,0,1)*IF(MONTH(ekodom[[#This Row],[Data]])&gt;=4,1,0)*IF(MONTH(ekodom[[#This Row],[Data]])&lt;=9,1,0)</f>
        <v>0</v>
      </c>
      <c r="G127">
        <f>IF(D126+ekodom[[#This Row],[retencja]]- IF(ekodom[[#This Row],[dzień_tygodnia]]=3,260,190)-IF(F127=1,300,0)&lt;0, 1,0)</f>
        <v>0</v>
      </c>
      <c r="H127">
        <f>IF(ekodom[[#This Row],[czy_wodociąg]]=0,0,-(D126+ekodom[[#This Row],[retencja]]- IF(ekodom[[#This Row],[dzień_tygodnia]]=3,260,190)-IF(F127=1,300,0)))</f>
        <v>0</v>
      </c>
    </row>
    <row r="128" spans="1:8" x14ac:dyDescent="0.25">
      <c r="A128" s="1">
        <v>44688</v>
      </c>
      <c r="B128">
        <v>0</v>
      </c>
      <c r="C128">
        <f>WEEKDAY(ekodom[[#This Row],[Data]],2)</f>
        <v>6</v>
      </c>
      <c r="D128">
        <f>D127+ekodom[[#This Row],[retencja]]-IF(D127+ekodom[[#This Row],[retencja]]- IF(ekodom[[#This Row],[dzień_tygodnia]]=3,260,190)-IF(F128=1,300,0)&gt;=0,   IF(ekodom[[#This Row],[dzień_tygodnia]]=3,260,190)+IF(F128=1,300,0),D127+ekodom[[#This Row],[retencja]])</f>
        <v>869</v>
      </c>
      <c r="E128">
        <f>IF(ekodom[[#This Row],[retencja]]=0,E127+1,0)</f>
        <v>4</v>
      </c>
      <c r="F128">
        <f>IF(MOD(ekodom[[#This Row],[susza]],5)=0,1,0)*IF(E128=0,0,1)*IF(MONTH(ekodom[[#This Row],[Data]])&gt;=4,1,0)*IF(MONTH(ekodom[[#This Row],[Data]])&lt;=9,1,0)</f>
        <v>0</v>
      </c>
      <c r="G128">
        <f>IF(D127+ekodom[[#This Row],[retencja]]- IF(ekodom[[#This Row],[dzień_tygodnia]]=3,260,190)-IF(F128=1,300,0)&lt;0, 1,0)</f>
        <v>0</v>
      </c>
      <c r="H128">
        <f>IF(ekodom[[#This Row],[czy_wodociąg]]=0,0,-(D127+ekodom[[#This Row],[retencja]]- IF(ekodom[[#This Row],[dzień_tygodnia]]=3,260,190)-IF(F128=1,300,0)))</f>
        <v>0</v>
      </c>
    </row>
    <row r="129" spans="1:8" x14ac:dyDescent="0.25">
      <c r="A129" s="1">
        <v>44689</v>
      </c>
      <c r="B129">
        <v>0</v>
      </c>
      <c r="C129">
        <f>WEEKDAY(ekodom[[#This Row],[Data]],2)</f>
        <v>7</v>
      </c>
      <c r="D129">
        <f>D128+ekodom[[#This Row],[retencja]]-IF(D128+ekodom[[#This Row],[retencja]]- IF(ekodom[[#This Row],[dzień_tygodnia]]=3,260,190)-IF(F129=1,300,0)&gt;=0,   IF(ekodom[[#This Row],[dzień_tygodnia]]=3,260,190)+IF(F129=1,300,0),D128+ekodom[[#This Row],[retencja]])</f>
        <v>379</v>
      </c>
      <c r="E129">
        <f>IF(ekodom[[#This Row],[retencja]]=0,E128+1,0)</f>
        <v>5</v>
      </c>
      <c r="F129">
        <f>IF(MOD(ekodom[[#This Row],[susza]],5)=0,1,0)*IF(E129=0,0,1)*IF(MONTH(ekodom[[#This Row],[Data]])&gt;=4,1,0)*IF(MONTH(ekodom[[#This Row],[Data]])&lt;=9,1,0)</f>
        <v>1</v>
      </c>
      <c r="G129">
        <f>IF(D128+ekodom[[#This Row],[retencja]]- IF(ekodom[[#This Row],[dzień_tygodnia]]=3,260,190)-IF(F129=1,300,0)&lt;0, 1,0)</f>
        <v>0</v>
      </c>
      <c r="H129">
        <f>IF(ekodom[[#This Row],[czy_wodociąg]]=0,0,-(D128+ekodom[[#This Row],[retencja]]- IF(ekodom[[#This Row],[dzień_tygodnia]]=3,260,190)-IF(F129=1,300,0)))</f>
        <v>0</v>
      </c>
    </row>
    <row r="130" spans="1:8" x14ac:dyDescent="0.25">
      <c r="A130" s="1">
        <v>44690</v>
      </c>
      <c r="B130">
        <v>0</v>
      </c>
      <c r="C130">
        <f>WEEKDAY(ekodom[[#This Row],[Data]],2)</f>
        <v>1</v>
      </c>
      <c r="D130">
        <f>D129+ekodom[[#This Row],[retencja]]-IF(D129+ekodom[[#This Row],[retencja]]- IF(ekodom[[#This Row],[dzień_tygodnia]]=3,260,190)-IF(F130=1,300,0)&gt;=0,   IF(ekodom[[#This Row],[dzień_tygodnia]]=3,260,190)+IF(F130=1,300,0),D129+ekodom[[#This Row],[retencja]])</f>
        <v>189</v>
      </c>
      <c r="E130">
        <f>IF(ekodom[[#This Row],[retencja]]=0,E129+1,0)</f>
        <v>6</v>
      </c>
      <c r="F130">
        <f>IF(MOD(ekodom[[#This Row],[susza]],5)=0,1,0)*IF(E130=0,0,1)*IF(MONTH(ekodom[[#This Row],[Data]])&gt;=4,1,0)*IF(MONTH(ekodom[[#This Row],[Data]])&lt;=9,1,0)</f>
        <v>0</v>
      </c>
      <c r="G130">
        <f>IF(D129+ekodom[[#This Row],[retencja]]- IF(ekodom[[#This Row],[dzień_tygodnia]]=3,260,190)-IF(F130=1,300,0)&lt;0, 1,0)</f>
        <v>0</v>
      </c>
      <c r="H130">
        <f>IF(ekodom[[#This Row],[czy_wodociąg]]=0,0,-(D129+ekodom[[#This Row],[retencja]]- IF(ekodom[[#This Row],[dzień_tygodnia]]=3,260,190)-IF(F130=1,300,0)))</f>
        <v>0</v>
      </c>
    </row>
    <row r="131" spans="1:8" x14ac:dyDescent="0.25">
      <c r="A131" s="1">
        <v>44691</v>
      </c>
      <c r="B131">
        <v>467</v>
      </c>
      <c r="C131">
        <f>WEEKDAY(ekodom[[#This Row],[Data]],2)</f>
        <v>2</v>
      </c>
      <c r="D131">
        <f>D130+ekodom[[#This Row],[retencja]]-IF(D130+ekodom[[#This Row],[retencja]]- IF(ekodom[[#This Row],[dzień_tygodnia]]=3,260,190)-IF(F131=1,300,0)&gt;=0,   IF(ekodom[[#This Row],[dzień_tygodnia]]=3,260,190)+IF(F131=1,300,0),D130+ekodom[[#This Row],[retencja]])</f>
        <v>466</v>
      </c>
      <c r="E131">
        <f>IF(ekodom[[#This Row],[retencja]]=0,E130+1,0)</f>
        <v>0</v>
      </c>
      <c r="F131">
        <f>IF(MOD(ekodom[[#This Row],[susza]],5)=0,1,0)*IF(E131=0,0,1)*IF(MONTH(ekodom[[#This Row],[Data]])&gt;=4,1,0)*IF(MONTH(ekodom[[#This Row],[Data]])&lt;=9,1,0)</f>
        <v>0</v>
      </c>
      <c r="G131">
        <f>IF(D130+ekodom[[#This Row],[retencja]]- IF(ekodom[[#This Row],[dzień_tygodnia]]=3,260,190)-IF(F131=1,300,0)&lt;0, 1,0)</f>
        <v>0</v>
      </c>
      <c r="H131">
        <f>IF(ekodom[[#This Row],[czy_wodociąg]]=0,0,-(D130+ekodom[[#This Row],[retencja]]- IF(ekodom[[#This Row],[dzień_tygodnia]]=3,260,190)-IF(F131=1,300,0)))</f>
        <v>0</v>
      </c>
    </row>
    <row r="132" spans="1:8" x14ac:dyDescent="0.25">
      <c r="A132" s="1">
        <v>44692</v>
      </c>
      <c r="B132">
        <v>234</v>
      </c>
      <c r="C132">
        <f>WEEKDAY(ekodom[[#This Row],[Data]],2)</f>
        <v>3</v>
      </c>
      <c r="D132">
        <f>D131+ekodom[[#This Row],[retencja]]-IF(D131+ekodom[[#This Row],[retencja]]- IF(ekodom[[#This Row],[dzień_tygodnia]]=3,260,190)-IF(F132=1,300,0)&gt;=0,   IF(ekodom[[#This Row],[dzień_tygodnia]]=3,260,190)+IF(F132=1,300,0),D131+ekodom[[#This Row],[retencja]])</f>
        <v>440</v>
      </c>
      <c r="E132">
        <f>IF(ekodom[[#This Row],[retencja]]=0,E131+1,0)</f>
        <v>0</v>
      </c>
      <c r="F132">
        <f>IF(MOD(ekodom[[#This Row],[susza]],5)=0,1,0)*IF(E132=0,0,1)*IF(MONTH(ekodom[[#This Row],[Data]])&gt;=4,1,0)*IF(MONTH(ekodom[[#This Row],[Data]])&lt;=9,1,0)</f>
        <v>0</v>
      </c>
      <c r="G132">
        <f>IF(D131+ekodom[[#This Row],[retencja]]- IF(ekodom[[#This Row],[dzień_tygodnia]]=3,260,190)-IF(F132=1,300,0)&lt;0, 1,0)</f>
        <v>0</v>
      </c>
      <c r="H132">
        <f>IF(ekodom[[#This Row],[czy_wodociąg]]=0,0,-(D131+ekodom[[#This Row],[retencja]]- IF(ekodom[[#This Row],[dzień_tygodnia]]=3,260,190)-IF(F132=1,300,0)))</f>
        <v>0</v>
      </c>
    </row>
    <row r="133" spans="1:8" x14ac:dyDescent="0.25">
      <c r="A133" s="1">
        <v>44693</v>
      </c>
      <c r="B133">
        <v>0</v>
      </c>
      <c r="C133">
        <f>WEEKDAY(ekodom[[#This Row],[Data]],2)</f>
        <v>4</v>
      </c>
      <c r="D133">
        <f>D132+ekodom[[#This Row],[retencja]]-IF(D132+ekodom[[#This Row],[retencja]]- IF(ekodom[[#This Row],[dzień_tygodnia]]=3,260,190)-IF(F133=1,300,0)&gt;=0,   IF(ekodom[[#This Row],[dzień_tygodnia]]=3,260,190)+IF(F133=1,300,0),D132+ekodom[[#This Row],[retencja]])</f>
        <v>250</v>
      </c>
      <c r="E133">
        <f>IF(ekodom[[#This Row],[retencja]]=0,E132+1,0)</f>
        <v>1</v>
      </c>
      <c r="F133">
        <f>IF(MOD(ekodom[[#This Row],[susza]],5)=0,1,0)*IF(E133=0,0,1)*IF(MONTH(ekodom[[#This Row],[Data]])&gt;=4,1,0)*IF(MONTH(ekodom[[#This Row],[Data]])&lt;=9,1,0)</f>
        <v>0</v>
      </c>
      <c r="G133">
        <f>IF(D132+ekodom[[#This Row],[retencja]]- IF(ekodom[[#This Row],[dzień_tygodnia]]=3,260,190)-IF(F133=1,300,0)&lt;0, 1,0)</f>
        <v>0</v>
      </c>
      <c r="H133">
        <f>IF(ekodom[[#This Row],[czy_wodociąg]]=0,0,-(D132+ekodom[[#This Row],[retencja]]- IF(ekodom[[#This Row],[dzień_tygodnia]]=3,260,190)-IF(F133=1,300,0)))</f>
        <v>0</v>
      </c>
    </row>
    <row r="134" spans="1:8" x14ac:dyDescent="0.25">
      <c r="A134" s="1">
        <v>44694</v>
      </c>
      <c r="B134">
        <v>0</v>
      </c>
      <c r="C134">
        <f>WEEKDAY(ekodom[[#This Row],[Data]],2)</f>
        <v>5</v>
      </c>
      <c r="D134">
        <f>D133+ekodom[[#This Row],[retencja]]-IF(D133+ekodom[[#This Row],[retencja]]- IF(ekodom[[#This Row],[dzień_tygodnia]]=3,260,190)-IF(F134=1,300,0)&gt;=0,   IF(ekodom[[#This Row],[dzień_tygodnia]]=3,260,190)+IF(F134=1,300,0),D133+ekodom[[#This Row],[retencja]])</f>
        <v>60</v>
      </c>
      <c r="E134">
        <f>IF(ekodom[[#This Row],[retencja]]=0,E133+1,0)</f>
        <v>2</v>
      </c>
      <c r="F134">
        <f>IF(MOD(ekodom[[#This Row],[susza]],5)=0,1,0)*IF(E134=0,0,1)*IF(MONTH(ekodom[[#This Row],[Data]])&gt;=4,1,0)*IF(MONTH(ekodom[[#This Row],[Data]])&lt;=9,1,0)</f>
        <v>0</v>
      </c>
      <c r="G134">
        <f>IF(D133+ekodom[[#This Row],[retencja]]- IF(ekodom[[#This Row],[dzień_tygodnia]]=3,260,190)-IF(F134=1,300,0)&lt;0, 1,0)</f>
        <v>0</v>
      </c>
      <c r="H134">
        <f>IF(ekodom[[#This Row],[czy_wodociąg]]=0,0,-(D133+ekodom[[#This Row],[retencja]]- IF(ekodom[[#This Row],[dzień_tygodnia]]=3,260,190)-IF(F134=1,300,0)))</f>
        <v>0</v>
      </c>
    </row>
    <row r="135" spans="1:8" x14ac:dyDescent="0.25">
      <c r="A135" s="1">
        <v>44695</v>
      </c>
      <c r="B135">
        <v>0</v>
      </c>
      <c r="C135">
        <f>WEEKDAY(ekodom[[#This Row],[Data]],2)</f>
        <v>6</v>
      </c>
      <c r="D135">
        <f>D134+ekodom[[#This Row],[retencja]]-IF(D134+ekodom[[#This Row],[retencja]]- IF(ekodom[[#This Row],[dzień_tygodnia]]=3,260,190)-IF(F135=1,300,0)&gt;=0,   IF(ekodom[[#This Row],[dzień_tygodnia]]=3,260,190)+IF(F135=1,300,0),D134+ekodom[[#This Row],[retencja]])</f>
        <v>0</v>
      </c>
      <c r="E135">
        <f>IF(ekodom[[#This Row],[retencja]]=0,E134+1,0)</f>
        <v>3</v>
      </c>
      <c r="F135">
        <f>IF(MOD(ekodom[[#This Row],[susza]],5)=0,1,0)*IF(E135=0,0,1)*IF(MONTH(ekodom[[#This Row],[Data]])&gt;=4,1,0)*IF(MONTH(ekodom[[#This Row],[Data]])&lt;=9,1,0)</f>
        <v>0</v>
      </c>
      <c r="G135">
        <f>IF(D134+ekodom[[#This Row],[retencja]]- IF(ekodom[[#This Row],[dzień_tygodnia]]=3,260,190)-IF(F135=1,300,0)&lt;0, 1,0)</f>
        <v>1</v>
      </c>
      <c r="H135">
        <f>IF(ekodom[[#This Row],[czy_wodociąg]]=0,0,-(D134+ekodom[[#This Row],[retencja]]- IF(ekodom[[#This Row],[dzień_tygodnia]]=3,260,190)-IF(F135=1,300,0)))</f>
        <v>130</v>
      </c>
    </row>
    <row r="136" spans="1:8" x14ac:dyDescent="0.25">
      <c r="A136" s="1">
        <v>44696</v>
      </c>
      <c r="B136">
        <v>0</v>
      </c>
      <c r="C136">
        <f>WEEKDAY(ekodom[[#This Row],[Data]],2)</f>
        <v>7</v>
      </c>
      <c r="D136">
        <f>D135+ekodom[[#This Row],[retencja]]-IF(D135+ekodom[[#This Row],[retencja]]- IF(ekodom[[#This Row],[dzień_tygodnia]]=3,260,190)-IF(F136=1,300,0)&gt;=0,   IF(ekodom[[#This Row],[dzień_tygodnia]]=3,260,190)+IF(F136=1,300,0),D135+ekodom[[#This Row],[retencja]])</f>
        <v>0</v>
      </c>
      <c r="E136">
        <f>IF(ekodom[[#This Row],[retencja]]=0,E135+1,0)</f>
        <v>4</v>
      </c>
      <c r="F136">
        <f>IF(MOD(ekodom[[#This Row],[susza]],5)=0,1,0)*IF(E136=0,0,1)*IF(MONTH(ekodom[[#This Row],[Data]])&gt;=4,1,0)*IF(MONTH(ekodom[[#This Row],[Data]])&lt;=9,1,0)</f>
        <v>0</v>
      </c>
      <c r="G136">
        <f>IF(D135+ekodom[[#This Row],[retencja]]- IF(ekodom[[#This Row],[dzień_tygodnia]]=3,260,190)-IF(F136=1,300,0)&lt;0, 1,0)</f>
        <v>1</v>
      </c>
      <c r="H136">
        <f>IF(ekodom[[#This Row],[czy_wodociąg]]=0,0,-(D135+ekodom[[#This Row],[retencja]]- IF(ekodom[[#This Row],[dzień_tygodnia]]=3,260,190)-IF(F136=1,300,0)))</f>
        <v>190</v>
      </c>
    </row>
    <row r="137" spans="1:8" x14ac:dyDescent="0.25">
      <c r="A137" s="1">
        <v>44697</v>
      </c>
      <c r="B137">
        <v>65</v>
      </c>
      <c r="C137">
        <f>WEEKDAY(ekodom[[#This Row],[Data]],2)</f>
        <v>1</v>
      </c>
      <c r="D137">
        <f>D136+ekodom[[#This Row],[retencja]]-IF(D136+ekodom[[#This Row],[retencja]]- IF(ekodom[[#This Row],[dzień_tygodnia]]=3,260,190)-IF(F137=1,300,0)&gt;=0,   IF(ekodom[[#This Row],[dzień_tygodnia]]=3,260,190)+IF(F137=1,300,0),D136+ekodom[[#This Row],[retencja]])</f>
        <v>0</v>
      </c>
      <c r="E137">
        <f>IF(ekodom[[#This Row],[retencja]]=0,E136+1,0)</f>
        <v>0</v>
      </c>
      <c r="F137">
        <f>IF(MOD(ekodom[[#This Row],[susza]],5)=0,1,0)*IF(E137=0,0,1)*IF(MONTH(ekodom[[#This Row],[Data]])&gt;=4,1,0)*IF(MONTH(ekodom[[#This Row],[Data]])&lt;=9,1,0)</f>
        <v>0</v>
      </c>
      <c r="G137">
        <f>IF(D136+ekodom[[#This Row],[retencja]]- IF(ekodom[[#This Row],[dzień_tygodnia]]=3,260,190)-IF(F137=1,300,0)&lt;0, 1,0)</f>
        <v>1</v>
      </c>
      <c r="H137">
        <f>IF(ekodom[[#This Row],[czy_wodociąg]]=0,0,-(D136+ekodom[[#This Row],[retencja]]- IF(ekodom[[#This Row],[dzień_tygodnia]]=3,260,190)-IF(F137=1,300,0)))</f>
        <v>125</v>
      </c>
    </row>
    <row r="138" spans="1:8" x14ac:dyDescent="0.25">
      <c r="A138" s="1">
        <v>44698</v>
      </c>
      <c r="B138">
        <v>781</v>
      </c>
      <c r="C138">
        <f>WEEKDAY(ekodom[[#This Row],[Data]],2)</f>
        <v>2</v>
      </c>
      <c r="D138">
        <f>D137+ekodom[[#This Row],[retencja]]-IF(D137+ekodom[[#This Row],[retencja]]- IF(ekodom[[#This Row],[dzień_tygodnia]]=3,260,190)-IF(F138=1,300,0)&gt;=0,   IF(ekodom[[#This Row],[dzień_tygodnia]]=3,260,190)+IF(F138=1,300,0),D137+ekodom[[#This Row],[retencja]])</f>
        <v>591</v>
      </c>
      <c r="E138">
        <f>IF(ekodom[[#This Row],[retencja]]=0,E137+1,0)</f>
        <v>0</v>
      </c>
      <c r="F138">
        <f>IF(MOD(ekodom[[#This Row],[susza]],5)=0,1,0)*IF(E138=0,0,1)*IF(MONTH(ekodom[[#This Row],[Data]])&gt;=4,1,0)*IF(MONTH(ekodom[[#This Row],[Data]])&lt;=9,1,0)</f>
        <v>0</v>
      </c>
      <c r="G138">
        <f>IF(D137+ekodom[[#This Row],[retencja]]- IF(ekodom[[#This Row],[dzień_tygodnia]]=3,260,190)-IF(F138=1,300,0)&lt;0, 1,0)</f>
        <v>0</v>
      </c>
      <c r="H138">
        <f>IF(ekodom[[#This Row],[czy_wodociąg]]=0,0,-(D137+ekodom[[#This Row],[retencja]]- IF(ekodom[[#This Row],[dzień_tygodnia]]=3,260,190)-IF(F138=1,300,0)))</f>
        <v>0</v>
      </c>
    </row>
    <row r="139" spans="1:8" x14ac:dyDescent="0.25">
      <c r="A139" s="1">
        <v>44699</v>
      </c>
      <c r="B139">
        <v>778</v>
      </c>
      <c r="C139">
        <f>WEEKDAY(ekodom[[#This Row],[Data]],2)</f>
        <v>3</v>
      </c>
      <c r="D139">
        <f>D138+ekodom[[#This Row],[retencja]]-IF(D138+ekodom[[#This Row],[retencja]]- IF(ekodom[[#This Row],[dzień_tygodnia]]=3,260,190)-IF(F139=1,300,0)&gt;=0,   IF(ekodom[[#This Row],[dzień_tygodnia]]=3,260,190)+IF(F139=1,300,0),D138+ekodom[[#This Row],[retencja]])</f>
        <v>1109</v>
      </c>
      <c r="E139">
        <f>IF(ekodom[[#This Row],[retencja]]=0,E138+1,0)</f>
        <v>0</v>
      </c>
      <c r="F139">
        <f>IF(MOD(ekodom[[#This Row],[susza]],5)=0,1,0)*IF(E139=0,0,1)*IF(MONTH(ekodom[[#This Row],[Data]])&gt;=4,1,0)*IF(MONTH(ekodom[[#This Row],[Data]])&lt;=9,1,0)</f>
        <v>0</v>
      </c>
      <c r="G139">
        <f>IF(D138+ekodom[[#This Row],[retencja]]- IF(ekodom[[#This Row],[dzień_tygodnia]]=3,260,190)-IF(F139=1,300,0)&lt;0, 1,0)</f>
        <v>0</v>
      </c>
      <c r="H139">
        <f>IF(ekodom[[#This Row],[czy_wodociąg]]=0,0,-(D138+ekodom[[#This Row],[retencja]]- IF(ekodom[[#This Row],[dzień_tygodnia]]=3,260,190)-IF(F139=1,300,0)))</f>
        <v>0</v>
      </c>
    </row>
    <row r="140" spans="1:8" x14ac:dyDescent="0.25">
      <c r="A140" s="1">
        <v>44700</v>
      </c>
      <c r="B140">
        <v>32</v>
      </c>
      <c r="C140">
        <f>WEEKDAY(ekodom[[#This Row],[Data]],2)</f>
        <v>4</v>
      </c>
      <c r="D140">
        <f>D139+ekodom[[#This Row],[retencja]]-IF(D139+ekodom[[#This Row],[retencja]]- IF(ekodom[[#This Row],[dzień_tygodnia]]=3,260,190)-IF(F140=1,300,0)&gt;=0,   IF(ekodom[[#This Row],[dzień_tygodnia]]=3,260,190)+IF(F140=1,300,0),D139+ekodom[[#This Row],[retencja]])</f>
        <v>951</v>
      </c>
      <c r="E140">
        <f>IF(ekodom[[#This Row],[retencja]]=0,E139+1,0)</f>
        <v>0</v>
      </c>
      <c r="F140">
        <f>IF(MOD(ekodom[[#This Row],[susza]],5)=0,1,0)*IF(E140=0,0,1)*IF(MONTH(ekodom[[#This Row],[Data]])&gt;=4,1,0)*IF(MONTH(ekodom[[#This Row],[Data]])&lt;=9,1,0)</f>
        <v>0</v>
      </c>
      <c r="G140">
        <f>IF(D139+ekodom[[#This Row],[retencja]]- IF(ekodom[[#This Row],[dzień_tygodnia]]=3,260,190)-IF(F140=1,300,0)&lt;0, 1,0)</f>
        <v>0</v>
      </c>
      <c r="H140">
        <f>IF(ekodom[[#This Row],[czy_wodociąg]]=0,0,-(D139+ekodom[[#This Row],[retencja]]- IF(ekodom[[#This Row],[dzień_tygodnia]]=3,260,190)-IF(F140=1,300,0)))</f>
        <v>0</v>
      </c>
    </row>
    <row r="141" spans="1:8" x14ac:dyDescent="0.25">
      <c r="A141" s="1">
        <v>44701</v>
      </c>
      <c r="B141">
        <v>0</v>
      </c>
      <c r="C141">
        <f>WEEKDAY(ekodom[[#This Row],[Data]],2)</f>
        <v>5</v>
      </c>
      <c r="D141">
        <f>D140+ekodom[[#This Row],[retencja]]-IF(D140+ekodom[[#This Row],[retencja]]- IF(ekodom[[#This Row],[dzień_tygodnia]]=3,260,190)-IF(F141=1,300,0)&gt;=0,   IF(ekodom[[#This Row],[dzień_tygodnia]]=3,260,190)+IF(F141=1,300,0),D140+ekodom[[#This Row],[retencja]])</f>
        <v>761</v>
      </c>
      <c r="E141">
        <f>IF(ekodom[[#This Row],[retencja]]=0,E140+1,0)</f>
        <v>1</v>
      </c>
      <c r="F141">
        <f>IF(MOD(ekodom[[#This Row],[susza]],5)=0,1,0)*IF(E141=0,0,1)*IF(MONTH(ekodom[[#This Row],[Data]])&gt;=4,1,0)*IF(MONTH(ekodom[[#This Row],[Data]])&lt;=9,1,0)</f>
        <v>0</v>
      </c>
      <c r="G141">
        <f>IF(D140+ekodom[[#This Row],[retencja]]- IF(ekodom[[#This Row],[dzień_tygodnia]]=3,260,190)-IF(F141=1,300,0)&lt;0, 1,0)</f>
        <v>0</v>
      </c>
      <c r="H141">
        <f>IF(ekodom[[#This Row],[czy_wodociąg]]=0,0,-(D140+ekodom[[#This Row],[retencja]]- IF(ekodom[[#This Row],[dzień_tygodnia]]=3,260,190)-IF(F141=1,300,0)))</f>
        <v>0</v>
      </c>
    </row>
    <row r="142" spans="1:8" x14ac:dyDescent="0.25">
      <c r="A142" s="1">
        <v>44702</v>
      </c>
      <c r="B142">
        <v>0</v>
      </c>
      <c r="C142">
        <f>WEEKDAY(ekodom[[#This Row],[Data]],2)</f>
        <v>6</v>
      </c>
      <c r="D142">
        <f>D141+ekodom[[#This Row],[retencja]]-IF(D141+ekodom[[#This Row],[retencja]]- IF(ekodom[[#This Row],[dzień_tygodnia]]=3,260,190)-IF(F142=1,300,0)&gt;=0,   IF(ekodom[[#This Row],[dzień_tygodnia]]=3,260,190)+IF(F142=1,300,0),D141+ekodom[[#This Row],[retencja]])</f>
        <v>571</v>
      </c>
      <c r="E142">
        <f>IF(ekodom[[#This Row],[retencja]]=0,E141+1,0)</f>
        <v>2</v>
      </c>
      <c r="F142">
        <f>IF(MOD(ekodom[[#This Row],[susza]],5)=0,1,0)*IF(E142=0,0,1)*IF(MONTH(ekodom[[#This Row],[Data]])&gt;=4,1,0)*IF(MONTH(ekodom[[#This Row],[Data]])&lt;=9,1,0)</f>
        <v>0</v>
      </c>
      <c r="G142">
        <f>IF(D141+ekodom[[#This Row],[retencja]]- IF(ekodom[[#This Row],[dzień_tygodnia]]=3,260,190)-IF(F142=1,300,0)&lt;0, 1,0)</f>
        <v>0</v>
      </c>
      <c r="H142">
        <f>IF(ekodom[[#This Row],[czy_wodociąg]]=0,0,-(D141+ekodom[[#This Row],[retencja]]- IF(ekodom[[#This Row],[dzień_tygodnia]]=3,260,190)-IF(F142=1,300,0)))</f>
        <v>0</v>
      </c>
    </row>
    <row r="143" spans="1:8" x14ac:dyDescent="0.25">
      <c r="A143" s="1">
        <v>44703</v>
      </c>
      <c r="B143">
        <v>0</v>
      </c>
      <c r="C143">
        <f>WEEKDAY(ekodom[[#This Row],[Data]],2)</f>
        <v>7</v>
      </c>
      <c r="D143">
        <f>D142+ekodom[[#This Row],[retencja]]-IF(D142+ekodom[[#This Row],[retencja]]- IF(ekodom[[#This Row],[dzień_tygodnia]]=3,260,190)-IF(F143=1,300,0)&gt;=0,   IF(ekodom[[#This Row],[dzień_tygodnia]]=3,260,190)+IF(F143=1,300,0),D142+ekodom[[#This Row],[retencja]])</f>
        <v>381</v>
      </c>
      <c r="E143">
        <f>IF(ekodom[[#This Row],[retencja]]=0,E142+1,0)</f>
        <v>3</v>
      </c>
      <c r="F143">
        <f>IF(MOD(ekodom[[#This Row],[susza]],5)=0,1,0)*IF(E143=0,0,1)*IF(MONTH(ekodom[[#This Row],[Data]])&gt;=4,1,0)*IF(MONTH(ekodom[[#This Row],[Data]])&lt;=9,1,0)</f>
        <v>0</v>
      </c>
      <c r="G143">
        <f>IF(D142+ekodom[[#This Row],[retencja]]- IF(ekodom[[#This Row],[dzień_tygodnia]]=3,260,190)-IF(F143=1,300,0)&lt;0, 1,0)</f>
        <v>0</v>
      </c>
      <c r="H143">
        <f>IF(ekodom[[#This Row],[czy_wodociąg]]=0,0,-(D142+ekodom[[#This Row],[retencja]]- IF(ekodom[[#This Row],[dzień_tygodnia]]=3,260,190)-IF(F143=1,300,0)))</f>
        <v>0</v>
      </c>
    </row>
    <row r="144" spans="1:8" x14ac:dyDescent="0.25">
      <c r="A144" s="1">
        <v>44704</v>
      </c>
      <c r="B144">
        <v>0</v>
      </c>
      <c r="C144">
        <f>WEEKDAY(ekodom[[#This Row],[Data]],2)</f>
        <v>1</v>
      </c>
      <c r="D144">
        <f>D143+ekodom[[#This Row],[retencja]]-IF(D143+ekodom[[#This Row],[retencja]]- IF(ekodom[[#This Row],[dzień_tygodnia]]=3,260,190)-IF(F144=1,300,0)&gt;=0,   IF(ekodom[[#This Row],[dzień_tygodnia]]=3,260,190)+IF(F144=1,300,0),D143+ekodom[[#This Row],[retencja]])</f>
        <v>191</v>
      </c>
      <c r="E144">
        <f>IF(ekodom[[#This Row],[retencja]]=0,E143+1,0)</f>
        <v>4</v>
      </c>
      <c r="F144">
        <f>IF(MOD(ekodom[[#This Row],[susza]],5)=0,1,0)*IF(E144=0,0,1)*IF(MONTH(ekodom[[#This Row],[Data]])&gt;=4,1,0)*IF(MONTH(ekodom[[#This Row],[Data]])&lt;=9,1,0)</f>
        <v>0</v>
      </c>
      <c r="G144">
        <f>IF(D143+ekodom[[#This Row],[retencja]]- IF(ekodom[[#This Row],[dzień_tygodnia]]=3,260,190)-IF(F144=1,300,0)&lt;0, 1,0)</f>
        <v>0</v>
      </c>
      <c r="H144">
        <f>IF(ekodom[[#This Row],[czy_wodociąg]]=0,0,-(D143+ekodom[[#This Row],[retencja]]- IF(ekodom[[#This Row],[dzień_tygodnia]]=3,260,190)-IF(F144=1,300,0)))</f>
        <v>0</v>
      </c>
    </row>
    <row r="145" spans="1:8" x14ac:dyDescent="0.25">
      <c r="A145" s="1">
        <v>44705</v>
      </c>
      <c r="B145">
        <v>0</v>
      </c>
      <c r="C145">
        <f>WEEKDAY(ekodom[[#This Row],[Data]],2)</f>
        <v>2</v>
      </c>
      <c r="D145">
        <f>D144+ekodom[[#This Row],[retencja]]-IF(D144+ekodom[[#This Row],[retencja]]- IF(ekodom[[#This Row],[dzień_tygodnia]]=3,260,190)-IF(F145=1,300,0)&gt;=0,   IF(ekodom[[#This Row],[dzień_tygodnia]]=3,260,190)+IF(F145=1,300,0),D144+ekodom[[#This Row],[retencja]])</f>
        <v>0</v>
      </c>
      <c r="E145">
        <f>IF(ekodom[[#This Row],[retencja]]=0,E144+1,0)</f>
        <v>5</v>
      </c>
      <c r="F145">
        <f>IF(MOD(ekodom[[#This Row],[susza]],5)=0,1,0)*IF(E145=0,0,1)*IF(MONTH(ekodom[[#This Row],[Data]])&gt;=4,1,0)*IF(MONTH(ekodom[[#This Row],[Data]])&lt;=9,1,0)</f>
        <v>1</v>
      </c>
      <c r="G145">
        <f>IF(D144+ekodom[[#This Row],[retencja]]- IF(ekodom[[#This Row],[dzień_tygodnia]]=3,260,190)-IF(F145=1,300,0)&lt;0, 1,0)</f>
        <v>1</v>
      </c>
      <c r="H145">
        <f>IF(ekodom[[#This Row],[czy_wodociąg]]=0,0,-(D144+ekodom[[#This Row],[retencja]]- IF(ekodom[[#This Row],[dzień_tygodnia]]=3,260,190)-IF(F145=1,300,0)))</f>
        <v>299</v>
      </c>
    </row>
    <row r="146" spans="1:8" x14ac:dyDescent="0.25">
      <c r="A146" s="1">
        <v>44706</v>
      </c>
      <c r="B146">
        <v>0</v>
      </c>
      <c r="C146">
        <f>WEEKDAY(ekodom[[#This Row],[Data]],2)</f>
        <v>3</v>
      </c>
      <c r="D146">
        <f>D145+ekodom[[#This Row],[retencja]]-IF(D145+ekodom[[#This Row],[retencja]]- IF(ekodom[[#This Row],[dzień_tygodnia]]=3,260,190)-IF(F146=1,300,0)&gt;=0,   IF(ekodom[[#This Row],[dzień_tygodnia]]=3,260,190)+IF(F146=1,300,0),D145+ekodom[[#This Row],[retencja]])</f>
        <v>0</v>
      </c>
      <c r="E146">
        <f>IF(ekodom[[#This Row],[retencja]]=0,E145+1,0)</f>
        <v>6</v>
      </c>
      <c r="F146">
        <f>IF(MOD(ekodom[[#This Row],[susza]],5)=0,1,0)*IF(E146=0,0,1)*IF(MONTH(ekodom[[#This Row],[Data]])&gt;=4,1,0)*IF(MONTH(ekodom[[#This Row],[Data]])&lt;=9,1,0)</f>
        <v>0</v>
      </c>
      <c r="G146">
        <f>IF(D145+ekodom[[#This Row],[retencja]]- IF(ekodom[[#This Row],[dzień_tygodnia]]=3,260,190)-IF(F146=1,300,0)&lt;0, 1,0)</f>
        <v>1</v>
      </c>
      <c r="H146">
        <f>IF(ekodom[[#This Row],[czy_wodociąg]]=0,0,-(D145+ekodom[[#This Row],[retencja]]- IF(ekodom[[#This Row],[dzień_tygodnia]]=3,260,190)-IF(F146=1,300,0)))</f>
        <v>260</v>
      </c>
    </row>
    <row r="147" spans="1:8" x14ac:dyDescent="0.25">
      <c r="A147" s="1">
        <v>44707</v>
      </c>
      <c r="B147">
        <v>0</v>
      </c>
      <c r="C147">
        <f>WEEKDAY(ekodom[[#This Row],[Data]],2)</f>
        <v>4</v>
      </c>
      <c r="D147">
        <f>D146+ekodom[[#This Row],[retencja]]-IF(D146+ekodom[[#This Row],[retencja]]- IF(ekodom[[#This Row],[dzień_tygodnia]]=3,260,190)-IF(F147=1,300,0)&gt;=0,   IF(ekodom[[#This Row],[dzień_tygodnia]]=3,260,190)+IF(F147=1,300,0),D146+ekodom[[#This Row],[retencja]])</f>
        <v>0</v>
      </c>
      <c r="E147">
        <f>IF(ekodom[[#This Row],[retencja]]=0,E146+1,0)</f>
        <v>7</v>
      </c>
      <c r="F147">
        <f>IF(MOD(ekodom[[#This Row],[susza]],5)=0,1,0)*IF(E147=0,0,1)*IF(MONTH(ekodom[[#This Row],[Data]])&gt;=4,1,0)*IF(MONTH(ekodom[[#This Row],[Data]])&lt;=9,1,0)</f>
        <v>0</v>
      </c>
      <c r="G147">
        <f>IF(D146+ekodom[[#This Row],[retencja]]- IF(ekodom[[#This Row],[dzień_tygodnia]]=3,260,190)-IF(F147=1,300,0)&lt;0, 1,0)</f>
        <v>1</v>
      </c>
      <c r="H147">
        <f>IF(ekodom[[#This Row],[czy_wodociąg]]=0,0,-(D146+ekodom[[#This Row],[retencja]]- IF(ekodom[[#This Row],[dzień_tygodnia]]=3,260,190)-IF(F147=1,300,0)))</f>
        <v>190</v>
      </c>
    </row>
    <row r="148" spans="1:8" x14ac:dyDescent="0.25">
      <c r="A148" s="1">
        <v>44708</v>
      </c>
      <c r="B148">
        <v>0</v>
      </c>
      <c r="C148">
        <f>WEEKDAY(ekodom[[#This Row],[Data]],2)</f>
        <v>5</v>
      </c>
      <c r="D148">
        <f>D147+ekodom[[#This Row],[retencja]]-IF(D147+ekodom[[#This Row],[retencja]]- IF(ekodom[[#This Row],[dzień_tygodnia]]=3,260,190)-IF(F148=1,300,0)&gt;=0,   IF(ekodom[[#This Row],[dzień_tygodnia]]=3,260,190)+IF(F148=1,300,0),D147+ekodom[[#This Row],[retencja]])</f>
        <v>0</v>
      </c>
      <c r="E148">
        <f>IF(ekodom[[#This Row],[retencja]]=0,E147+1,0)</f>
        <v>8</v>
      </c>
      <c r="F148">
        <f>IF(MOD(ekodom[[#This Row],[susza]],5)=0,1,0)*IF(E148=0,0,1)*IF(MONTH(ekodom[[#This Row],[Data]])&gt;=4,1,0)*IF(MONTH(ekodom[[#This Row],[Data]])&lt;=9,1,0)</f>
        <v>0</v>
      </c>
      <c r="G148">
        <f>IF(D147+ekodom[[#This Row],[retencja]]- IF(ekodom[[#This Row],[dzień_tygodnia]]=3,260,190)-IF(F148=1,300,0)&lt;0, 1,0)</f>
        <v>1</v>
      </c>
      <c r="H148">
        <f>IF(ekodom[[#This Row],[czy_wodociąg]]=0,0,-(D147+ekodom[[#This Row],[retencja]]- IF(ekodom[[#This Row],[dzień_tygodnia]]=3,260,190)-IF(F148=1,300,0)))</f>
        <v>190</v>
      </c>
    </row>
    <row r="149" spans="1:8" x14ac:dyDescent="0.25">
      <c r="A149" s="1">
        <v>44709</v>
      </c>
      <c r="B149">
        <v>0</v>
      </c>
      <c r="C149">
        <f>WEEKDAY(ekodom[[#This Row],[Data]],2)</f>
        <v>6</v>
      </c>
      <c r="D149">
        <f>D148+ekodom[[#This Row],[retencja]]-IF(D148+ekodom[[#This Row],[retencja]]- IF(ekodom[[#This Row],[dzień_tygodnia]]=3,260,190)-IF(F149=1,300,0)&gt;=0,   IF(ekodom[[#This Row],[dzień_tygodnia]]=3,260,190)+IF(F149=1,300,0),D148+ekodom[[#This Row],[retencja]])</f>
        <v>0</v>
      </c>
      <c r="E149">
        <f>IF(ekodom[[#This Row],[retencja]]=0,E148+1,0)</f>
        <v>9</v>
      </c>
      <c r="F149">
        <f>IF(MOD(ekodom[[#This Row],[susza]],5)=0,1,0)*IF(E149=0,0,1)*IF(MONTH(ekodom[[#This Row],[Data]])&gt;=4,1,0)*IF(MONTH(ekodom[[#This Row],[Data]])&lt;=9,1,0)</f>
        <v>0</v>
      </c>
      <c r="G149">
        <f>IF(D148+ekodom[[#This Row],[retencja]]- IF(ekodom[[#This Row],[dzień_tygodnia]]=3,260,190)-IF(F149=1,300,0)&lt;0, 1,0)</f>
        <v>1</v>
      </c>
      <c r="H149">
        <f>IF(ekodom[[#This Row],[czy_wodociąg]]=0,0,-(D148+ekodom[[#This Row],[retencja]]- IF(ekodom[[#This Row],[dzień_tygodnia]]=3,260,190)-IF(F149=1,300,0)))</f>
        <v>190</v>
      </c>
    </row>
    <row r="150" spans="1:8" x14ac:dyDescent="0.25">
      <c r="A150" s="1">
        <v>44710</v>
      </c>
      <c r="B150">
        <v>0</v>
      </c>
      <c r="C150">
        <f>WEEKDAY(ekodom[[#This Row],[Data]],2)</f>
        <v>7</v>
      </c>
      <c r="D150">
        <f>D149+ekodom[[#This Row],[retencja]]-IF(D149+ekodom[[#This Row],[retencja]]- IF(ekodom[[#This Row],[dzień_tygodnia]]=3,260,190)-IF(F150=1,300,0)&gt;=0,   IF(ekodom[[#This Row],[dzień_tygodnia]]=3,260,190)+IF(F150=1,300,0),D149+ekodom[[#This Row],[retencja]])</f>
        <v>0</v>
      </c>
      <c r="E150">
        <f>IF(ekodom[[#This Row],[retencja]]=0,E149+1,0)</f>
        <v>10</v>
      </c>
      <c r="F150">
        <f>IF(MOD(ekodom[[#This Row],[susza]],5)=0,1,0)*IF(E150=0,0,1)*IF(MONTH(ekodom[[#This Row],[Data]])&gt;=4,1,0)*IF(MONTH(ekodom[[#This Row],[Data]])&lt;=9,1,0)</f>
        <v>1</v>
      </c>
      <c r="G150">
        <f>IF(D149+ekodom[[#This Row],[retencja]]- IF(ekodom[[#This Row],[dzień_tygodnia]]=3,260,190)-IF(F150=1,300,0)&lt;0, 1,0)</f>
        <v>1</v>
      </c>
      <c r="H150">
        <f>IF(ekodom[[#This Row],[czy_wodociąg]]=0,0,-(D149+ekodom[[#This Row],[retencja]]- IF(ekodom[[#This Row],[dzień_tygodnia]]=3,260,190)-IF(F150=1,300,0)))</f>
        <v>490</v>
      </c>
    </row>
    <row r="151" spans="1:8" x14ac:dyDescent="0.25">
      <c r="A151" s="1">
        <v>44711</v>
      </c>
      <c r="B151">
        <v>0</v>
      </c>
      <c r="C151">
        <f>WEEKDAY(ekodom[[#This Row],[Data]],2)</f>
        <v>1</v>
      </c>
      <c r="D151">
        <f>D150+ekodom[[#This Row],[retencja]]-IF(D150+ekodom[[#This Row],[retencja]]- IF(ekodom[[#This Row],[dzień_tygodnia]]=3,260,190)-IF(F151=1,300,0)&gt;=0,   IF(ekodom[[#This Row],[dzień_tygodnia]]=3,260,190)+IF(F151=1,300,0),D150+ekodom[[#This Row],[retencja]])</f>
        <v>0</v>
      </c>
      <c r="E151">
        <f>IF(ekodom[[#This Row],[retencja]]=0,E150+1,0)</f>
        <v>11</v>
      </c>
      <c r="F151">
        <f>IF(MOD(ekodom[[#This Row],[susza]],5)=0,1,0)*IF(E151=0,0,1)*IF(MONTH(ekodom[[#This Row],[Data]])&gt;=4,1,0)*IF(MONTH(ekodom[[#This Row],[Data]])&lt;=9,1,0)</f>
        <v>0</v>
      </c>
      <c r="G151">
        <f>IF(D150+ekodom[[#This Row],[retencja]]- IF(ekodom[[#This Row],[dzień_tygodnia]]=3,260,190)-IF(F151=1,300,0)&lt;0, 1,0)</f>
        <v>1</v>
      </c>
      <c r="H151">
        <f>IF(ekodom[[#This Row],[czy_wodociąg]]=0,0,-(D150+ekodom[[#This Row],[retencja]]- IF(ekodom[[#This Row],[dzień_tygodnia]]=3,260,190)-IF(F151=1,300,0)))</f>
        <v>190</v>
      </c>
    </row>
    <row r="152" spans="1:8" x14ac:dyDescent="0.25">
      <c r="A152" s="1">
        <v>44712</v>
      </c>
      <c r="B152">
        <v>0</v>
      </c>
      <c r="C152">
        <f>WEEKDAY(ekodom[[#This Row],[Data]],2)</f>
        <v>2</v>
      </c>
      <c r="D152">
        <f>D151+ekodom[[#This Row],[retencja]]-IF(D151+ekodom[[#This Row],[retencja]]- IF(ekodom[[#This Row],[dzień_tygodnia]]=3,260,190)-IF(F152=1,300,0)&gt;=0,   IF(ekodom[[#This Row],[dzień_tygodnia]]=3,260,190)+IF(F152=1,300,0),D151+ekodom[[#This Row],[retencja]])</f>
        <v>0</v>
      </c>
      <c r="E152">
        <f>IF(ekodom[[#This Row],[retencja]]=0,E151+1,0)</f>
        <v>12</v>
      </c>
      <c r="F152">
        <f>IF(MOD(ekodom[[#This Row],[susza]],5)=0,1,0)*IF(E152=0,0,1)*IF(MONTH(ekodom[[#This Row],[Data]])&gt;=4,1,0)*IF(MONTH(ekodom[[#This Row],[Data]])&lt;=9,1,0)</f>
        <v>0</v>
      </c>
      <c r="G152">
        <f>IF(D151+ekodom[[#This Row],[retencja]]- IF(ekodom[[#This Row],[dzień_tygodnia]]=3,260,190)-IF(F152=1,300,0)&lt;0, 1,0)</f>
        <v>1</v>
      </c>
      <c r="H152">
        <f>IF(ekodom[[#This Row],[czy_wodociąg]]=0,0,-(D151+ekodom[[#This Row],[retencja]]- IF(ekodom[[#This Row],[dzień_tygodnia]]=3,260,190)-IF(F152=1,300,0)))</f>
        <v>190</v>
      </c>
    </row>
    <row r="153" spans="1:8" x14ac:dyDescent="0.25">
      <c r="A153" s="1">
        <v>44713</v>
      </c>
      <c r="B153">
        <v>0</v>
      </c>
      <c r="C153">
        <f>WEEKDAY(ekodom[[#This Row],[Data]],2)</f>
        <v>3</v>
      </c>
      <c r="D153">
        <f>D152+ekodom[[#This Row],[retencja]]-IF(D152+ekodom[[#This Row],[retencja]]- IF(ekodom[[#This Row],[dzień_tygodnia]]=3,260,190)-IF(F153=1,300,0)&gt;=0,   IF(ekodom[[#This Row],[dzień_tygodnia]]=3,260,190)+IF(F153=1,300,0),D152+ekodom[[#This Row],[retencja]])</f>
        <v>0</v>
      </c>
      <c r="E153">
        <f>IF(ekodom[[#This Row],[retencja]]=0,E152+1,0)</f>
        <v>13</v>
      </c>
      <c r="F153">
        <f>IF(MOD(ekodom[[#This Row],[susza]],5)=0,1,0)*IF(E153=0,0,1)*IF(MONTH(ekodom[[#This Row],[Data]])&gt;=4,1,0)*IF(MONTH(ekodom[[#This Row],[Data]])&lt;=9,1,0)</f>
        <v>0</v>
      </c>
      <c r="G153">
        <f>IF(D152+ekodom[[#This Row],[retencja]]- IF(ekodom[[#This Row],[dzień_tygodnia]]=3,260,190)-IF(F153=1,300,0)&lt;0, 1,0)</f>
        <v>1</v>
      </c>
      <c r="H153">
        <f>IF(ekodom[[#This Row],[czy_wodociąg]]=0,0,-(D152+ekodom[[#This Row],[retencja]]- IF(ekodom[[#This Row],[dzień_tygodnia]]=3,260,190)-IF(F153=1,300,0)))</f>
        <v>260</v>
      </c>
    </row>
    <row r="154" spans="1:8" x14ac:dyDescent="0.25">
      <c r="A154" s="1">
        <v>44714</v>
      </c>
      <c r="B154">
        <v>18</v>
      </c>
      <c r="C154">
        <f>WEEKDAY(ekodom[[#This Row],[Data]],2)</f>
        <v>4</v>
      </c>
      <c r="D154">
        <f>D153+ekodom[[#This Row],[retencja]]-IF(D153+ekodom[[#This Row],[retencja]]- IF(ekodom[[#This Row],[dzień_tygodnia]]=3,260,190)-IF(F154=1,300,0)&gt;=0,   IF(ekodom[[#This Row],[dzień_tygodnia]]=3,260,190)+IF(F154=1,300,0),D153+ekodom[[#This Row],[retencja]])</f>
        <v>0</v>
      </c>
      <c r="E154">
        <f>IF(ekodom[[#This Row],[retencja]]=0,E153+1,0)</f>
        <v>0</v>
      </c>
      <c r="F154">
        <f>IF(MOD(ekodom[[#This Row],[susza]],5)=0,1,0)*IF(E154=0,0,1)*IF(MONTH(ekodom[[#This Row],[Data]])&gt;=4,1,0)*IF(MONTH(ekodom[[#This Row],[Data]])&lt;=9,1,0)</f>
        <v>0</v>
      </c>
      <c r="G154">
        <f>IF(D153+ekodom[[#This Row],[retencja]]- IF(ekodom[[#This Row],[dzień_tygodnia]]=3,260,190)-IF(F154=1,300,0)&lt;0, 1,0)</f>
        <v>1</v>
      </c>
      <c r="H154">
        <f>IF(ekodom[[#This Row],[czy_wodociąg]]=0,0,-(D153+ekodom[[#This Row],[retencja]]- IF(ekodom[[#This Row],[dzień_tygodnia]]=3,260,190)-IF(F154=1,300,0)))</f>
        <v>172</v>
      </c>
    </row>
    <row r="155" spans="1:8" x14ac:dyDescent="0.25">
      <c r="A155" s="1">
        <v>44715</v>
      </c>
      <c r="B155">
        <v>525</v>
      </c>
      <c r="C155">
        <f>WEEKDAY(ekodom[[#This Row],[Data]],2)</f>
        <v>5</v>
      </c>
      <c r="D155">
        <f>D154+ekodom[[#This Row],[retencja]]-IF(D154+ekodom[[#This Row],[retencja]]- IF(ekodom[[#This Row],[dzień_tygodnia]]=3,260,190)-IF(F155=1,300,0)&gt;=0,   IF(ekodom[[#This Row],[dzień_tygodnia]]=3,260,190)+IF(F155=1,300,0),D154+ekodom[[#This Row],[retencja]])</f>
        <v>335</v>
      </c>
      <c r="E155">
        <f>IF(ekodom[[#This Row],[retencja]]=0,E154+1,0)</f>
        <v>0</v>
      </c>
      <c r="F155">
        <f>IF(MOD(ekodom[[#This Row],[susza]],5)=0,1,0)*IF(E155=0,0,1)*IF(MONTH(ekodom[[#This Row],[Data]])&gt;=4,1,0)*IF(MONTH(ekodom[[#This Row],[Data]])&lt;=9,1,0)</f>
        <v>0</v>
      </c>
      <c r="G155">
        <f>IF(D154+ekodom[[#This Row],[retencja]]- IF(ekodom[[#This Row],[dzień_tygodnia]]=3,260,190)-IF(F155=1,300,0)&lt;0, 1,0)</f>
        <v>0</v>
      </c>
      <c r="H155">
        <f>IF(ekodom[[#This Row],[czy_wodociąg]]=0,0,-(D154+ekodom[[#This Row],[retencja]]- IF(ekodom[[#This Row],[dzień_tygodnia]]=3,260,190)-IF(F155=1,300,0)))</f>
        <v>0</v>
      </c>
    </row>
    <row r="156" spans="1:8" x14ac:dyDescent="0.25">
      <c r="A156" s="1">
        <v>44716</v>
      </c>
      <c r="B156">
        <v>697</v>
      </c>
      <c r="C156">
        <f>WEEKDAY(ekodom[[#This Row],[Data]],2)</f>
        <v>6</v>
      </c>
      <c r="D156">
        <f>D155+ekodom[[#This Row],[retencja]]-IF(D155+ekodom[[#This Row],[retencja]]- IF(ekodom[[#This Row],[dzień_tygodnia]]=3,260,190)-IF(F156=1,300,0)&gt;=0,   IF(ekodom[[#This Row],[dzień_tygodnia]]=3,260,190)+IF(F156=1,300,0),D155+ekodom[[#This Row],[retencja]])</f>
        <v>842</v>
      </c>
      <c r="E156">
        <f>IF(ekodom[[#This Row],[retencja]]=0,E155+1,0)</f>
        <v>0</v>
      </c>
      <c r="F156">
        <f>IF(MOD(ekodom[[#This Row],[susza]],5)=0,1,0)*IF(E156=0,0,1)*IF(MONTH(ekodom[[#This Row],[Data]])&gt;=4,1,0)*IF(MONTH(ekodom[[#This Row],[Data]])&lt;=9,1,0)</f>
        <v>0</v>
      </c>
      <c r="G156">
        <f>IF(D155+ekodom[[#This Row],[retencja]]- IF(ekodom[[#This Row],[dzień_tygodnia]]=3,260,190)-IF(F156=1,300,0)&lt;0, 1,0)</f>
        <v>0</v>
      </c>
      <c r="H156">
        <f>IF(ekodom[[#This Row],[czy_wodociąg]]=0,0,-(D155+ekodom[[#This Row],[retencja]]- IF(ekodom[[#This Row],[dzień_tygodnia]]=3,260,190)-IF(F156=1,300,0)))</f>
        <v>0</v>
      </c>
    </row>
    <row r="157" spans="1:8" x14ac:dyDescent="0.25">
      <c r="A157" s="1">
        <v>44717</v>
      </c>
      <c r="B157">
        <v>786</v>
      </c>
      <c r="C157">
        <f>WEEKDAY(ekodom[[#This Row],[Data]],2)</f>
        <v>7</v>
      </c>
      <c r="D157">
        <f>D156+ekodom[[#This Row],[retencja]]-IF(D156+ekodom[[#This Row],[retencja]]- IF(ekodom[[#This Row],[dzień_tygodnia]]=3,260,190)-IF(F157=1,300,0)&gt;=0,   IF(ekodom[[#This Row],[dzień_tygodnia]]=3,260,190)+IF(F157=1,300,0),D156+ekodom[[#This Row],[retencja]])</f>
        <v>1438</v>
      </c>
      <c r="E157">
        <f>IF(ekodom[[#This Row],[retencja]]=0,E156+1,0)</f>
        <v>0</v>
      </c>
      <c r="F157">
        <f>IF(MOD(ekodom[[#This Row],[susza]],5)=0,1,0)*IF(E157=0,0,1)*IF(MONTH(ekodom[[#This Row],[Data]])&gt;=4,1,0)*IF(MONTH(ekodom[[#This Row],[Data]])&lt;=9,1,0)</f>
        <v>0</v>
      </c>
      <c r="G157">
        <f>IF(D156+ekodom[[#This Row],[retencja]]- IF(ekodom[[#This Row],[dzień_tygodnia]]=3,260,190)-IF(F157=1,300,0)&lt;0, 1,0)</f>
        <v>0</v>
      </c>
      <c r="H157">
        <f>IF(ekodom[[#This Row],[czy_wodociąg]]=0,0,-(D156+ekodom[[#This Row],[retencja]]- IF(ekodom[[#This Row],[dzień_tygodnia]]=3,260,190)-IF(F157=1,300,0)))</f>
        <v>0</v>
      </c>
    </row>
    <row r="158" spans="1:8" x14ac:dyDescent="0.25">
      <c r="A158" s="1">
        <v>44718</v>
      </c>
      <c r="B158">
        <v>792</v>
      </c>
      <c r="C158">
        <f>WEEKDAY(ekodom[[#This Row],[Data]],2)</f>
        <v>1</v>
      </c>
      <c r="D158">
        <f>D157+ekodom[[#This Row],[retencja]]-IF(D157+ekodom[[#This Row],[retencja]]- IF(ekodom[[#This Row],[dzień_tygodnia]]=3,260,190)-IF(F158=1,300,0)&gt;=0,   IF(ekodom[[#This Row],[dzień_tygodnia]]=3,260,190)+IF(F158=1,300,0),D157+ekodom[[#This Row],[retencja]])</f>
        <v>2040</v>
      </c>
      <c r="E158">
        <f>IF(ekodom[[#This Row],[retencja]]=0,E157+1,0)</f>
        <v>0</v>
      </c>
      <c r="F158">
        <f>IF(MOD(ekodom[[#This Row],[susza]],5)=0,1,0)*IF(E158=0,0,1)*IF(MONTH(ekodom[[#This Row],[Data]])&gt;=4,1,0)*IF(MONTH(ekodom[[#This Row],[Data]])&lt;=9,1,0)</f>
        <v>0</v>
      </c>
      <c r="G158">
        <f>IF(D157+ekodom[[#This Row],[retencja]]- IF(ekodom[[#This Row],[dzień_tygodnia]]=3,260,190)-IF(F158=1,300,0)&lt;0, 1,0)</f>
        <v>0</v>
      </c>
      <c r="H158">
        <f>IF(ekodom[[#This Row],[czy_wodociąg]]=0,0,-(D157+ekodom[[#This Row],[retencja]]- IF(ekodom[[#This Row],[dzień_tygodnia]]=3,260,190)-IF(F158=1,300,0)))</f>
        <v>0</v>
      </c>
    </row>
    <row r="159" spans="1:8" x14ac:dyDescent="0.25">
      <c r="A159" s="1">
        <v>44719</v>
      </c>
      <c r="B159">
        <v>0</v>
      </c>
      <c r="C159">
        <f>WEEKDAY(ekodom[[#This Row],[Data]],2)</f>
        <v>2</v>
      </c>
      <c r="D159">
        <f>D158+ekodom[[#This Row],[retencja]]-IF(D158+ekodom[[#This Row],[retencja]]- IF(ekodom[[#This Row],[dzień_tygodnia]]=3,260,190)-IF(F159=1,300,0)&gt;=0,   IF(ekodom[[#This Row],[dzień_tygodnia]]=3,260,190)+IF(F159=1,300,0),D158+ekodom[[#This Row],[retencja]])</f>
        <v>1850</v>
      </c>
      <c r="E159">
        <f>IF(ekodom[[#This Row],[retencja]]=0,E158+1,0)</f>
        <v>1</v>
      </c>
      <c r="F159">
        <f>IF(MOD(ekodom[[#This Row],[susza]],5)=0,1,0)*IF(E159=0,0,1)*IF(MONTH(ekodom[[#This Row],[Data]])&gt;=4,1,0)*IF(MONTH(ekodom[[#This Row],[Data]])&lt;=9,1,0)</f>
        <v>0</v>
      </c>
      <c r="G159">
        <f>IF(D158+ekodom[[#This Row],[retencja]]- IF(ekodom[[#This Row],[dzień_tygodnia]]=3,260,190)-IF(F159=1,300,0)&lt;0, 1,0)</f>
        <v>0</v>
      </c>
      <c r="H159">
        <f>IF(ekodom[[#This Row],[czy_wodociąg]]=0,0,-(D158+ekodom[[#This Row],[retencja]]- IF(ekodom[[#This Row],[dzień_tygodnia]]=3,260,190)-IF(F159=1,300,0)))</f>
        <v>0</v>
      </c>
    </row>
    <row r="160" spans="1:8" x14ac:dyDescent="0.25">
      <c r="A160" s="1">
        <v>44720</v>
      </c>
      <c r="B160">
        <v>0</v>
      </c>
      <c r="C160">
        <f>WEEKDAY(ekodom[[#This Row],[Data]],2)</f>
        <v>3</v>
      </c>
      <c r="D160">
        <f>D159+ekodom[[#This Row],[retencja]]-IF(D159+ekodom[[#This Row],[retencja]]- IF(ekodom[[#This Row],[dzień_tygodnia]]=3,260,190)-IF(F160=1,300,0)&gt;=0,   IF(ekodom[[#This Row],[dzień_tygodnia]]=3,260,190)+IF(F160=1,300,0),D159+ekodom[[#This Row],[retencja]])</f>
        <v>1590</v>
      </c>
      <c r="E160">
        <f>IF(ekodom[[#This Row],[retencja]]=0,E159+1,0)</f>
        <v>2</v>
      </c>
      <c r="F160">
        <f>IF(MOD(ekodom[[#This Row],[susza]],5)=0,1,0)*IF(E160=0,0,1)*IF(MONTH(ekodom[[#This Row],[Data]])&gt;=4,1,0)*IF(MONTH(ekodom[[#This Row],[Data]])&lt;=9,1,0)</f>
        <v>0</v>
      </c>
      <c r="G160">
        <f>IF(D159+ekodom[[#This Row],[retencja]]- IF(ekodom[[#This Row],[dzień_tygodnia]]=3,260,190)-IF(F160=1,300,0)&lt;0, 1,0)</f>
        <v>0</v>
      </c>
      <c r="H160">
        <f>IF(ekodom[[#This Row],[czy_wodociąg]]=0,0,-(D159+ekodom[[#This Row],[retencja]]- IF(ekodom[[#This Row],[dzień_tygodnia]]=3,260,190)-IF(F160=1,300,0)))</f>
        <v>0</v>
      </c>
    </row>
    <row r="161" spans="1:8" x14ac:dyDescent="0.25">
      <c r="A161" s="1">
        <v>44721</v>
      </c>
      <c r="B161">
        <v>0</v>
      </c>
      <c r="C161">
        <f>WEEKDAY(ekodom[[#This Row],[Data]],2)</f>
        <v>4</v>
      </c>
      <c r="D161">
        <f>D160+ekodom[[#This Row],[retencja]]-IF(D160+ekodom[[#This Row],[retencja]]- IF(ekodom[[#This Row],[dzień_tygodnia]]=3,260,190)-IF(F161=1,300,0)&gt;=0,   IF(ekodom[[#This Row],[dzień_tygodnia]]=3,260,190)+IF(F161=1,300,0),D160+ekodom[[#This Row],[retencja]])</f>
        <v>1400</v>
      </c>
      <c r="E161">
        <f>IF(ekodom[[#This Row],[retencja]]=0,E160+1,0)</f>
        <v>3</v>
      </c>
      <c r="F161">
        <f>IF(MOD(ekodom[[#This Row],[susza]],5)=0,1,0)*IF(E161=0,0,1)*IF(MONTH(ekodom[[#This Row],[Data]])&gt;=4,1,0)*IF(MONTH(ekodom[[#This Row],[Data]])&lt;=9,1,0)</f>
        <v>0</v>
      </c>
      <c r="G161">
        <f>IF(D160+ekodom[[#This Row],[retencja]]- IF(ekodom[[#This Row],[dzień_tygodnia]]=3,260,190)-IF(F161=1,300,0)&lt;0, 1,0)</f>
        <v>0</v>
      </c>
      <c r="H161">
        <f>IF(ekodom[[#This Row],[czy_wodociąg]]=0,0,-(D160+ekodom[[#This Row],[retencja]]- IF(ekodom[[#This Row],[dzień_tygodnia]]=3,260,190)-IF(F161=1,300,0)))</f>
        <v>0</v>
      </c>
    </row>
    <row r="162" spans="1:8" x14ac:dyDescent="0.25">
      <c r="A162" s="1">
        <v>44722</v>
      </c>
      <c r="B162">
        <v>0</v>
      </c>
      <c r="C162">
        <f>WEEKDAY(ekodom[[#This Row],[Data]],2)</f>
        <v>5</v>
      </c>
      <c r="D162">
        <f>D161+ekodom[[#This Row],[retencja]]-IF(D161+ekodom[[#This Row],[retencja]]- IF(ekodom[[#This Row],[dzień_tygodnia]]=3,260,190)-IF(F162=1,300,0)&gt;=0,   IF(ekodom[[#This Row],[dzień_tygodnia]]=3,260,190)+IF(F162=1,300,0),D161+ekodom[[#This Row],[retencja]])</f>
        <v>1210</v>
      </c>
      <c r="E162">
        <f>IF(ekodom[[#This Row],[retencja]]=0,E161+1,0)</f>
        <v>4</v>
      </c>
      <c r="F162">
        <f>IF(MOD(ekodom[[#This Row],[susza]],5)=0,1,0)*IF(E162=0,0,1)*IF(MONTH(ekodom[[#This Row],[Data]])&gt;=4,1,0)*IF(MONTH(ekodom[[#This Row],[Data]])&lt;=9,1,0)</f>
        <v>0</v>
      </c>
      <c r="G162">
        <f>IF(D161+ekodom[[#This Row],[retencja]]- IF(ekodom[[#This Row],[dzień_tygodnia]]=3,260,190)-IF(F162=1,300,0)&lt;0, 1,0)</f>
        <v>0</v>
      </c>
      <c r="H162">
        <f>IF(ekodom[[#This Row],[czy_wodociąg]]=0,0,-(D161+ekodom[[#This Row],[retencja]]- IF(ekodom[[#This Row],[dzień_tygodnia]]=3,260,190)-IF(F162=1,300,0)))</f>
        <v>0</v>
      </c>
    </row>
    <row r="163" spans="1:8" x14ac:dyDescent="0.25">
      <c r="A163" s="1">
        <v>44723</v>
      </c>
      <c r="B163">
        <v>0</v>
      </c>
      <c r="C163">
        <f>WEEKDAY(ekodom[[#This Row],[Data]],2)</f>
        <v>6</v>
      </c>
      <c r="D163">
        <f>D162+ekodom[[#This Row],[retencja]]-IF(D162+ekodom[[#This Row],[retencja]]- IF(ekodom[[#This Row],[dzień_tygodnia]]=3,260,190)-IF(F163=1,300,0)&gt;=0,   IF(ekodom[[#This Row],[dzień_tygodnia]]=3,260,190)+IF(F163=1,300,0),D162+ekodom[[#This Row],[retencja]])</f>
        <v>720</v>
      </c>
      <c r="E163">
        <f>IF(ekodom[[#This Row],[retencja]]=0,E162+1,0)</f>
        <v>5</v>
      </c>
      <c r="F163">
        <f>IF(MOD(ekodom[[#This Row],[susza]],5)=0,1,0)*IF(E163=0,0,1)*IF(MONTH(ekodom[[#This Row],[Data]])&gt;=4,1,0)*IF(MONTH(ekodom[[#This Row],[Data]])&lt;=9,1,0)</f>
        <v>1</v>
      </c>
      <c r="G163">
        <f>IF(D162+ekodom[[#This Row],[retencja]]- IF(ekodom[[#This Row],[dzień_tygodnia]]=3,260,190)-IF(F163=1,300,0)&lt;0, 1,0)</f>
        <v>0</v>
      </c>
      <c r="H163">
        <f>IF(ekodom[[#This Row],[czy_wodociąg]]=0,0,-(D162+ekodom[[#This Row],[retencja]]- IF(ekodom[[#This Row],[dzień_tygodnia]]=3,260,190)-IF(F163=1,300,0)))</f>
        <v>0</v>
      </c>
    </row>
    <row r="164" spans="1:8" x14ac:dyDescent="0.25">
      <c r="A164" s="1">
        <v>44724</v>
      </c>
      <c r="B164">
        <v>0</v>
      </c>
      <c r="C164">
        <f>WEEKDAY(ekodom[[#This Row],[Data]],2)</f>
        <v>7</v>
      </c>
      <c r="D164">
        <f>D163+ekodom[[#This Row],[retencja]]-IF(D163+ekodom[[#This Row],[retencja]]- IF(ekodom[[#This Row],[dzień_tygodnia]]=3,260,190)-IF(F164=1,300,0)&gt;=0,   IF(ekodom[[#This Row],[dzień_tygodnia]]=3,260,190)+IF(F164=1,300,0),D163+ekodom[[#This Row],[retencja]])</f>
        <v>530</v>
      </c>
      <c r="E164">
        <f>IF(ekodom[[#This Row],[retencja]]=0,E163+1,0)</f>
        <v>6</v>
      </c>
      <c r="F164">
        <f>IF(MOD(ekodom[[#This Row],[susza]],5)=0,1,0)*IF(E164=0,0,1)*IF(MONTH(ekodom[[#This Row],[Data]])&gt;=4,1,0)*IF(MONTH(ekodom[[#This Row],[Data]])&lt;=9,1,0)</f>
        <v>0</v>
      </c>
      <c r="G164">
        <f>IF(D163+ekodom[[#This Row],[retencja]]- IF(ekodom[[#This Row],[dzień_tygodnia]]=3,260,190)-IF(F164=1,300,0)&lt;0, 1,0)</f>
        <v>0</v>
      </c>
      <c r="H164">
        <f>IF(ekodom[[#This Row],[czy_wodociąg]]=0,0,-(D163+ekodom[[#This Row],[retencja]]- IF(ekodom[[#This Row],[dzień_tygodnia]]=3,260,190)-IF(F164=1,300,0)))</f>
        <v>0</v>
      </c>
    </row>
    <row r="165" spans="1:8" x14ac:dyDescent="0.25">
      <c r="A165" s="1">
        <v>44725</v>
      </c>
      <c r="B165">
        <v>0</v>
      </c>
      <c r="C165">
        <f>WEEKDAY(ekodom[[#This Row],[Data]],2)</f>
        <v>1</v>
      </c>
      <c r="D165">
        <f>D164+ekodom[[#This Row],[retencja]]-IF(D164+ekodom[[#This Row],[retencja]]- IF(ekodom[[#This Row],[dzień_tygodnia]]=3,260,190)-IF(F165=1,300,0)&gt;=0,   IF(ekodom[[#This Row],[dzień_tygodnia]]=3,260,190)+IF(F165=1,300,0),D164+ekodom[[#This Row],[retencja]])</f>
        <v>340</v>
      </c>
      <c r="E165">
        <f>IF(ekodom[[#This Row],[retencja]]=0,E164+1,0)</f>
        <v>7</v>
      </c>
      <c r="F165">
        <f>IF(MOD(ekodom[[#This Row],[susza]],5)=0,1,0)*IF(E165=0,0,1)*IF(MONTH(ekodom[[#This Row],[Data]])&gt;=4,1,0)*IF(MONTH(ekodom[[#This Row],[Data]])&lt;=9,1,0)</f>
        <v>0</v>
      </c>
      <c r="G165">
        <f>IF(D164+ekodom[[#This Row],[retencja]]- IF(ekodom[[#This Row],[dzień_tygodnia]]=3,260,190)-IF(F165=1,300,0)&lt;0, 1,0)</f>
        <v>0</v>
      </c>
      <c r="H165">
        <f>IF(ekodom[[#This Row],[czy_wodociąg]]=0,0,-(D164+ekodom[[#This Row],[retencja]]- IF(ekodom[[#This Row],[dzień_tygodnia]]=3,260,190)-IF(F165=1,300,0)))</f>
        <v>0</v>
      </c>
    </row>
    <row r="166" spans="1:8" x14ac:dyDescent="0.25">
      <c r="A166" s="1">
        <v>44726</v>
      </c>
      <c r="B166">
        <v>0</v>
      </c>
      <c r="C166">
        <f>WEEKDAY(ekodom[[#This Row],[Data]],2)</f>
        <v>2</v>
      </c>
      <c r="D166">
        <f>D165+ekodom[[#This Row],[retencja]]-IF(D165+ekodom[[#This Row],[retencja]]- IF(ekodom[[#This Row],[dzień_tygodnia]]=3,260,190)-IF(F166=1,300,0)&gt;=0,   IF(ekodom[[#This Row],[dzień_tygodnia]]=3,260,190)+IF(F166=1,300,0),D165+ekodom[[#This Row],[retencja]])</f>
        <v>150</v>
      </c>
      <c r="E166">
        <f>IF(ekodom[[#This Row],[retencja]]=0,E165+1,0)</f>
        <v>8</v>
      </c>
      <c r="F166">
        <f>IF(MOD(ekodom[[#This Row],[susza]],5)=0,1,0)*IF(E166=0,0,1)*IF(MONTH(ekodom[[#This Row],[Data]])&gt;=4,1,0)*IF(MONTH(ekodom[[#This Row],[Data]])&lt;=9,1,0)</f>
        <v>0</v>
      </c>
      <c r="G166">
        <f>IF(D165+ekodom[[#This Row],[retencja]]- IF(ekodom[[#This Row],[dzień_tygodnia]]=3,260,190)-IF(F166=1,300,0)&lt;0, 1,0)</f>
        <v>0</v>
      </c>
      <c r="H166">
        <f>IF(ekodom[[#This Row],[czy_wodociąg]]=0,0,-(D165+ekodom[[#This Row],[retencja]]- IF(ekodom[[#This Row],[dzień_tygodnia]]=3,260,190)-IF(F166=1,300,0)))</f>
        <v>0</v>
      </c>
    </row>
    <row r="167" spans="1:8" x14ac:dyDescent="0.25">
      <c r="A167" s="1">
        <v>44727</v>
      </c>
      <c r="B167">
        <v>0</v>
      </c>
      <c r="C167">
        <f>WEEKDAY(ekodom[[#This Row],[Data]],2)</f>
        <v>3</v>
      </c>
      <c r="D167">
        <f>D166+ekodom[[#This Row],[retencja]]-IF(D166+ekodom[[#This Row],[retencja]]- IF(ekodom[[#This Row],[dzień_tygodnia]]=3,260,190)-IF(F167=1,300,0)&gt;=0,   IF(ekodom[[#This Row],[dzień_tygodnia]]=3,260,190)+IF(F167=1,300,0),D166+ekodom[[#This Row],[retencja]])</f>
        <v>0</v>
      </c>
      <c r="E167">
        <f>IF(ekodom[[#This Row],[retencja]]=0,E166+1,0)</f>
        <v>9</v>
      </c>
      <c r="F167">
        <f>IF(MOD(ekodom[[#This Row],[susza]],5)=0,1,0)*IF(E167=0,0,1)*IF(MONTH(ekodom[[#This Row],[Data]])&gt;=4,1,0)*IF(MONTH(ekodom[[#This Row],[Data]])&lt;=9,1,0)</f>
        <v>0</v>
      </c>
      <c r="G167">
        <f>IF(D166+ekodom[[#This Row],[retencja]]- IF(ekodom[[#This Row],[dzień_tygodnia]]=3,260,190)-IF(F167=1,300,0)&lt;0, 1,0)</f>
        <v>1</v>
      </c>
      <c r="H167">
        <f>IF(ekodom[[#This Row],[czy_wodociąg]]=0,0,-(D166+ekodom[[#This Row],[retencja]]- IF(ekodom[[#This Row],[dzień_tygodnia]]=3,260,190)-IF(F167=1,300,0)))</f>
        <v>110</v>
      </c>
    </row>
    <row r="168" spans="1:8" x14ac:dyDescent="0.25">
      <c r="A168" s="1">
        <v>44728</v>
      </c>
      <c r="B168">
        <v>0</v>
      </c>
      <c r="C168">
        <f>WEEKDAY(ekodom[[#This Row],[Data]],2)</f>
        <v>4</v>
      </c>
      <c r="D168">
        <f>D167+ekodom[[#This Row],[retencja]]-IF(D167+ekodom[[#This Row],[retencja]]- IF(ekodom[[#This Row],[dzień_tygodnia]]=3,260,190)-IF(F168=1,300,0)&gt;=0,   IF(ekodom[[#This Row],[dzień_tygodnia]]=3,260,190)+IF(F168=1,300,0),D167+ekodom[[#This Row],[retencja]])</f>
        <v>0</v>
      </c>
      <c r="E168">
        <f>IF(ekodom[[#This Row],[retencja]]=0,E167+1,0)</f>
        <v>10</v>
      </c>
      <c r="F168">
        <f>IF(MOD(ekodom[[#This Row],[susza]],5)=0,1,0)*IF(E168=0,0,1)*IF(MONTH(ekodom[[#This Row],[Data]])&gt;=4,1,0)*IF(MONTH(ekodom[[#This Row],[Data]])&lt;=9,1,0)</f>
        <v>1</v>
      </c>
      <c r="G168">
        <f>IF(D167+ekodom[[#This Row],[retencja]]- IF(ekodom[[#This Row],[dzień_tygodnia]]=3,260,190)-IF(F168=1,300,0)&lt;0, 1,0)</f>
        <v>1</v>
      </c>
      <c r="H168">
        <f>IF(ekodom[[#This Row],[czy_wodociąg]]=0,0,-(D167+ekodom[[#This Row],[retencja]]- IF(ekodom[[#This Row],[dzień_tygodnia]]=3,260,190)-IF(F168=1,300,0)))</f>
        <v>490</v>
      </c>
    </row>
    <row r="169" spans="1:8" x14ac:dyDescent="0.25">
      <c r="A169" s="1">
        <v>44729</v>
      </c>
      <c r="B169">
        <v>998</v>
      </c>
      <c r="C169">
        <f>WEEKDAY(ekodom[[#This Row],[Data]],2)</f>
        <v>5</v>
      </c>
      <c r="D169">
        <f>D168+ekodom[[#This Row],[retencja]]-IF(D168+ekodom[[#This Row],[retencja]]- IF(ekodom[[#This Row],[dzień_tygodnia]]=3,260,190)-IF(F169=1,300,0)&gt;=0,   IF(ekodom[[#This Row],[dzień_tygodnia]]=3,260,190)+IF(F169=1,300,0),D168+ekodom[[#This Row],[retencja]])</f>
        <v>808</v>
      </c>
      <c r="E169">
        <f>IF(ekodom[[#This Row],[retencja]]=0,E168+1,0)</f>
        <v>0</v>
      </c>
      <c r="F169">
        <f>IF(MOD(ekodom[[#This Row],[susza]],5)=0,1,0)*IF(E169=0,0,1)*IF(MONTH(ekodom[[#This Row],[Data]])&gt;=4,1,0)*IF(MONTH(ekodom[[#This Row],[Data]])&lt;=9,1,0)</f>
        <v>0</v>
      </c>
      <c r="G169">
        <f>IF(D168+ekodom[[#This Row],[retencja]]- IF(ekodom[[#This Row],[dzień_tygodnia]]=3,260,190)-IF(F169=1,300,0)&lt;0, 1,0)</f>
        <v>0</v>
      </c>
      <c r="H169">
        <f>IF(ekodom[[#This Row],[czy_wodociąg]]=0,0,-(D168+ekodom[[#This Row],[retencja]]- IF(ekodom[[#This Row],[dzień_tygodnia]]=3,260,190)-IF(F169=1,300,0)))</f>
        <v>0</v>
      </c>
    </row>
    <row r="170" spans="1:8" x14ac:dyDescent="0.25">
      <c r="A170" s="1">
        <v>44730</v>
      </c>
      <c r="B170">
        <v>0</v>
      </c>
      <c r="C170">
        <f>WEEKDAY(ekodom[[#This Row],[Data]],2)</f>
        <v>6</v>
      </c>
      <c r="D170">
        <f>D169+ekodom[[#This Row],[retencja]]-IF(D169+ekodom[[#This Row],[retencja]]- IF(ekodom[[#This Row],[dzień_tygodnia]]=3,260,190)-IF(F170=1,300,0)&gt;=0,   IF(ekodom[[#This Row],[dzień_tygodnia]]=3,260,190)+IF(F170=1,300,0),D169+ekodom[[#This Row],[retencja]])</f>
        <v>618</v>
      </c>
      <c r="E170">
        <f>IF(ekodom[[#This Row],[retencja]]=0,E169+1,0)</f>
        <v>1</v>
      </c>
      <c r="F170">
        <f>IF(MOD(ekodom[[#This Row],[susza]],5)=0,1,0)*IF(E170=0,0,1)*IF(MONTH(ekodom[[#This Row],[Data]])&gt;=4,1,0)*IF(MONTH(ekodom[[#This Row],[Data]])&lt;=9,1,0)</f>
        <v>0</v>
      </c>
      <c r="G170">
        <f>IF(D169+ekodom[[#This Row],[retencja]]- IF(ekodom[[#This Row],[dzień_tygodnia]]=3,260,190)-IF(F170=1,300,0)&lt;0, 1,0)</f>
        <v>0</v>
      </c>
      <c r="H170">
        <f>IF(ekodom[[#This Row],[czy_wodociąg]]=0,0,-(D169+ekodom[[#This Row],[retencja]]- IF(ekodom[[#This Row],[dzień_tygodnia]]=3,260,190)-IF(F170=1,300,0)))</f>
        <v>0</v>
      </c>
    </row>
    <row r="171" spans="1:8" x14ac:dyDescent="0.25">
      <c r="A171" s="1">
        <v>44731</v>
      </c>
      <c r="B171">
        <v>0</v>
      </c>
      <c r="C171">
        <f>WEEKDAY(ekodom[[#This Row],[Data]],2)</f>
        <v>7</v>
      </c>
      <c r="D171">
        <f>D170+ekodom[[#This Row],[retencja]]-IF(D170+ekodom[[#This Row],[retencja]]- IF(ekodom[[#This Row],[dzień_tygodnia]]=3,260,190)-IF(F171=1,300,0)&gt;=0,   IF(ekodom[[#This Row],[dzień_tygodnia]]=3,260,190)+IF(F171=1,300,0),D170+ekodom[[#This Row],[retencja]])</f>
        <v>428</v>
      </c>
      <c r="E171">
        <f>IF(ekodom[[#This Row],[retencja]]=0,E170+1,0)</f>
        <v>2</v>
      </c>
      <c r="F171">
        <f>IF(MOD(ekodom[[#This Row],[susza]],5)=0,1,0)*IF(E171=0,0,1)*IF(MONTH(ekodom[[#This Row],[Data]])&gt;=4,1,0)*IF(MONTH(ekodom[[#This Row],[Data]])&lt;=9,1,0)</f>
        <v>0</v>
      </c>
      <c r="G171">
        <f>IF(D170+ekodom[[#This Row],[retencja]]- IF(ekodom[[#This Row],[dzień_tygodnia]]=3,260,190)-IF(F171=1,300,0)&lt;0, 1,0)</f>
        <v>0</v>
      </c>
      <c r="H171">
        <f>IF(ekodom[[#This Row],[czy_wodociąg]]=0,0,-(D170+ekodom[[#This Row],[retencja]]- IF(ekodom[[#This Row],[dzień_tygodnia]]=3,260,190)-IF(F171=1,300,0)))</f>
        <v>0</v>
      </c>
    </row>
    <row r="172" spans="1:8" x14ac:dyDescent="0.25">
      <c r="A172" s="1">
        <v>44732</v>
      </c>
      <c r="B172">
        <v>0</v>
      </c>
      <c r="C172">
        <f>WEEKDAY(ekodom[[#This Row],[Data]],2)</f>
        <v>1</v>
      </c>
      <c r="D172">
        <f>D171+ekodom[[#This Row],[retencja]]-IF(D171+ekodom[[#This Row],[retencja]]- IF(ekodom[[#This Row],[dzień_tygodnia]]=3,260,190)-IF(F172=1,300,0)&gt;=0,   IF(ekodom[[#This Row],[dzień_tygodnia]]=3,260,190)+IF(F172=1,300,0),D171+ekodom[[#This Row],[retencja]])</f>
        <v>238</v>
      </c>
      <c r="E172">
        <f>IF(ekodom[[#This Row],[retencja]]=0,E171+1,0)</f>
        <v>3</v>
      </c>
      <c r="F172">
        <f>IF(MOD(ekodom[[#This Row],[susza]],5)=0,1,0)*IF(E172=0,0,1)*IF(MONTH(ekodom[[#This Row],[Data]])&gt;=4,1,0)*IF(MONTH(ekodom[[#This Row],[Data]])&lt;=9,1,0)</f>
        <v>0</v>
      </c>
      <c r="G172">
        <f>IF(D171+ekodom[[#This Row],[retencja]]- IF(ekodom[[#This Row],[dzień_tygodnia]]=3,260,190)-IF(F172=1,300,0)&lt;0, 1,0)</f>
        <v>0</v>
      </c>
      <c r="H172">
        <f>IF(ekodom[[#This Row],[czy_wodociąg]]=0,0,-(D171+ekodom[[#This Row],[retencja]]- IF(ekodom[[#This Row],[dzień_tygodnia]]=3,260,190)-IF(F172=1,300,0)))</f>
        <v>0</v>
      </c>
    </row>
    <row r="173" spans="1:8" x14ac:dyDescent="0.25">
      <c r="A173" s="1">
        <v>44733</v>
      </c>
      <c r="B173">
        <v>0</v>
      </c>
      <c r="C173">
        <f>WEEKDAY(ekodom[[#This Row],[Data]],2)</f>
        <v>2</v>
      </c>
      <c r="D173">
        <f>D172+ekodom[[#This Row],[retencja]]-IF(D172+ekodom[[#This Row],[retencja]]- IF(ekodom[[#This Row],[dzień_tygodnia]]=3,260,190)-IF(F173=1,300,0)&gt;=0,   IF(ekodom[[#This Row],[dzień_tygodnia]]=3,260,190)+IF(F173=1,300,0),D172+ekodom[[#This Row],[retencja]])</f>
        <v>48</v>
      </c>
      <c r="E173">
        <f>IF(ekodom[[#This Row],[retencja]]=0,E172+1,0)</f>
        <v>4</v>
      </c>
      <c r="F173">
        <f>IF(MOD(ekodom[[#This Row],[susza]],5)=0,1,0)*IF(E173=0,0,1)*IF(MONTH(ekodom[[#This Row],[Data]])&gt;=4,1,0)*IF(MONTH(ekodom[[#This Row],[Data]])&lt;=9,1,0)</f>
        <v>0</v>
      </c>
      <c r="G173">
        <f>IF(D172+ekodom[[#This Row],[retencja]]- IF(ekodom[[#This Row],[dzień_tygodnia]]=3,260,190)-IF(F173=1,300,0)&lt;0, 1,0)</f>
        <v>0</v>
      </c>
      <c r="H173">
        <f>IF(ekodom[[#This Row],[czy_wodociąg]]=0,0,-(D172+ekodom[[#This Row],[retencja]]- IF(ekodom[[#This Row],[dzień_tygodnia]]=3,260,190)-IF(F173=1,300,0)))</f>
        <v>0</v>
      </c>
    </row>
    <row r="174" spans="1:8" x14ac:dyDescent="0.25">
      <c r="A174" s="1">
        <v>44734</v>
      </c>
      <c r="B174">
        <v>0</v>
      </c>
      <c r="C174">
        <f>WEEKDAY(ekodom[[#This Row],[Data]],2)</f>
        <v>3</v>
      </c>
      <c r="D174">
        <f>D173+ekodom[[#This Row],[retencja]]-IF(D173+ekodom[[#This Row],[retencja]]- IF(ekodom[[#This Row],[dzień_tygodnia]]=3,260,190)-IF(F174=1,300,0)&gt;=0,   IF(ekodom[[#This Row],[dzień_tygodnia]]=3,260,190)+IF(F174=1,300,0),D173+ekodom[[#This Row],[retencja]])</f>
        <v>0</v>
      </c>
      <c r="E174">
        <f>IF(ekodom[[#This Row],[retencja]]=0,E173+1,0)</f>
        <v>5</v>
      </c>
      <c r="F174">
        <f>IF(MOD(ekodom[[#This Row],[susza]],5)=0,1,0)*IF(E174=0,0,1)*IF(MONTH(ekodom[[#This Row],[Data]])&gt;=4,1,0)*IF(MONTH(ekodom[[#This Row],[Data]])&lt;=9,1,0)</f>
        <v>1</v>
      </c>
      <c r="G174">
        <f>IF(D173+ekodom[[#This Row],[retencja]]- IF(ekodom[[#This Row],[dzień_tygodnia]]=3,260,190)-IF(F174=1,300,0)&lt;0, 1,0)</f>
        <v>1</v>
      </c>
      <c r="H174">
        <f>IF(ekodom[[#This Row],[czy_wodociąg]]=0,0,-(D173+ekodom[[#This Row],[retencja]]- IF(ekodom[[#This Row],[dzień_tygodnia]]=3,260,190)-IF(F174=1,300,0)))</f>
        <v>512</v>
      </c>
    </row>
    <row r="175" spans="1:8" x14ac:dyDescent="0.25">
      <c r="A175" s="1">
        <v>44735</v>
      </c>
      <c r="B175">
        <v>0</v>
      </c>
      <c r="C175">
        <f>WEEKDAY(ekodom[[#This Row],[Data]],2)</f>
        <v>4</v>
      </c>
      <c r="D175">
        <f>D174+ekodom[[#This Row],[retencja]]-IF(D174+ekodom[[#This Row],[retencja]]- IF(ekodom[[#This Row],[dzień_tygodnia]]=3,260,190)-IF(F175=1,300,0)&gt;=0,   IF(ekodom[[#This Row],[dzień_tygodnia]]=3,260,190)+IF(F175=1,300,0),D174+ekodom[[#This Row],[retencja]])</f>
        <v>0</v>
      </c>
      <c r="E175">
        <f>IF(ekodom[[#This Row],[retencja]]=0,E174+1,0)</f>
        <v>6</v>
      </c>
      <c r="F175">
        <f>IF(MOD(ekodom[[#This Row],[susza]],5)=0,1,0)*IF(E175=0,0,1)*IF(MONTH(ekodom[[#This Row],[Data]])&gt;=4,1,0)*IF(MONTH(ekodom[[#This Row],[Data]])&lt;=9,1,0)</f>
        <v>0</v>
      </c>
      <c r="G175">
        <f>IF(D174+ekodom[[#This Row],[retencja]]- IF(ekodom[[#This Row],[dzień_tygodnia]]=3,260,190)-IF(F175=1,300,0)&lt;0, 1,0)</f>
        <v>1</v>
      </c>
      <c r="H175">
        <f>IF(ekodom[[#This Row],[czy_wodociąg]]=0,0,-(D174+ekodom[[#This Row],[retencja]]- IF(ekodom[[#This Row],[dzień_tygodnia]]=3,260,190)-IF(F175=1,300,0)))</f>
        <v>190</v>
      </c>
    </row>
    <row r="176" spans="1:8" x14ac:dyDescent="0.25">
      <c r="A176" s="1">
        <v>44736</v>
      </c>
      <c r="B176">
        <v>0</v>
      </c>
      <c r="C176">
        <f>WEEKDAY(ekodom[[#This Row],[Data]],2)</f>
        <v>5</v>
      </c>
      <c r="D176">
        <f>D175+ekodom[[#This Row],[retencja]]-IF(D175+ekodom[[#This Row],[retencja]]- IF(ekodom[[#This Row],[dzień_tygodnia]]=3,260,190)-IF(F176=1,300,0)&gt;=0,   IF(ekodom[[#This Row],[dzień_tygodnia]]=3,260,190)+IF(F176=1,300,0),D175+ekodom[[#This Row],[retencja]])</f>
        <v>0</v>
      </c>
      <c r="E176">
        <f>IF(ekodom[[#This Row],[retencja]]=0,E175+1,0)</f>
        <v>7</v>
      </c>
      <c r="F176">
        <f>IF(MOD(ekodom[[#This Row],[susza]],5)=0,1,0)*IF(E176=0,0,1)*IF(MONTH(ekodom[[#This Row],[Data]])&gt;=4,1,0)*IF(MONTH(ekodom[[#This Row],[Data]])&lt;=9,1,0)</f>
        <v>0</v>
      </c>
      <c r="G176">
        <f>IF(D175+ekodom[[#This Row],[retencja]]- IF(ekodom[[#This Row],[dzień_tygodnia]]=3,260,190)-IF(F176=1,300,0)&lt;0, 1,0)</f>
        <v>1</v>
      </c>
      <c r="H176">
        <f>IF(ekodom[[#This Row],[czy_wodociąg]]=0,0,-(D175+ekodom[[#This Row],[retencja]]- IF(ekodom[[#This Row],[dzień_tygodnia]]=3,260,190)-IF(F176=1,300,0)))</f>
        <v>190</v>
      </c>
    </row>
    <row r="177" spans="1:8" x14ac:dyDescent="0.25">
      <c r="A177" s="1">
        <v>44737</v>
      </c>
      <c r="B177">
        <v>0</v>
      </c>
      <c r="C177">
        <f>WEEKDAY(ekodom[[#This Row],[Data]],2)</f>
        <v>6</v>
      </c>
      <c r="D177">
        <f>D176+ekodom[[#This Row],[retencja]]-IF(D176+ekodom[[#This Row],[retencja]]- IF(ekodom[[#This Row],[dzień_tygodnia]]=3,260,190)-IF(F177=1,300,0)&gt;=0,   IF(ekodom[[#This Row],[dzień_tygodnia]]=3,260,190)+IF(F177=1,300,0),D176+ekodom[[#This Row],[retencja]])</f>
        <v>0</v>
      </c>
      <c r="E177">
        <f>IF(ekodom[[#This Row],[retencja]]=0,E176+1,0)</f>
        <v>8</v>
      </c>
      <c r="F177">
        <f>IF(MOD(ekodom[[#This Row],[susza]],5)=0,1,0)*IF(E177=0,0,1)*IF(MONTH(ekodom[[#This Row],[Data]])&gt;=4,1,0)*IF(MONTH(ekodom[[#This Row],[Data]])&lt;=9,1,0)</f>
        <v>0</v>
      </c>
      <c r="G177">
        <f>IF(D176+ekodom[[#This Row],[retencja]]- IF(ekodom[[#This Row],[dzień_tygodnia]]=3,260,190)-IF(F177=1,300,0)&lt;0, 1,0)</f>
        <v>1</v>
      </c>
      <c r="H177">
        <f>IF(ekodom[[#This Row],[czy_wodociąg]]=0,0,-(D176+ekodom[[#This Row],[retencja]]- IF(ekodom[[#This Row],[dzień_tygodnia]]=3,260,190)-IF(F177=1,300,0)))</f>
        <v>190</v>
      </c>
    </row>
    <row r="178" spans="1:8" x14ac:dyDescent="0.25">
      <c r="A178" s="1">
        <v>44738</v>
      </c>
      <c r="B178">
        <v>540</v>
      </c>
      <c r="C178">
        <f>WEEKDAY(ekodom[[#This Row],[Data]],2)</f>
        <v>7</v>
      </c>
      <c r="D178">
        <f>D177+ekodom[[#This Row],[retencja]]-IF(D177+ekodom[[#This Row],[retencja]]- IF(ekodom[[#This Row],[dzień_tygodnia]]=3,260,190)-IF(F178=1,300,0)&gt;=0,   IF(ekodom[[#This Row],[dzień_tygodnia]]=3,260,190)+IF(F178=1,300,0),D177+ekodom[[#This Row],[retencja]])</f>
        <v>350</v>
      </c>
      <c r="E178">
        <f>IF(ekodom[[#This Row],[retencja]]=0,E177+1,0)</f>
        <v>0</v>
      </c>
      <c r="F178">
        <f>IF(MOD(ekodom[[#This Row],[susza]],5)=0,1,0)*IF(E178=0,0,1)*IF(MONTH(ekodom[[#This Row],[Data]])&gt;=4,1,0)*IF(MONTH(ekodom[[#This Row],[Data]])&lt;=9,1,0)</f>
        <v>0</v>
      </c>
      <c r="G178">
        <f>IF(D177+ekodom[[#This Row],[retencja]]- IF(ekodom[[#This Row],[dzień_tygodnia]]=3,260,190)-IF(F178=1,300,0)&lt;0, 1,0)</f>
        <v>0</v>
      </c>
      <c r="H178">
        <f>IF(ekodom[[#This Row],[czy_wodociąg]]=0,0,-(D177+ekodom[[#This Row],[retencja]]- IF(ekodom[[#This Row],[dzień_tygodnia]]=3,260,190)-IF(F178=1,300,0)))</f>
        <v>0</v>
      </c>
    </row>
    <row r="179" spans="1:8" x14ac:dyDescent="0.25">
      <c r="A179" s="1">
        <v>44739</v>
      </c>
      <c r="B179">
        <v>607</v>
      </c>
      <c r="C179">
        <f>WEEKDAY(ekodom[[#This Row],[Data]],2)</f>
        <v>1</v>
      </c>
      <c r="D179">
        <f>D178+ekodom[[#This Row],[retencja]]-IF(D178+ekodom[[#This Row],[retencja]]- IF(ekodom[[#This Row],[dzień_tygodnia]]=3,260,190)-IF(F179=1,300,0)&gt;=0,   IF(ekodom[[#This Row],[dzień_tygodnia]]=3,260,190)+IF(F179=1,300,0),D178+ekodom[[#This Row],[retencja]])</f>
        <v>767</v>
      </c>
      <c r="E179">
        <f>IF(ekodom[[#This Row],[retencja]]=0,E178+1,0)</f>
        <v>0</v>
      </c>
      <c r="F179">
        <f>IF(MOD(ekodom[[#This Row],[susza]],5)=0,1,0)*IF(E179=0,0,1)*IF(MONTH(ekodom[[#This Row],[Data]])&gt;=4,1,0)*IF(MONTH(ekodom[[#This Row],[Data]])&lt;=9,1,0)</f>
        <v>0</v>
      </c>
      <c r="G179">
        <f>IF(D178+ekodom[[#This Row],[retencja]]- IF(ekodom[[#This Row],[dzień_tygodnia]]=3,260,190)-IF(F179=1,300,0)&lt;0, 1,0)</f>
        <v>0</v>
      </c>
      <c r="H179">
        <f>IF(ekodom[[#This Row],[czy_wodociąg]]=0,0,-(D178+ekodom[[#This Row],[retencja]]- IF(ekodom[[#This Row],[dzień_tygodnia]]=3,260,190)-IF(F179=1,300,0)))</f>
        <v>0</v>
      </c>
    </row>
    <row r="180" spans="1:8" x14ac:dyDescent="0.25">
      <c r="A180" s="1">
        <v>44740</v>
      </c>
      <c r="B180">
        <v>603</v>
      </c>
      <c r="C180">
        <f>WEEKDAY(ekodom[[#This Row],[Data]],2)</f>
        <v>2</v>
      </c>
      <c r="D180">
        <f>D179+ekodom[[#This Row],[retencja]]-IF(D179+ekodom[[#This Row],[retencja]]- IF(ekodom[[#This Row],[dzień_tygodnia]]=3,260,190)-IF(F180=1,300,0)&gt;=0,   IF(ekodom[[#This Row],[dzień_tygodnia]]=3,260,190)+IF(F180=1,300,0),D179+ekodom[[#This Row],[retencja]])</f>
        <v>1180</v>
      </c>
      <c r="E180">
        <f>IF(ekodom[[#This Row],[retencja]]=0,E179+1,0)</f>
        <v>0</v>
      </c>
      <c r="F180">
        <f>IF(MOD(ekodom[[#This Row],[susza]],5)=0,1,0)*IF(E180=0,0,1)*IF(MONTH(ekodom[[#This Row],[Data]])&gt;=4,1,0)*IF(MONTH(ekodom[[#This Row],[Data]])&lt;=9,1,0)</f>
        <v>0</v>
      </c>
      <c r="G180">
        <f>IF(D179+ekodom[[#This Row],[retencja]]- IF(ekodom[[#This Row],[dzień_tygodnia]]=3,260,190)-IF(F180=1,300,0)&lt;0, 1,0)</f>
        <v>0</v>
      </c>
      <c r="H180">
        <f>IF(ekodom[[#This Row],[czy_wodociąg]]=0,0,-(D179+ekodom[[#This Row],[retencja]]- IF(ekodom[[#This Row],[dzień_tygodnia]]=3,260,190)-IF(F180=1,300,0)))</f>
        <v>0</v>
      </c>
    </row>
    <row r="181" spans="1:8" x14ac:dyDescent="0.25">
      <c r="A181" s="1">
        <v>44741</v>
      </c>
      <c r="B181">
        <v>0</v>
      </c>
      <c r="C181">
        <f>WEEKDAY(ekodom[[#This Row],[Data]],2)</f>
        <v>3</v>
      </c>
      <c r="D181">
        <f>D180+ekodom[[#This Row],[retencja]]-IF(D180+ekodom[[#This Row],[retencja]]- IF(ekodom[[#This Row],[dzień_tygodnia]]=3,260,190)-IF(F181=1,300,0)&gt;=0,   IF(ekodom[[#This Row],[dzień_tygodnia]]=3,260,190)+IF(F181=1,300,0),D180+ekodom[[#This Row],[retencja]])</f>
        <v>920</v>
      </c>
      <c r="E181">
        <f>IF(ekodom[[#This Row],[retencja]]=0,E180+1,0)</f>
        <v>1</v>
      </c>
      <c r="F181">
        <f>IF(MOD(ekodom[[#This Row],[susza]],5)=0,1,0)*IF(E181=0,0,1)*IF(MONTH(ekodom[[#This Row],[Data]])&gt;=4,1,0)*IF(MONTH(ekodom[[#This Row],[Data]])&lt;=9,1,0)</f>
        <v>0</v>
      </c>
      <c r="G181">
        <f>IF(D180+ekodom[[#This Row],[retencja]]- IF(ekodom[[#This Row],[dzień_tygodnia]]=3,260,190)-IF(F181=1,300,0)&lt;0, 1,0)</f>
        <v>0</v>
      </c>
      <c r="H181">
        <f>IF(ekodom[[#This Row],[czy_wodociąg]]=0,0,-(D180+ekodom[[#This Row],[retencja]]- IF(ekodom[[#This Row],[dzień_tygodnia]]=3,260,190)-IF(F181=1,300,0)))</f>
        <v>0</v>
      </c>
    </row>
    <row r="182" spans="1:8" x14ac:dyDescent="0.25">
      <c r="A182" s="1">
        <v>44742</v>
      </c>
      <c r="B182">
        <v>0</v>
      </c>
      <c r="C182">
        <f>WEEKDAY(ekodom[[#This Row],[Data]],2)</f>
        <v>4</v>
      </c>
      <c r="D182">
        <f>D181+ekodom[[#This Row],[retencja]]-IF(D181+ekodom[[#This Row],[retencja]]- IF(ekodom[[#This Row],[dzień_tygodnia]]=3,260,190)-IF(F182=1,300,0)&gt;=0,   IF(ekodom[[#This Row],[dzień_tygodnia]]=3,260,190)+IF(F182=1,300,0),D181+ekodom[[#This Row],[retencja]])</f>
        <v>730</v>
      </c>
      <c r="E182">
        <f>IF(ekodom[[#This Row],[retencja]]=0,E181+1,0)</f>
        <v>2</v>
      </c>
      <c r="F182">
        <f>IF(MOD(ekodom[[#This Row],[susza]],5)=0,1,0)*IF(E182=0,0,1)*IF(MONTH(ekodom[[#This Row],[Data]])&gt;=4,1,0)*IF(MONTH(ekodom[[#This Row],[Data]])&lt;=9,1,0)</f>
        <v>0</v>
      </c>
      <c r="G182">
        <f>IF(D181+ekodom[[#This Row],[retencja]]- IF(ekodom[[#This Row],[dzień_tygodnia]]=3,260,190)-IF(F182=1,300,0)&lt;0, 1,0)</f>
        <v>0</v>
      </c>
      <c r="H182">
        <f>IF(ekodom[[#This Row],[czy_wodociąg]]=0,0,-(D181+ekodom[[#This Row],[retencja]]- IF(ekodom[[#This Row],[dzień_tygodnia]]=3,260,190)-IF(F182=1,300,0)))</f>
        <v>0</v>
      </c>
    </row>
    <row r="183" spans="1:8" x14ac:dyDescent="0.25">
      <c r="A183" s="1">
        <v>44743</v>
      </c>
      <c r="B183">
        <v>0</v>
      </c>
      <c r="C183">
        <f>WEEKDAY(ekodom[[#This Row],[Data]],2)</f>
        <v>5</v>
      </c>
      <c r="D183">
        <f>D182+ekodom[[#This Row],[retencja]]-IF(D182+ekodom[[#This Row],[retencja]]- IF(ekodom[[#This Row],[dzień_tygodnia]]=3,260,190)-IF(F183=1,300,0)&gt;=0,   IF(ekodom[[#This Row],[dzień_tygodnia]]=3,260,190)+IF(F183=1,300,0),D182+ekodom[[#This Row],[retencja]])</f>
        <v>540</v>
      </c>
      <c r="E183">
        <f>IF(ekodom[[#This Row],[retencja]]=0,E182+1,0)</f>
        <v>3</v>
      </c>
      <c r="F183">
        <f>IF(MOD(ekodom[[#This Row],[susza]],5)=0,1,0)*IF(E183=0,0,1)*IF(MONTH(ekodom[[#This Row],[Data]])&gt;=4,1,0)*IF(MONTH(ekodom[[#This Row],[Data]])&lt;=9,1,0)</f>
        <v>0</v>
      </c>
      <c r="G183">
        <f>IF(D182+ekodom[[#This Row],[retencja]]- IF(ekodom[[#This Row],[dzień_tygodnia]]=3,260,190)-IF(F183=1,300,0)&lt;0, 1,0)</f>
        <v>0</v>
      </c>
      <c r="H183">
        <f>IF(ekodom[[#This Row],[czy_wodociąg]]=0,0,-(D182+ekodom[[#This Row],[retencja]]- IF(ekodom[[#This Row],[dzień_tygodnia]]=3,260,190)-IF(F183=1,300,0)))</f>
        <v>0</v>
      </c>
    </row>
    <row r="184" spans="1:8" x14ac:dyDescent="0.25">
      <c r="A184" s="1">
        <v>44744</v>
      </c>
      <c r="B184">
        <v>0</v>
      </c>
      <c r="C184">
        <f>WEEKDAY(ekodom[[#This Row],[Data]],2)</f>
        <v>6</v>
      </c>
      <c r="D184">
        <f>D183+ekodom[[#This Row],[retencja]]-IF(D183+ekodom[[#This Row],[retencja]]- IF(ekodom[[#This Row],[dzień_tygodnia]]=3,260,190)-IF(F184=1,300,0)&gt;=0,   IF(ekodom[[#This Row],[dzień_tygodnia]]=3,260,190)+IF(F184=1,300,0),D183+ekodom[[#This Row],[retencja]])</f>
        <v>350</v>
      </c>
      <c r="E184">
        <f>IF(ekodom[[#This Row],[retencja]]=0,E183+1,0)</f>
        <v>4</v>
      </c>
      <c r="F184">
        <f>IF(MOD(ekodom[[#This Row],[susza]],5)=0,1,0)*IF(E184=0,0,1)*IF(MONTH(ekodom[[#This Row],[Data]])&gt;=4,1,0)*IF(MONTH(ekodom[[#This Row],[Data]])&lt;=9,1,0)</f>
        <v>0</v>
      </c>
      <c r="G184">
        <f>IF(D183+ekodom[[#This Row],[retencja]]- IF(ekodom[[#This Row],[dzień_tygodnia]]=3,260,190)-IF(F184=1,300,0)&lt;0, 1,0)</f>
        <v>0</v>
      </c>
      <c r="H184">
        <f>IF(ekodom[[#This Row],[czy_wodociąg]]=0,0,-(D183+ekodom[[#This Row],[retencja]]- IF(ekodom[[#This Row],[dzień_tygodnia]]=3,260,190)-IF(F184=1,300,0)))</f>
        <v>0</v>
      </c>
    </row>
    <row r="185" spans="1:8" x14ac:dyDescent="0.25">
      <c r="A185" s="1">
        <v>44745</v>
      </c>
      <c r="B185">
        <v>0</v>
      </c>
      <c r="C185">
        <f>WEEKDAY(ekodom[[#This Row],[Data]],2)</f>
        <v>7</v>
      </c>
      <c r="D185">
        <f>D184+ekodom[[#This Row],[retencja]]-IF(D184+ekodom[[#This Row],[retencja]]- IF(ekodom[[#This Row],[dzień_tygodnia]]=3,260,190)-IF(F185=1,300,0)&gt;=0,   IF(ekodom[[#This Row],[dzień_tygodnia]]=3,260,190)+IF(F185=1,300,0),D184+ekodom[[#This Row],[retencja]])</f>
        <v>0</v>
      </c>
      <c r="E185">
        <f>IF(ekodom[[#This Row],[retencja]]=0,E184+1,0)</f>
        <v>5</v>
      </c>
      <c r="F185">
        <f>IF(MOD(ekodom[[#This Row],[susza]],5)=0,1,0)*IF(E185=0,0,1)*IF(MONTH(ekodom[[#This Row],[Data]])&gt;=4,1,0)*IF(MONTH(ekodom[[#This Row],[Data]])&lt;=9,1,0)</f>
        <v>1</v>
      </c>
      <c r="G185">
        <f>IF(D184+ekodom[[#This Row],[retencja]]- IF(ekodom[[#This Row],[dzień_tygodnia]]=3,260,190)-IF(F185=1,300,0)&lt;0, 1,0)</f>
        <v>1</v>
      </c>
      <c r="H185">
        <f>IF(ekodom[[#This Row],[czy_wodociąg]]=0,0,-(D184+ekodom[[#This Row],[retencja]]- IF(ekodom[[#This Row],[dzień_tygodnia]]=3,260,190)-IF(F185=1,300,0)))</f>
        <v>140</v>
      </c>
    </row>
    <row r="186" spans="1:8" x14ac:dyDescent="0.25">
      <c r="A186" s="1">
        <v>44746</v>
      </c>
      <c r="B186">
        <v>0</v>
      </c>
      <c r="C186">
        <f>WEEKDAY(ekodom[[#This Row],[Data]],2)</f>
        <v>1</v>
      </c>
      <c r="D186">
        <f>D185+ekodom[[#This Row],[retencja]]-IF(D185+ekodom[[#This Row],[retencja]]- IF(ekodom[[#This Row],[dzień_tygodnia]]=3,260,190)-IF(F186=1,300,0)&gt;=0,   IF(ekodom[[#This Row],[dzień_tygodnia]]=3,260,190)+IF(F186=1,300,0),D185+ekodom[[#This Row],[retencja]])</f>
        <v>0</v>
      </c>
      <c r="E186">
        <f>IF(ekodom[[#This Row],[retencja]]=0,E185+1,0)</f>
        <v>6</v>
      </c>
      <c r="F186">
        <f>IF(MOD(ekodom[[#This Row],[susza]],5)=0,1,0)*IF(E186=0,0,1)*IF(MONTH(ekodom[[#This Row],[Data]])&gt;=4,1,0)*IF(MONTH(ekodom[[#This Row],[Data]])&lt;=9,1,0)</f>
        <v>0</v>
      </c>
      <c r="G186">
        <f>IF(D185+ekodom[[#This Row],[retencja]]- IF(ekodom[[#This Row],[dzień_tygodnia]]=3,260,190)-IF(F186=1,300,0)&lt;0, 1,0)</f>
        <v>1</v>
      </c>
      <c r="H186">
        <f>IF(ekodom[[#This Row],[czy_wodociąg]]=0,0,-(D185+ekodom[[#This Row],[retencja]]- IF(ekodom[[#This Row],[dzień_tygodnia]]=3,260,190)-IF(F186=1,300,0)))</f>
        <v>190</v>
      </c>
    </row>
    <row r="187" spans="1:8" x14ac:dyDescent="0.25">
      <c r="A187" s="1">
        <v>44747</v>
      </c>
      <c r="B187">
        <v>0</v>
      </c>
      <c r="C187">
        <f>WEEKDAY(ekodom[[#This Row],[Data]],2)</f>
        <v>2</v>
      </c>
      <c r="D187">
        <f>D186+ekodom[[#This Row],[retencja]]-IF(D186+ekodom[[#This Row],[retencja]]- IF(ekodom[[#This Row],[dzień_tygodnia]]=3,260,190)-IF(F187=1,300,0)&gt;=0,   IF(ekodom[[#This Row],[dzień_tygodnia]]=3,260,190)+IF(F187=1,300,0),D186+ekodom[[#This Row],[retencja]])</f>
        <v>0</v>
      </c>
      <c r="E187">
        <f>IF(ekodom[[#This Row],[retencja]]=0,E186+1,0)</f>
        <v>7</v>
      </c>
      <c r="F187">
        <f>IF(MOD(ekodom[[#This Row],[susza]],5)=0,1,0)*IF(E187=0,0,1)*IF(MONTH(ekodom[[#This Row],[Data]])&gt;=4,1,0)*IF(MONTH(ekodom[[#This Row],[Data]])&lt;=9,1,0)</f>
        <v>0</v>
      </c>
      <c r="G187">
        <f>IF(D186+ekodom[[#This Row],[retencja]]- IF(ekodom[[#This Row],[dzień_tygodnia]]=3,260,190)-IF(F187=1,300,0)&lt;0, 1,0)</f>
        <v>1</v>
      </c>
      <c r="H187">
        <f>IF(ekodom[[#This Row],[czy_wodociąg]]=0,0,-(D186+ekodom[[#This Row],[retencja]]- IF(ekodom[[#This Row],[dzień_tygodnia]]=3,260,190)-IF(F187=1,300,0)))</f>
        <v>190</v>
      </c>
    </row>
    <row r="188" spans="1:8" x14ac:dyDescent="0.25">
      <c r="A188" s="1">
        <v>44748</v>
      </c>
      <c r="B188">
        <v>527</v>
      </c>
      <c r="C188">
        <f>WEEKDAY(ekodom[[#This Row],[Data]],2)</f>
        <v>3</v>
      </c>
      <c r="D188">
        <f>D187+ekodom[[#This Row],[retencja]]-IF(D187+ekodom[[#This Row],[retencja]]- IF(ekodom[[#This Row],[dzień_tygodnia]]=3,260,190)-IF(F188=1,300,0)&gt;=0,   IF(ekodom[[#This Row],[dzień_tygodnia]]=3,260,190)+IF(F188=1,300,0),D187+ekodom[[#This Row],[retencja]])</f>
        <v>267</v>
      </c>
      <c r="E188">
        <f>IF(ekodom[[#This Row],[retencja]]=0,E187+1,0)</f>
        <v>0</v>
      </c>
      <c r="F188">
        <f>IF(MOD(ekodom[[#This Row],[susza]],5)=0,1,0)*IF(E188=0,0,1)*IF(MONTH(ekodom[[#This Row],[Data]])&gt;=4,1,0)*IF(MONTH(ekodom[[#This Row],[Data]])&lt;=9,1,0)</f>
        <v>0</v>
      </c>
      <c r="G188">
        <f>IF(D187+ekodom[[#This Row],[retencja]]- IF(ekodom[[#This Row],[dzień_tygodnia]]=3,260,190)-IF(F188=1,300,0)&lt;0, 1,0)</f>
        <v>0</v>
      </c>
      <c r="H188">
        <f>IF(ekodom[[#This Row],[czy_wodociąg]]=0,0,-(D187+ekodom[[#This Row],[retencja]]- IF(ekodom[[#This Row],[dzień_tygodnia]]=3,260,190)-IF(F188=1,300,0)))</f>
        <v>0</v>
      </c>
    </row>
    <row r="189" spans="1:8" x14ac:dyDescent="0.25">
      <c r="A189" s="1">
        <v>44749</v>
      </c>
      <c r="B189">
        <v>619</v>
      </c>
      <c r="C189">
        <f>WEEKDAY(ekodom[[#This Row],[Data]],2)</f>
        <v>4</v>
      </c>
      <c r="D189">
        <f>D188+ekodom[[#This Row],[retencja]]-IF(D188+ekodom[[#This Row],[retencja]]- IF(ekodom[[#This Row],[dzień_tygodnia]]=3,260,190)-IF(F189=1,300,0)&gt;=0,   IF(ekodom[[#This Row],[dzień_tygodnia]]=3,260,190)+IF(F189=1,300,0),D188+ekodom[[#This Row],[retencja]])</f>
        <v>696</v>
      </c>
      <c r="E189">
        <f>IF(ekodom[[#This Row],[retencja]]=0,E188+1,0)</f>
        <v>0</v>
      </c>
      <c r="F189">
        <f>IF(MOD(ekodom[[#This Row],[susza]],5)=0,1,0)*IF(E189=0,0,1)*IF(MONTH(ekodom[[#This Row],[Data]])&gt;=4,1,0)*IF(MONTH(ekodom[[#This Row],[Data]])&lt;=9,1,0)</f>
        <v>0</v>
      </c>
      <c r="G189">
        <f>IF(D188+ekodom[[#This Row],[retencja]]- IF(ekodom[[#This Row],[dzień_tygodnia]]=3,260,190)-IF(F189=1,300,0)&lt;0, 1,0)</f>
        <v>0</v>
      </c>
      <c r="H189">
        <f>IF(ekodom[[#This Row],[czy_wodociąg]]=0,0,-(D188+ekodom[[#This Row],[retencja]]- IF(ekodom[[#This Row],[dzień_tygodnia]]=3,260,190)-IF(F189=1,300,0)))</f>
        <v>0</v>
      </c>
    </row>
    <row r="190" spans="1:8" x14ac:dyDescent="0.25">
      <c r="A190" s="1">
        <v>44750</v>
      </c>
      <c r="B190">
        <v>0</v>
      </c>
      <c r="C190">
        <f>WEEKDAY(ekodom[[#This Row],[Data]],2)</f>
        <v>5</v>
      </c>
      <c r="D190">
        <f>D189+ekodom[[#This Row],[retencja]]-IF(D189+ekodom[[#This Row],[retencja]]- IF(ekodom[[#This Row],[dzień_tygodnia]]=3,260,190)-IF(F190=1,300,0)&gt;=0,   IF(ekodom[[#This Row],[dzień_tygodnia]]=3,260,190)+IF(F190=1,300,0),D189+ekodom[[#This Row],[retencja]])</f>
        <v>506</v>
      </c>
      <c r="E190">
        <f>IF(ekodom[[#This Row],[retencja]]=0,E189+1,0)</f>
        <v>1</v>
      </c>
      <c r="F190">
        <f>IF(MOD(ekodom[[#This Row],[susza]],5)=0,1,0)*IF(E190=0,0,1)*IF(MONTH(ekodom[[#This Row],[Data]])&gt;=4,1,0)*IF(MONTH(ekodom[[#This Row],[Data]])&lt;=9,1,0)</f>
        <v>0</v>
      </c>
      <c r="G190">
        <f>IF(D189+ekodom[[#This Row],[retencja]]- IF(ekodom[[#This Row],[dzień_tygodnia]]=3,260,190)-IF(F190=1,300,0)&lt;0, 1,0)</f>
        <v>0</v>
      </c>
      <c r="H190">
        <f>IF(ekodom[[#This Row],[czy_wodociąg]]=0,0,-(D189+ekodom[[#This Row],[retencja]]- IF(ekodom[[#This Row],[dzień_tygodnia]]=3,260,190)-IF(F190=1,300,0)))</f>
        <v>0</v>
      </c>
    </row>
    <row r="191" spans="1:8" x14ac:dyDescent="0.25">
      <c r="A191" s="1">
        <v>44751</v>
      </c>
      <c r="B191">
        <v>0</v>
      </c>
      <c r="C191">
        <f>WEEKDAY(ekodom[[#This Row],[Data]],2)</f>
        <v>6</v>
      </c>
      <c r="D191">
        <f>D190+ekodom[[#This Row],[retencja]]-IF(D190+ekodom[[#This Row],[retencja]]- IF(ekodom[[#This Row],[dzień_tygodnia]]=3,260,190)-IF(F191=1,300,0)&gt;=0,   IF(ekodom[[#This Row],[dzień_tygodnia]]=3,260,190)+IF(F191=1,300,0),D190+ekodom[[#This Row],[retencja]])</f>
        <v>316</v>
      </c>
      <c r="E191">
        <f>IF(ekodom[[#This Row],[retencja]]=0,E190+1,0)</f>
        <v>2</v>
      </c>
      <c r="F191">
        <f>IF(MOD(ekodom[[#This Row],[susza]],5)=0,1,0)*IF(E191=0,0,1)*IF(MONTH(ekodom[[#This Row],[Data]])&gt;=4,1,0)*IF(MONTH(ekodom[[#This Row],[Data]])&lt;=9,1,0)</f>
        <v>0</v>
      </c>
      <c r="G191">
        <f>IF(D190+ekodom[[#This Row],[retencja]]- IF(ekodom[[#This Row],[dzień_tygodnia]]=3,260,190)-IF(F191=1,300,0)&lt;0, 1,0)</f>
        <v>0</v>
      </c>
      <c r="H191">
        <f>IF(ekodom[[#This Row],[czy_wodociąg]]=0,0,-(D190+ekodom[[#This Row],[retencja]]- IF(ekodom[[#This Row],[dzień_tygodnia]]=3,260,190)-IF(F191=1,300,0)))</f>
        <v>0</v>
      </c>
    </row>
    <row r="192" spans="1:8" x14ac:dyDescent="0.25">
      <c r="A192" s="1">
        <v>44752</v>
      </c>
      <c r="B192">
        <v>0</v>
      </c>
      <c r="C192">
        <f>WEEKDAY(ekodom[[#This Row],[Data]],2)</f>
        <v>7</v>
      </c>
      <c r="D192">
        <f>D191+ekodom[[#This Row],[retencja]]-IF(D191+ekodom[[#This Row],[retencja]]- IF(ekodom[[#This Row],[dzień_tygodnia]]=3,260,190)-IF(F192=1,300,0)&gt;=0,   IF(ekodom[[#This Row],[dzień_tygodnia]]=3,260,190)+IF(F192=1,300,0),D191+ekodom[[#This Row],[retencja]])</f>
        <v>126</v>
      </c>
      <c r="E192">
        <f>IF(ekodom[[#This Row],[retencja]]=0,E191+1,0)</f>
        <v>3</v>
      </c>
      <c r="F192">
        <f>IF(MOD(ekodom[[#This Row],[susza]],5)=0,1,0)*IF(E192=0,0,1)*IF(MONTH(ekodom[[#This Row],[Data]])&gt;=4,1,0)*IF(MONTH(ekodom[[#This Row],[Data]])&lt;=9,1,0)</f>
        <v>0</v>
      </c>
      <c r="G192">
        <f>IF(D191+ekodom[[#This Row],[retencja]]- IF(ekodom[[#This Row],[dzień_tygodnia]]=3,260,190)-IF(F192=1,300,0)&lt;0, 1,0)</f>
        <v>0</v>
      </c>
      <c r="H192">
        <f>IF(ekodom[[#This Row],[czy_wodociąg]]=0,0,-(D191+ekodom[[#This Row],[retencja]]- IF(ekodom[[#This Row],[dzień_tygodnia]]=3,260,190)-IF(F192=1,300,0)))</f>
        <v>0</v>
      </c>
    </row>
    <row r="193" spans="1:8" x14ac:dyDescent="0.25">
      <c r="A193" s="1">
        <v>44753</v>
      </c>
      <c r="B193">
        <v>170</v>
      </c>
      <c r="C193">
        <f>WEEKDAY(ekodom[[#This Row],[Data]],2)</f>
        <v>1</v>
      </c>
      <c r="D193">
        <f>D192+ekodom[[#This Row],[retencja]]-IF(D192+ekodom[[#This Row],[retencja]]- IF(ekodom[[#This Row],[dzień_tygodnia]]=3,260,190)-IF(F193=1,300,0)&gt;=0,   IF(ekodom[[#This Row],[dzień_tygodnia]]=3,260,190)+IF(F193=1,300,0),D192+ekodom[[#This Row],[retencja]])</f>
        <v>106</v>
      </c>
      <c r="E193">
        <f>IF(ekodom[[#This Row],[retencja]]=0,E192+1,0)</f>
        <v>0</v>
      </c>
      <c r="F193">
        <f>IF(MOD(ekodom[[#This Row],[susza]],5)=0,1,0)*IF(E193=0,0,1)*IF(MONTH(ekodom[[#This Row],[Data]])&gt;=4,1,0)*IF(MONTH(ekodom[[#This Row],[Data]])&lt;=9,1,0)</f>
        <v>0</v>
      </c>
      <c r="G193">
        <f>IF(D192+ekodom[[#This Row],[retencja]]- IF(ekodom[[#This Row],[dzień_tygodnia]]=3,260,190)-IF(F193=1,300,0)&lt;0, 1,0)</f>
        <v>0</v>
      </c>
      <c r="H193">
        <f>IF(ekodom[[#This Row],[czy_wodociąg]]=0,0,-(D192+ekodom[[#This Row],[retencja]]- IF(ekodom[[#This Row],[dzień_tygodnia]]=3,260,190)-IF(F193=1,300,0)))</f>
        <v>0</v>
      </c>
    </row>
    <row r="194" spans="1:8" x14ac:dyDescent="0.25">
      <c r="A194" s="1">
        <v>44754</v>
      </c>
      <c r="B194">
        <v>13</v>
      </c>
      <c r="C194">
        <f>WEEKDAY(ekodom[[#This Row],[Data]],2)</f>
        <v>2</v>
      </c>
      <c r="D194">
        <f>D193+ekodom[[#This Row],[retencja]]-IF(D193+ekodom[[#This Row],[retencja]]- IF(ekodom[[#This Row],[dzień_tygodnia]]=3,260,190)-IF(F194=1,300,0)&gt;=0,   IF(ekodom[[#This Row],[dzień_tygodnia]]=3,260,190)+IF(F194=1,300,0),D193+ekodom[[#This Row],[retencja]])</f>
        <v>0</v>
      </c>
      <c r="E194">
        <f>IF(ekodom[[#This Row],[retencja]]=0,E193+1,0)</f>
        <v>0</v>
      </c>
      <c r="F194">
        <f>IF(MOD(ekodom[[#This Row],[susza]],5)=0,1,0)*IF(E194=0,0,1)*IF(MONTH(ekodom[[#This Row],[Data]])&gt;=4,1,0)*IF(MONTH(ekodom[[#This Row],[Data]])&lt;=9,1,0)</f>
        <v>0</v>
      </c>
      <c r="G194">
        <f>IF(D193+ekodom[[#This Row],[retencja]]- IF(ekodom[[#This Row],[dzień_tygodnia]]=3,260,190)-IF(F194=1,300,0)&lt;0, 1,0)</f>
        <v>1</v>
      </c>
      <c r="H194">
        <f>IF(ekodom[[#This Row],[czy_wodociąg]]=0,0,-(D193+ekodom[[#This Row],[retencja]]- IF(ekodom[[#This Row],[dzień_tygodnia]]=3,260,190)-IF(F194=1,300,0)))</f>
        <v>71</v>
      </c>
    </row>
    <row r="195" spans="1:8" x14ac:dyDescent="0.25">
      <c r="A195" s="1">
        <v>44755</v>
      </c>
      <c r="B195">
        <v>0</v>
      </c>
      <c r="C195">
        <f>WEEKDAY(ekodom[[#This Row],[Data]],2)</f>
        <v>3</v>
      </c>
      <c r="D195">
        <f>D194+ekodom[[#This Row],[retencja]]-IF(D194+ekodom[[#This Row],[retencja]]- IF(ekodom[[#This Row],[dzień_tygodnia]]=3,260,190)-IF(F195=1,300,0)&gt;=0,   IF(ekodom[[#This Row],[dzień_tygodnia]]=3,260,190)+IF(F195=1,300,0),D194+ekodom[[#This Row],[retencja]])</f>
        <v>0</v>
      </c>
      <c r="E195">
        <f>IF(ekodom[[#This Row],[retencja]]=0,E194+1,0)</f>
        <v>1</v>
      </c>
      <c r="F195">
        <f>IF(MOD(ekodom[[#This Row],[susza]],5)=0,1,0)*IF(E195=0,0,1)*IF(MONTH(ekodom[[#This Row],[Data]])&gt;=4,1,0)*IF(MONTH(ekodom[[#This Row],[Data]])&lt;=9,1,0)</f>
        <v>0</v>
      </c>
      <c r="G195">
        <f>IF(D194+ekodom[[#This Row],[retencja]]- IF(ekodom[[#This Row],[dzień_tygodnia]]=3,260,190)-IF(F195=1,300,0)&lt;0, 1,0)</f>
        <v>1</v>
      </c>
      <c r="H195">
        <f>IF(ekodom[[#This Row],[czy_wodociąg]]=0,0,-(D194+ekodom[[#This Row],[retencja]]- IF(ekodom[[#This Row],[dzień_tygodnia]]=3,260,190)-IF(F195=1,300,0)))</f>
        <v>260</v>
      </c>
    </row>
    <row r="196" spans="1:8" x14ac:dyDescent="0.25">
      <c r="A196" s="1">
        <v>44756</v>
      </c>
      <c r="B196">
        <v>0</v>
      </c>
      <c r="C196">
        <f>WEEKDAY(ekodom[[#This Row],[Data]],2)</f>
        <v>4</v>
      </c>
      <c r="D196">
        <f>D195+ekodom[[#This Row],[retencja]]-IF(D195+ekodom[[#This Row],[retencja]]- IF(ekodom[[#This Row],[dzień_tygodnia]]=3,260,190)-IF(F196=1,300,0)&gt;=0,   IF(ekodom[[#This Row],[dzień_tygodnia]]=3,260,190)+IF(F196=1,300,0),D195+ekodom[[#This Row],[retencja]])</f>
        <v>0</v>
      </c>
      <c r="E196">
        <f>IF(ekodom[[#This Row],[retencja]]=0,E195+1,0)</f>
        <v>2</v>
      </c>
      <c r="F196">
        <f>IF(MOD(ekodom[[#This Row],[susza]],5)=0,1,0)*IF(E196=0,0,1)*IF(MONTH(ekodom[[#This Row],[Data]])&gt;=4,1,0)*IF(MONTH(ekodom[[#This Row],[Data]])&lt;=9,1,0)</f>
        <v>0</v>
      </c>
      <c r="G196">
        <f>IF(D195+ekodom[[#This Row],[retencja]]- IF(ekodom[[#This Row],[dzień_tygodnia]]=3,260,190)-IF(F196=1,300,0)&lt;0, 1,0)</f>
        <v>1</v>
      </c>
      <c r="H196">
        <f>IF(ekodom[[#This Row],[czy_wodociąg]]=0,0,-(D195+ekodom[[#This Row],[retencja]]- IF(ekodom[[#This Row],[dzień_tygodnia]]=3,260,190)-IF(F196=1,300,0)))</f>
        <v>190</v>
      </c>
    </row>
    <row r="197" spans="1:8" x14ac:dyDescent="0.25">
      <c r="A197" s="1">
        <v>44757</v>
      </c>
      <c r="B197">
        <v>0</v>
      </c>
      <c r="C197">
        <f>WEEKDAY(ekodom[[#This Row],[Data]],2)</f>
        <v>5</v>
      </c>
      <c r="D197">
        <f>D196+ekodom[[#This Row],[retencja]]-IF(D196+ekodom[[#This Row],[retencja]]- IF(ekodom[[#This Row],[dzień_tygodnia]]=3,260,190)-IF(F197=1,300,0)&gt;=0,   IF(ekodom[[#This Row],[dzień_tygodnia]]=3,260,190)+IF(F197=1,300,0),D196+ekodom[[#This Row],[retencja]])</f>
        <v>0</v>
      </c>
      <c r="E197">
        <f>IF(ekodom[[#This Row],[retencja]]=0,E196+1,0)</f>
        <v>3</v>
      </c>
      <c r="F197">
        <f>IF(MOD(ekodom[[#This Row],[susza]],5)=0,1,0)*IF(E197=0,0,1)*IF(MONTH(ekodom[[#This Row],[Data]])&gt;=4,1,0)*IF(MONTH(ekodom[[#This Row],[Data]])&lt;=9,1,0)</f>
        <v>0</v>
      </c>
      <c r="G197">
        <f>IF(D196+ekodom[[#This Row],[retencja]]- IF(ekodom[[#This Row],[dzień_tygodnia]]=3,260,190)-IF(F197=1,300,0)&lt;0, 1,0)</f>
        <v>1</v>
      </c>
      <c r="H197">
        <f>IF(ekodom[[#This Row],[czy_wodociąg]]=0,0,-(D196+ekodom[[#This Row],[retencja]]- IF(ekodom[[#This Row],[dzień_tygodnia]]=3,260,190)-IF(F197=1,300,0)))</f>
        <v>190</v>
      </c>
    </row>
    <row r="198" spans="1:8" x14ac:dyDescent="0.25">
      <c r="A198" s="1">
        <v>44758</v>
      </c>
      <c r="B198">
        <v>0</v>
      </c>
      <c r="C198">
        <f>WEEKDAY(ekodom[[#This Row],[Data]],2)</f>
        <v>6</v>
      </c>
      <c r="D198">
        <f>D197+ekodom[[#This Row],[retencja]]-IF(D197+ekodom[[#This Row],[retencja]]- IF(ekodom[[#This Row],[dzień_tygodnia]]=3,260,190)-IF(F198=1,300,0)&gt;=0,   IF(ekodom[[#This Row],[dzień_tygodnia]]=3,260,190)+IF(F198=1,300,0),D197+ekodom[[#This Row],[retencja]])</f>
        <v>0</v>
      </c>
      <c r="E198">
        <f>IF(ekodom[[#This Row],[retencja]]=0,E197+1,0)</f>
        <v>4</v>
      </c>
      <c r="F198">
        <f>IF(MOD(ekodom[[#This Row],[susza]],5)=0,1,0)*IF(E198=0,0,1)*IF(MONTH(ekodom[[#This Row],[Data]])&gt;=4,1,0)*IF(MONTH(ekodom[[#This Row],[Data]])&lt;=9,1,0)</f>
        <v>0</v>
      </c>
      <c r="G198">
        <f>IF(D197+ekodom[[#This Row],[retencja]]- IF(ekodom[[#This Row],[dzień_tygodnia]]=3,260,190)-IF(F198=1,300,0)&lt;0, 1,0)</f>
        <v>1</v>
      </c>
      <c r="H198">
        <f>IF(ekodom[[#This Row],[czy_wodociąg]]=0,0,-(D197+ekodom[[#This Row],[retencja]]- IF(ekodom[[#This Row],[dzień_tygodnia]]=3,260,190)-IF(F198=1,300,0)))</f>
        <v>190</v>
      </c>
    </row>
    <row r="199" spans="1:8" x14ac:dyDescent="0.25">
      <c r="A199" s="1">
        <v>44759</v>
      </c>
      <c r="B199">
        <v>518</v>
      </c>
      <c r="C199">
        <f>WEEKDAY(ekodom[[#This Row],[Data]],2)</f>
        <v>7</v>
      </c>
      <c r="D199">
        <f>D198+ekodom[[#This Row],[retencja]]-IF(D198+ekodom[[#This Row],[retencja]]- IF(ekodom[[#This Row],[dzień_tygodnia]]=3,260,190)-IF(F199=1,300,0)&gt;=0,   IF(ekodom[[#This Row],[dzień_tygodnia]]=3,260,190)+IF(F199=1,300,0),D198+ekodom[[#This Row],[retencja]])</f>
        <v>328</v>
      </c>
      <c r="E199">
        <f>IF(ekodom[[#This Row],[retencja]]=0,E198+1,0)</f>
        <v>0</v>
      </c>
      <c r="F199">
        <f>IF(MOD(ekodom[[#This Row],[susza]],5)=0,1,0)*IF(E199=0,0,1)*IF(MONTH(ekodom[[#This Row],[Data]])&gt;=4,1,0)*IF(MONTH(ekodom[[#This Row],[Data]])&lt;=9,1,0)</f>
        <v>0</v>
      </c>
      <c r="G199">
        <f>IF(D198+ekodom[[#This Row],[retencja]]- IF(ekodom[[#This Row],[dzień_tygodnia]]=3,260,190)-IF(F199=1,300,0)&lt;0, 1,0)</f>
        <v>0</v>
      </c>
      <c r="H199">
        <f>IF(ekodom[[#This Row],[czy_wodociąg]]=0,0,-(D198+ekodom[[#This Row],[retencja]]- IF(ekodom[[#This Row],[dzień_tygodnia]]=3,260,190)-IF(F199=1,300,0)))</f>
        <v>0</v>
      </c>
    </row>
    <row r="200" spans="1:8" x14ac:dyDescent="0.25">
      <c r="A200" s="1">
        <v>44760</v>
      </c>
      <c r="B200">
        <v>791</v>
      </c>
      <c r="C200">
        <f>WEEKDAY(ekodom[[#This Row],[Data]],2)</f>
        <v>1</v>
      </c>
      <c r="D200">
        <f>D199+ekodom[[#This Row],[retencja]]-IF(D199+ekodom[[#This Row],[retencja]]- IF(ekodom[[#This Row],[dzień_tygodnia]]=3,260,190)-IF(F200=1,300,0)&gt;=0,   IF(ekodom[[#This Row],[dzień_tygodnia]]=3,260,190)+IF(F200=1,300,0),D199+ekodom[[#This Row],[retencja]])</f>
        <v>929</v>
      </c>
      <c r="E200">
        <f>IF(ekodom[[#This Row],[retencja]]=0,E199+1,0)</f>
        <v>0</v>
      </c>
      <c r="F200">
        <f>IF(MOD(ekodom[[#This Row],[susza]],5)=0,1,0)*IF(E200=0,0,1)*IF(MONTH(ekodom[[#This Row],[Data]])&gt;=4,1,0)*IF(MONTH(ekodom[[#This Row],[Data]])&lt;=9,1,0)</f>
        <v>0</v>
      </c>
      <c r="G200">
        <f>IF(D199+ekodom[[#This Row],[retencja]]- IF(ekodom[[#This Row],[dzień_tygodnia]]=3,260,190)-IF(F200=1,300,0)&lt;0, 1,0)</f>
        <v>0</v>
      </c>
      <c r="H200">
        <f>IF(ekodom[[#This Row],[czy_wodociąg]]=0,0,-(D199+ekodom[[#This Row],[retencja]]- IF(ekodom[[#This Row],[dzień_tygodnia]]=3,260,190)-IF(F200=1,300,0)))</f>
        <v>0</v>
      </c>
    </row>
    <row r="201" spans="1:8" x14ac:dyDescent="0.25">
      <c r="A201" s="1">
        <v>44761</v>
      </c>
      <c r="B201">
        <v>673</v>
      </c>
      <c r="C201">
        <f>WEEKDAY(ekodom[[#This Row],[Data]],2)</f>
        <v>2</v>
      </c>
      <c r="D201">
        <f>D200+ekodom[[#This Row],[retencja]]-IF(D200+ekodom[[#This Row],[retencja]]- IF(ekodom[[#This Row],[dzień_tygodnia]]=3,260,190)-IF(F201=1,300,0)&gt;=0,   IF(ekodom[[#This Row],[dzień_tygodnia]]=3,260,190)+IF(F201=1,300,0),D200+ekodom[[#This Row],[retencja]])</f>
        <v>1412</v>
      </c>
      <c r="E201">
        <f>IF(ekodom[[#This Row],[retencja]]=0,E200+1,0)</f>
        <v>0</v>
      </c>
      <c r="F201">
        <f>IF(MOD(ekodom[[#This Row],[susza]],5)=0,1,0)*IF(E201=0,0,1)*IF(MONTH(ekodom[[#This Row],[Data]])&gt;=4,1,0)*IF(MONTH(ekodom[[#This Row],[Data]])&lt;=9,1,0)</f>
        <v>0</v>
      </c>
      <c r="G201">
        <f>IF(D200+ekodom[[#This Row],[retencja]]- IF(ekodom[[#This Row],[dzień_tygodnia]]=3,260,190)-IF(F201=1,300,0)&lt;0, 1,0)</f>
        <v>0</v>
      </c>
      <c r="H201">
        <f>IF(ekodom[[#This Row],[czy_wodociąg]]=0,0,-(D200+ekodom[[#This Row],[retencja]]- IF(ekodom[[#This Row],[dzień_tygodnia]]=3,260,190)-IF(F201=1,300,0)))</f>
        <v>0</v>
      </c>
    </row>
    <row r="202" spans="1:8" x14ac:dyDescent="0.25">
      <c r="A202" s="1">
        <v>44762</v>
      </c>
      <c r="B202">
        <v>601</v>
      </c>
      <c r="C202">
        <f>WEEKDAY(ekodom[[#This Row],[Data]],2)</f>
        <v>3</v>
      </c>
      <c r="D202">
        <f>D201+ekodom[[#This Row],[retencja]]-IF(D201+ekodom[[#This Row],[retencja]]- IF(ekodom[[#This Row],[dzień_tygodnia]]=3,260,190)-IF(F202=1,300,0)&gt;=0,   IF(ekodom[[#This Row],[dzień_tygodnia]]=3,260,190)+IF(F202=1,300,0),D201+ekodom[[#This Row],[retencja]])</f>
        <v>1753</v>
      </c>
      <c r="E202">
        <f>IF(ekodom[[#This Row],[retencja]]=0,E201+1,0)</f>
        <v>0</v>
      </c>
      <c r="F202">
        <f>IF(MOD(ekodom[[#This Row],[susza]],5)=0,1,0)*IF(E202=0,0,1)*IF(MONTH(ekodom[[#This Row],[Data]])&gt;=4,1,0)*IF(MONTH(ekodom[[#This Row],[Data]])&lt;=9,1,0)</f>
        <v>0</v>
      </c>
      <c r="G202">
        <f>IF(D201+ekodom[[#This Row],[retencja]]- IF(ekodom[[#This Row],[dzień_tygodnia]]=3,260,190)-IF(F202=1,300,0)&lt;0, 1,0)</f>
        <v>0</v>
      </c>
      <c r="H202">
        <f>IF(ekodom[[#This Row],[czy_wodociąg]]=0,0,-(D201+ekodom[[#This Row],[retencja]]- IF(ekodom[[#This Row],[dzień_tygodnia]]=3,260,190)-IF(F202=1,300,0)))</f>
        <v>0</v>
      </c>
    </row>
    <row r="203" spans="1:8" x14ac:dyDescent="0.25">
      <c r="A203" s="1">
        <v>44763</v>
      </c>
      <c r="B203">
        <v>612</v>
      </c>
      <c r="C203">
        <f>WEEKDAY(ekodom[[#This Row],[Data]],2)</f>
        <v>4</v>
      </c>
      <c r="D203">
        <f>D202+ekodom[[#This Row],[retencja]]-IF(D202+ekodom[[#This Row],[retencja]]- IF(ekodom[[#This Row],[dzień_tygodnia]]=3,260,190)-IF(F203=1,300,0)&gt;=0,   IF(ekodom[[#This Row],[dzień_tygodnia]]=3,260,190)+IF(F203=1,300,0),D202+ekodom[[#This Row],[retencja]])</f>
        <v>2175</v>
      </c>
      <c r="E203">
        <f>IF(ekodom[[#This Row],[retencja]]=0,E202+1,0)</f>
        <v>0</v>
      </c>
      <c r="F203">
        <f>IF(MOD(ekodom[[#This Row],[susza]],5)=0,1,0)*IF(E203=0,0,1)*IF(MONTH(ekodom[[#This Row],[Data]])&gt;=4,1,0)*IF(MONTH(ekodom[[#This Row],[Data]])&lt;=9,1,0)</f>
        <v>0</v>
      </c>
      <c r="G203">
        <f>IF(D202+ekodom[[#This Row],[retencja]]- IF(ekodom[[#This Row],[dzień_tygodnia]]=3,260,190)-IF(F203=1,300,0)&lt;0, 1,0)</f>
        <v>0</v>
      </c>
      <c r="H203">
        <f>IF(ekodom[[#This Row],[czy_wodociąg]]=0,0,-(D202+ekodom[[#This Row],[retencja]]- IF(ekodom[[#This Row],[dzień_tygodnia]]=3,260,190)-IF(F203=1,300,0)))</f>
        <v>0</v>
      </c>
    </row>
    <row r="204" spans="1:8" x14ac:dyDescent="0.25">
      <c r="A204" s="1">
        <v>44764</v>
      </c>
      <c r="B204">
        <v>705</v>
      </c>
      <c r="C204">
        <f>WEEKDAY(ekodom[[#This Row],[Data]],2)</f>
        <v>5</v>
      </c>
      <c r="D204">
        <f>D203+ekodom[[#This Row],[retencja]]-IF(D203+ekodom[[#This Row],[retencja]]- IF(ekodom[[#This Row],[dzień_tygodnia]]=3,260,190)-IF(F204=1,300,0)&gt;=0,   IF(ekodom[[#This Row],[dzień_tygodnia]]=3,260,190)+IF(F204=1,300,0),D203+ekodom[[#This Row],[retencja]])</f>
        <v>2690</v>
      </c>
      <c r="E204">
        <f>IF(ekodom[[#This Row],[retencja]]=0,E203+1,0)</f>
        <v>0</v>
      </c>
      <c r="F204">
        <f>IF(MOD(ekodom[[#This Row],[susza]],5)=0,1,0)*IF(E204=0,0,1)*IF(MONTH(ekodom[[#This Row],[Data]])&gt;=4,1,0)*IF(MONTH(ekodom[[#This Row],[Data]])&lt;=9,1,0)</f>
        <v>0</v>
      </c>
      <c r="G204">
        <f>IF(D203+ekodom[[#This Row],[retencja]]- IF(ekodom[[#This Row],[dzień_tygodnia]]=3,260,190)-IF(F204=1,300,0)&lt;0, 1,0)</f>
        <v>0</v>
      </c>
      <c r="H204">
        <f>IF(ekodom[[#This Row],[czy_wodociąg]]=0,0,-(D203+ekodom[[#This Row],[retencja]]- IF(ekodom[[#This Row],[dzień_tygodnia]]=3,260,190)-IF(F204=1,300,0)))</f>
        <v>0</v>
      </c>
    </row>
    <row r="205" spans="1:8" x14ac:dyDescent="0.25">
      <c r="A205" s="1">
        <v>44765</v>
      </c>
      <c r="B205">
        <v>0</v>
      </c>
      <c r="C205">
        <f>WEEKDAY(ekodom[[#This Row],[Data]],2)</f>
        <v>6</v>
      </c>
      <c r="D205">
        <f>D204+ekodom[[#This Row],[retencja]]-IF(D204+ekodom[[#This Row],[retencja]]- IF(ekodom[[#This Row],[dzień_tygodnia]]=3,260,190)-IF(F205=1,300,0)&gt;=0,   IF(ekodom[[#This Row],[dzień_tygodnia]]=3,260,190)+IF(F205=1,300,0),D204+ekodom[[#This Row],[retencja]])</f>
        <v>2500</v>
      </c>
      <c r="E205">
        <f>IF(ekodom[[#This Row],[retencja]]=0,E204+1,0)</f>
        <v>1</v>
      </c>
      <c r="F205">
        <f>IF(MOD(ekodom[[#This Row],[susza]],5)=0,1,0)*IF(E205=0,0,1)*IF(MONTH(ekodom[[#This Row],[Data]])&gt;=4,1,0)*IF(MONTH(ekodom[[#This Row],[Data]])&lt;=9,1,0)</f>
        <v>0</v>
      </c>
      <c r="G205">
        <f>IF(D204+ekodom[[#This Row],[retencja]]- IF(ekodom[[#This Row],[dzień_tygodnia]]=3,260,190)-IF(F205=1,300,0)&lt;0, 1,0)</f>
        <v>0</v>
      </c>
      <c r="H205">
        <f>IF(ekodom[[#This Row],[czy_wodociąg]]=0,0,-(D204+ekodom[[#This Row],[retencja]]- IF(ekodom[[#This Row],[dzień_tygodnia]]=3,260,190)-IF(F205=1,300,0)))</f>
        <v>0</v>
      </c>
    </row>
    <row r="206" spans="1:8" x14ac:dyDescent="0.25">
      <c r="A206" s="1">
        <v>44766</v>
      </c>
      <c r="B206">
        <v>0</v>
      </c>
      <c r="C206">
        <f>WEEKDAY(ekodom[[#This Row],[Data]],2)</f>
        <v>7</v>
      </c>
      <c r="D206">
        <f>D205+ekodom[[#This Row],[retencja]]-IF(D205+ekodom[[#This Row],[retencja]]- IF(ekodom[[#This Row],[dzień_tygodnia]]=3,260,190)-IF(F206=1,300,0)&gt;=0,   IF(ekodom[[#This Row],[dzień_tygodnia]]=3,260,190)+IF(F206=1,300,0),D205+ekodom[[#This Row],[retencja]])</f>
        <v>2310</v>
      </c>
      <c r="E206">
        <f>IF(ekodom[[#This Row],[retencja]]=0,E205+1,0)</f>
        <v>2</v>
      </c>
      <c r="F206">
        <f>IF(MOD(ekodom[[#This Row],[susza]],5)=0,1,0)*IF(E206=0,0,1)*IF(MONTH(ekodom[[#This Row],[Data]])&gt;=4,1,0)*IF(MONTH(ekodom[[#This Row],[Data]])&lt;=9,1,0)</f>
        <v>0</v>
      </c>
      <c r="G206">
        <f>IF(D205+ekodom[[#This Row],[retencja]]- IF(ekodom[[#This Row],[dzień_tygodnia]]=3,260,190)-IF(F206=1,300,0)&lt;0, 1,0)</f>
        <v>0</v>
      </c>
      <c r="H206">
        <f>IF(ekodom[[#This Row],[czy_wodociąg]]=0,0,-(D205+ekodom[[#This Row],[retencja]]- IF(ekodom[[#This Row],[dzień_tygodnia]]=3,260,190)-IF(F206=1,300,0)))</f>
        <v>0</v>
      </c>
    </row>
    <row r="207" spans="1:8" x14ac:dyDescent="0.25">
      <c r="A207" s="1">
        <v>44767</v>
      </c>
      <c r="B207">
        <v>1100</v>
      </c>
      <c r="C207">
        <f>WEEKDAY(ekodom[[#This Row],[Data]],2)</f>
        <v>1</v>
      </c>
      <c r="D207">
        <f>D206+ekodom[[#This Row],[retencja]]-IF(D206+ekodom[[#This Row],[retencja]]- IF(ekodom[[#This Row],[dzień_tygodnia]]=3,260,190)-IF(F207=1,300,0)&gt;=0,   IF(ekodom[[#This Row],[dzień_tygodnia]]=3,260,190)+IF(F207=1,300,0),D206+ekodom[[#This Row],[retencja]])</f>
        <v>3220</v>
      </c>
      <c r="E207">
        <f>IF(ekodom[[#This Row],[retencja]]=0,E206+1,0)</f>
        <v>0</v>
      </c>
      <c r="F207">
        <f>IF(MOD(ekodom[[#This Row],[susza]],5)=0,1,0)*IF(E207=0,0,1)*IF(MONTH(ekodom[[#This Row],[Data]])&gt;=4,1,0)*IF(MONTH(ekodom[[#This Row],[Data]])&lt;=9,1,0)</f>
        <v>0</v>
      </c>
      <c r="G207">
        <f>IF(D206+ekodom[[#This Row],[retencja]]- IF(ekodom[[#This Row],[dzień_tygodnia]]=3,260,190)-IF(F207=1,300,0)&lt;0, 1,0)</f>
        <v>0</v>
      </c>
      <c r="H207">
        <f>IF(ekodom[[#This Row],[czy_wodociąg]]=0,0,-(D206+ekodom[[#This Row],[retencja]]- IF(ekodom[[#This Row],[dzień_tygodnia]]=3,260,190)-IF(F207=1,300,0)))</f>
        <v>0</v>
      </c>
    </row>
    <row r="208" spans="1:8" x14ac:dyDescent="0.25">
      <c r="A208" s="1">
        <v>44768</v>
      </c>
      <c r="B208">
        <v>118</v>
      </c>
      <c r="C208">
        <f>WEEKDAY(ekodom[[#This Row],[Data]],2)</f>
        <v>2</v>
      </c>
      <c r="D208">
        <f>D207+ekodom[[#This Row],[retencja]]-IF(D207+ekodom[[#This Row],[retencja]]- IF(ekodom[[#This Row],[dzień_tygodnia]]=3,260,190)-IF(F208=1,300,0)&gt;=0,   IF(ekodom[[#This Row],[dzień_tygodnia]]=3,260,190)+IF(F208=1,300,0),D207+ekodom[[#This Row],[retencja]])</f>
        <v>3148</v>
      </c>
      <c r="E208">
        <f>IF(ekodom[[#This Row],[retencja]]=0,E207+1,0)</f>
        <v>0</v>
      </c>
      <c r="F208">
        <f>IF(MOD(ekodom[[#This Row],[susza]],5)=0,1,0)*IF(E208=0,0,1)*IF(MONTH(ekodom[[#This Row],[Data]])&gt;=4,1,0)*IF(MONTH(ekodom[[#This Row],[Data]])&lt;=9,1,0)</f>
        <v>0</v>
      </c>
      <c r="G208">
        <f>IF(D207+ekodom[[#This Row],[retencja]]- IF(ekodom[[#This Row],[dzień_tygodnia]]=3,260,190)-IF(F208=1,300,0)&lt;0, 1,0)</f>
        <v>0</v>
      </c>
      <c r="H208">
        <f>IF(ekodom[[#This Row],[czy_wodociąg]]=0,0,-(D207+ekodom[[#This Row],[retencja]]- IF(ekodom[[#This Row],[dzień_tygodnia]]=3,260,190)-IF(F208=1,300,0)))</f>
        <v>0</v>
      </c>
    </row>
    <row r="209" spans="1:8" x14ac:dyDescent="0.25">
      <c r="A209" s="1">
        <v>44769</v>
      </c>
      <c r="B209">
        <v>69</v>
      </c>
      <c r="C209">
        <f>WEEKDAY(ekodom[[#This Row],[Data]],2)</f>
        <v>3</v>
      </c>
      <c r="D209">
        <f>D208+ekodom[[#This Row],[retencja]]-IF(D208+ekodom[[#This Row],[retencja]]- IF(ekodom[[#This Row],[dzień_tygodnia]]=3,260,190)-IF(F209=1,300,0)&gt;=0,   IF(ekodom[[#This Row],[dzień_tygodnia]]=3,260,190)+IF(F209=1,300,0),D208+ekodom[[#This Row],[retencja]])</f>
        <v>2957</v>
      </c>
      <c r="E209">
        <f>IF(ekodom[[#This Row],[retencja]]=0,E208+1,0)</f>
        <v>0</v>
      </c>
      <c r="F209">
        <f>IF(MOD(ekodom[[#This Row],[susza]],5)=0,1,0)*IF(E209=0,0,1)*IF(MONTH(ekodom[[#This Row],[Data]])&gt;=4,1,0)*IF(MONTH(ekodom[[#This Row],[Data]])&lt;=9,1,0)</f>
        <v>0</v>
      </c>
      <c r="G209">
        <f>IF(D208+ekodom[[#This Row],[retencja]]- IF(ekodom[[#This Row],[dzień_tygodnia]]=3,260,190)-IF(F209=1,300,0)&lt;0, 1,0)</f>
        <v>0</v>
      </c>
      <c r="H209">
        <f>IF(ekodom[[#This Row],[czy_wodociąg]]=0,0,-(D208+ekodom[[#This Row],[retencja]]- IF(ekodom[[#This Row],[dzień_tygodnia]]=3,260,190)-IF(F209=1,300,0)))</f>
        <v>0</v>
      </c>
    </row>
    <row r="210" spans="1:8" x14ac:dyDescent="0.25">
      <c r="A210" s="1">
        <v>44770</v>
      </c>
      <c r="B210">
        <v>0</v>
      </c>
      <c r="C210">
        <f>WEEKDAY(ekodom[[#This Row],[Data]],2)</f>
        <v>4</v>
      </c>
      <c r="D210">
        <f>D209+ekodom[[#This Row],[retencja]]-IF(D209+ekodom[[#This Row],[retencja]]- IF(ekodom[[#This Row],[dzień_tygodnia]]=3,260,190)-IF(F210=1,300,0)&gt;=0,   IF(ekodom[[#This Row],[dzień_tygodnia]]=3,260,190)+IF(F210=1,300,0),D209+ekodom[[#This Row],[retencja]])</f>
        <v>2767</v>
      </c>
      <c r="E210">
        <f>IF(ekodom[[#This Row],[retencja]]=0,E209+1,0)</f>
        <v>1</v>
      </c>
      <c r="F210">
        <f>IF(MOD(ekodom[[#This Row],[susza]],5)=0,1,0)*IF(E210=0,0,1)*IF(MONTH(ekodom[[#This Row],[Data]])&gt;=4,1,0)*IF(MONTH(ekodom[[#This Row],[Data]])&lt;=9,1,0)</f>
        <v>0</v>
      </c>
      <c r="G210">
        <f>IF(D209+ekodom[[#This Row],[retencja]]- IF(ekodom[[#This Row],[dzień_tygodnia]]=3,260,190)-IF(F210=1,300,0)&lt;0, 1,0)</f>
        <v>0</v>
      </c>
      <c r="H210">
        <f>IF(ekodom[[#This Row],[czy_wodociąg]]=0,0,-(D209+ekodom[[#This Row],[retencja]]- IF(ekodom[[#This Row],[dzień_tygodnia]]=3,260,190)-IF(F210=1,300,0)))</f>
        <v>0</v>
      </c>
    </row>
    <row r="211" spans="1:8" x14ac:dyDescent="0.25">
      <c r="A211" s="1">
        <v>44771</v>
      </c>
      <c r="B211">
        <v>0</v>
      </c>
      <c r="C211">
        <f>WEEKDAY(ekodom[[#This Row],[Data]],2)</f>
        <v>5</v>
      </c>
      <c r="D211">
        <f>D210+ekodom[[#This Row],[retencja]]-IF(D210+ekodom[[#This Row],[retencja]]- IF(ekodom[[#This Row],[dzień_tygodnia]]=3,260,190)-IF(F211=1,300,0)&gt;=0,   IF(ekodom[[#This Row],[dzień_tygodnia]]=3,260,190)+IF(F211=1,300,0),D210+ekodom[[#This Row],[retencja]])</f>
        <v>2577</v>
      </c>
      <c r="E211">
        <f>IF(ekodom[[#This Row],[retencja]]=0,E210+1,0)</f>
        <v>2</v>
      </c>
      <c r="F211">
        <f>IF(MOD(ekodom[[#This Row],[susza]],5)=0,1,0)*IF(E211=0,0,1)*IF(MONTH(ekodom[[#This Row],[Data]])&gt;=4,1,0)*IF(MONTH(ekodom[[#This Row],[Data]])&lt;=9,1,0)</f>
        <v>0</v>
      </c>
      <c r="G211">
        <f>IF(D210+ekodom[[#This Row],[retencja]]- IF(ekodom[[#This Row],[dzień_tygodnia]]=3,260,190)-IF(F211=1,300,0)&lt;0, 1,0)</f>
        <v>0</v>
      </c>
      <c r="H211">
        <f>IF(ekodom[[#This Row],[czy_wodociąg]]=0,0,-(D210+ekodom[[#This Row],[retencja]]- IF(ekodom[[#This Row],[dzień_tygodnia]]=3,260,190)-IF(F211=1,300,0)))</f>
        <v>0</v>
      </c>
    </row>
    <row r="212" spans="1:8" x14ac:dyDescent="0.25">
      <c r="A212" s="1">
        <v>44772</v>
      </c>
      <c r="B212">
        <v>0</v>
      </c>
      <c r="C212">
        <f>WEEKDAY(ekodom[[#This Row],[Data]],2)</f>
        <v>6</v>
      </c>
      <c r="D212">
        <f>D211+ekodom[[#This Row],[retencja]]-IF(D211+ekodom[[#This Row],[retencja]]- IF(ekodom[[#This Row],[dzień_tygodnia]]=3,260,190)-IF(F212=1,300,0)&gt;=0,   IF(ekodom[[#This Row],[dzień_tygodnia]]=3,260,190)+IF(F212=1,300,0),D211+ekodom[[#This Row],[retencja]])</f>
        <v>2387</v>
      </c>
      <c r="E212">
        <f>IF(ekodom[[#This Row],[retencja]]=0,E211+1,0)</f>
        <v>3</v>
      </c>
      <c r="F212">
        <f>IF(MOD(ekodom[[#This Row],[susza]],5)=0,1,0)*IF(E212=0,0,1)*IF(MONTH(ekodom[[#This Row],[Data]])&gt;=4,1,0)*IF(MONTH(ekodom[[#This Row],[Data]])&lt;=9,1,0)</f>
        <v>0</v>
      </c>
      <c r="G212">
        <f>IF(D211+ekodom[[#This Row],[retencja]]- IF(ekodom[[#This Row],[dzień_tygodnia]]=3,260,190)-IF(F212=1,300,0)&lt;0, 1,0)</f>
        <v>0</v>
      </c>
      <c r="H212">
        <f>IF(ekodom[[#This Row],[czy_wodociąg]]=0,0,-(D211+ekodom[[#This Row],[retencja]]- IF(ekodom[[#This Row],[dzień_tygodnia]]=3,260,190)-IF(F212=1,300,0)))</f>
        <v>0</v>
      </c>
    </row>
    <row r="213" spans="1:8" x14ac:dyDescent="0.25">
      <c r="A213" s="1">
        <v>44773</v>
      </c>
      <c r="B213">
        <v>0</v>
      </c>
      <c r="C213">
        <f>WEEKDAY(ekodom[[#This Row],[Data]],2)</f>
        <v>7</v>
      </c>
      <c r="D213">
        <f>D212+ekodom[[#This Row],[retencja]]-IF(D212+ekodom[[#This Row],[retencja]]- IF(ekodom[[#This Row],[dzień_tygodnia]]=3,260,190)-IF(F213=1,300,0)&gt;=0,   IF(ekodom[[#This Row],[dzień_tygodnia]]=3,260,190)+IF(F213=1,300,0),D212+ekodom[[#This Row],[retencja]])</f>
        <v>2197</v>
      </c>
      <c r="E213">
        <f>IF(ekodom[[#This Row],[retencja]]=0,E212+1,0)</f>
        <v>4</v>
      </c>
      <c r="F213">
        <f>IF(MOD(ekodom[[#This Row],[susza]],5)=0,1,0)*IF(E213=0,0,1)*IF(MONTH(ekodom[[#This Row],[Data]])&gt;=4,1,0)*IF(MONTH(ekodom[[#This Row],[Data]])&lt;=9,1,0)</f>
        <v>0</v>
      </c>
      <c r="G213">
        <f>IF(D212+ekodom[[#This Row],[retencja]]- IF(ekodom[[#This Row],[dzień_tygodnia]]=3,260,190)-IF(F213=1,300,0)&lt;0, 1,0)</f>
        <v>0</v>
      </c>
      <c r="H213">
        <f>IF(ekodom[[#This Row],[czy_wodociąg]]=0,0,-(D212+ekodom[[#This Row],[retencja]]- IF(ekodom[[#This Row],[dzień_tygodnia]]=3,260,190)-IF(F213=1,300,0)))</f>
        <v>0</v>
      </c>
    </row>
    <row r="214" spans="1:8" x14ac:dyDescent="0.25">
      <c r="A214" s="1">
        <v>44774</v>
      </c>
      <c r="B214">
        <v>0</v>
      </c>
      <c r="C214">
        <f>WEEKDAY(ekodom[[#This Row],[Data]],2)</f>
        <v>1</v>
      </c>
      <c r="D214">
        <f>D213+ekodom[[#This Row],[retencja]]-IF(D213+ekodom[[#This Row],[retencja]]- IF(ekodom[[#This Row],[dzień_tygodnia]]=3,260,190)-IF(F214=1,300,0)&gt;=0,   IF(ekodom[[#This Row],[dzień_tygodnia]]=3,260,190)+IF(F214=1,300,0),D213+ekodom[[#This Row],[retencja]])</f>
        <v>1707</v>
      </c>
      <c r="E214">
        <f>IF(ekodom[[#This Row],[retencja]]=0,E213+1,0)</f>
        <v>5</v>
      </c>
      <c r="F214">
        <f>IF(MOD(ekodom[[#This Row],[susza]],5)=0,1,0)*IF(E214=0,0,1)*IF(MONTH(ekodom[[#This Row],[Data]])&gt;=4,1,0)*IF(MONTH(ekodom[[#This Row],[Data]])&lt;=9,1,0)</f>
        <v>1</v>
      </c>
      <c r="G214">
        <f>IF(D213+ekodom[[#This Row],[retencja]]- IF(ekodom[[#This Row],[dzień_tygodnia]]=3,260,190)-IF(F214=1,300,0)&lt;0, 1,0)</f>
        <v>0</v>
      </c>
      <c r="H214">
        <f>IF(ekodom[[#This Row],[czy_wodociąg]]=0,0,-(D213+ekodom[[#This Row],[retencja]]- IF(ekodom[[#This Row],[dzień_tygodnia]]=3,260,190)-IF(F214=1,300,0)))</f>
        <v>0</v>
      </c>
    </row>
    <row r="215" spans="1:8" x14ac:dyDescent="0.25">
      <c r="A215" s="1">
        <v>44775</v>
      </c>
      <c r="B215">
        <v>0</v>
      </c>
      <c r="C215">
        <f>WEEKDAY(ekodom[[#This Row],[Data]],2)</f>
        <v>2</v>
      </c>
      <c r="D215">
        <f>D214+ekodom[[#This Row],[retencja]]-IF(D214+ekodom[[#This Row],[retencja]]- IF(ekodom[[#This Row],[dzień_tygodnia]]=3,260,190)-IF(F215=1,300,0)&gt;=0,   IF(ekodom[[#This Row],[dzień_tygodnia]]=3,260,190)+IF(F215=1,300,0),D214+ekodom[[#This Row],[retencja]])</f>
        <v>1517</v>
      </c>
      <c r="E215">
        <f>IF(ekodom[[#This Row],[retencja]]=0,E214+1,0)</f>
        <v>6</v>
      </c>
      <c r="F215">
        <f>IF(MOD(ekodom[[#This Row],[susza]],5)=0,1,0)*IF(E215=0,0,1)*IF(MONTH(ekodom[[#This Row],[Data]])&gt;=4,1,0)*IF(MONTH(ekodom[[#This Row],[Data]])&lt;=9,1,0)</f>
        <v>0</v>
      </c>
      <c r="G215">
        <f>IF(D214+ekodom[[#This Row],[retencja]]- IF(ekodom[[#This Row],[dzień_tygodnia]]=3,260,190)-IF(F215=1,300,0)&lt;0, 1,0)</f>
        <v>0</v>
      </c>
      <c r="H215">
        <f>IF(ekodom[[#This Row],[czy_wodociąg]]=0,0,-(D214+ekodom[[#This Row],[retencja]]- IF(ekodom[[#This Row],[dzień_tygodnia]]=3,260,190)-IF(F215=1,300,0)))</f>
        <v>0</v>
      </c>
    </row>
    <row r="216" spans="1:8" x14ac:dyDescent="0.25">
      <c r="A216" s="1">
        <v>44776</v>
      </c>
      <c r="B216">
        <v>0</v>
      </c>
      <c r="C216">
        <f>WEEKDAY(ekodom[[#This Row],[Data]],2)</f>
        <v>3</v>
      </c>
      <c r="D216">
        <f>D215+ekodom[[#This Row],[retencja]]-IF(D215+ekodom[[#This Row],[retencja]]- IF(ekodom[[#This Row],[dzień_tygodnia]]=3,260,190)-IF(F216=1,300,0)&gt;=0,   IF(ekodom[[#This Row],[dzień_tygodnia]]=3,260,190)+IF(F216=1,300,0),D215+ekodom[[#This Row],[retencja]])</f>
        <v>1257</v>
      </c>
      <c r="E216">
        <f>IF(ekodom[[#This Row],[retencja]]=0,E215+1,0)</f>
        <v>7</v>
      </c>
      <c r="F216">
        <f>IF(MOD(ekodom[[#This Row],[susza]],5)=0,1,0)*IF(E216=0,0,1)*IF(MONTH(ekodom[[#This Row],[Data]])&gt;=4,1,0)*IF(MONTH(ekodom[[#This Row],[Data]])&lt;=9,1,0)</f>
        <v>0</v>
      </c>
      <c r="G216">
        <f>IF(D215+ekodom[[#This Row],[retencja]]- IF(ekodom[[#This Row],[dzień_tygodnia]]=3,260,190)-IF(F216=1,300,0)&lt;0, 1,0)</f>
        <v>0</v>
      </c>
      <c r="H216">
        <f>IF(ekodom[[#This Row],[czy_wodociąg]]=0,0,-(D215+ekodom[[#This Row],[retencja]]- IF(ekodom[[#This Row],[dzień_tygodnia]]=3,260,190)-IF(F216=1,300,0)))</f>
        <v>0</v>
      </c>
    </row>
    <row r="217" spans="1:8" x14ac:dyDescent="0.25">
      <c r="A217" s="1">
        <v>44777</v>
      </c>
      <c r="B217">
        <v>0</v>
      </c>
      <c r="C217">
        <f>WEEKDAY(ekodom[[#This Row],[Data]],2)</f>
        <v>4</v>
      </c>
      <c r="D217">
        <f>D216+ekodom[[#This Row],[retencja]]-IF(D216+ekodom[[#This Row],[retencja]]- IF(ekodom[[#This Row],[dzień_tygodnia]]=3,260,190)-IF(F217=1,300,0)&gt;=0,   IF(ekodom[[#This Row],[dzień_tygodnia]]=3,260,190)+IF(F217=1,300,0),D216+ekodom[[#This Row],[retencja]])</f>
        <v>1067</v>
      </c>
      <c r="E217">
        <f>IF(ekodom[[#This Row],[retencja]]=0,E216+1,0)</f>
        <v>8</v>
      </c>
      <c r="F217">
        <f>IF(MOD(ekodom[[#This Row],[susza]],5)=0,1,0)*IF(E217=0,0,1)*IF(MONTH(ekodom[[#This Row],[Data]])&gt;=4,1,0)*IF(MONTH(ekodom[[#This Row],[Data]])&lt;=9,1,0)</f>
        <v>0</v>
      </c>
      <c r="G217">
        <f>IF(D216+ekodom[[#This Row],[retencja]]- IF(ekodom[[#This Row],[dzień_tygodnia]]=3,260,190)-IF(F217=1,300,0)&lt;0, 1,0)</f>
        <v>0</v>
      </c>
      <c r="H217">
        <f>IF(ekodom[[#This Row],[czy_wodociąg]]=0,0,-(D216+ekodom[[#This Row],[retencja]]- IF(ekodom[[#This Row],[dzień_tygodnia]]=3,260,190)-IF(F217=1,300,0)))</f>
        <v>0</v>
      </c>
    </row>
    <row r="218" spans="1:8" x14ac:dyDescent="0.25">
      <c r="A218" s="1">
        <v>44778</v>
      </c>
      <c r="B218">
        <v>0</v>
      </c>
      <c r="C218">
        <f>WEEKDAY(ekodom[[#This Row],[Data]],2)</f>
        <v>5</v>
      </c>
      <c r="D218">
        <f>D217+ekodom[[#This Row],[retencja]]-IF(D217+ekodom[[#This Row],[retencja]]- IF(ekodom[[#This Row],[dzień_tygodnia]]=3,260,190)-IF(F218=1,300,0)&gt;=0,   IF(ekodom[[#This Row],[dzień_tygodnia]]=3,260,190)+IF(F218=1,300,0),D217+ekodom[[#This Row],[retencja]])</f>
        <v>877</v>
      </c>
      <c r="E218">
        <f>IF(ekodom[[#This Row],[retencja]]=0,E217+1,0)</f>
        <v>9</v>
      </c>
      <c r="F218">
        <f>IF(MOD(ekodom[[#This Row],[susza]],5)=0,1,0)*IF(E218=0,0,1)*IF(MONTH(ekodom[[#This Row],[Data]])&gt;=4,1,0)*IF(MONTH(ekodom[[#This Row],[Data]])&lt;=9,1,0)</f>
        <v>0</v>
      </c>
      <c r="G218">
        <f>IF(D217+ekodom[[#This Row],[retencja]]- IF(ekodom[[#This Row],[dzień_tygodnia]]=3,260,190)-IF(F218=1,300,0)&lt;0, 1,0)</f>
        <v>0</v>
      </c>
      <c r="H218">
        <f>IF(ekodom[[#This Row],[czy_wodociąg]]=0,0,-(D217+ekodom[[#This Row],[retencja]]- IF(ekodom[[#This Row],[dzień_tygodnia]]=3,260,190)-IF(F218=1,300,0)))</f>
        <v>0</v>
      </c>
    </row>
    <row r="219" spans="1:8" x14ac:dyDescent="0.25">
      <c r="A219" s="1">
        <v>44779</v>
      </c>
      <c r="B219">
        <v>0</v>
      </c>
      <c r="C219">
        <f>WEEKDAY(ekodom[[#This Row],[Data]],2)</f>
        <v>6</v>
      </c>
      <c r="D219">
        <f>D218+ekodom[[#This Row],[retencja]]-IF(D218+ekodom[[#This Row],[retencja]]- IF(ekodom[[#This Row],[dzień_tygodnia]]=3,260,190)-IF(F219=1,300,0)&gt;=0,   IF(ekodom[[#This Row],[dzień_tygodnia]]=3,260,190)+IF(F219=1,300,0),D218+ekodom[[#This Row],[retencja]])</f>
        <v>387</v>
      </c>
      <c r="E219">
        <f>IF(ekodom[[#This Row],[retencja]]=0,E218+1,0)</f>
        <v>10</v>
      </c>
      <c r="F219">
        <f>IF(MOD(ekodom[[#This Row],[susza]],5)=0,1,0)*IF(E219=0,0,1)*IF(MONTH(ekodom[[#This Row],[Data]])&gt;=4,1,0)*IF(MONTH(ekodom[[#This Row],[Data]])&lt;=9,1,0)</f>
        <v>1</v>
      </c>
      <c r="G219">
        <f>IF(D218+ekodom[[#This Row],[retencja]]- IF(ekodom[[#This Row],[dzień_tygodnia]]=3,260,190)-IF(F219=1,300,0)&lt;0, 1,0)</f>
        <v>0</v>
      </c>
      <c r="H219">
        <f>IF(ekodom[[#This Row],[czy_wodociąg]]=0,0,-(D218+ekodom[[#This Row],[retencja]]- IF(ekodom[[#This Row],[dzień_tygodnia]]=3,260,190)-IF(F219=1,300,0)))</f>
        <v>0</v>
      </c>
    </row>
    <row r="220" spans="1:8" x14ac:dyDescent="0.25">
      <c r="A220" s="1">
        <v>44780</v>
      </c>
      <c r="B220">
        <v>0</v>
      </c>
      <c r="C220">
        <f>WEEKDAY(ekodom[[#This Row],[Data]],2)</f>
        <v>7</v>
      </c>
      <c r="D220">
        <f>D219+ekodom[[#This Row],[retencja]]-IF(D219+ekodom[[#This Row],[retencja]]- IF(ekodom[[#This Row],[dzień_tygodnia]]=3,260,190)-IF(F220=1,300,0)&gt;=0,   IF(ekodom[[#This Row],[dzień_tygodnia]]=3,260,190)+IF(F220=1,300,0),D219+ekodom[[#This Row],[retencja]])</f>
        <v>197</v>
      </c>
      <c r="E220">
        <f>IF(ekodom[[#This Row],[retencja]]=0,E219+1,0)</f>
        <v>11</v>
      </c>
      <c r="F220">
        <f>IF(MOD(ekodom[[#This Row],[susza]],5)=0,1,0)*IF(E220=0,0,1)*IF(MONTH(ekodom[[#This Row],[Data]])&gt;=4,1,0)*IF(MONTH(ekodom[[#This Row],[Data]])&lt;=9,1,0)</f>
        <v>0</v>
      </c>
      <c r="G220">
        <f>IF(D219+ekodom[[#This Row],[retencja]]- IF(ekodom[[#This Row],[dzień_tygodnia]]=3,260,190)-IF(F220=1,300,0)&lt;0, 1,0)</f>
        <v>0</v>
      </c>
      <c r="H220">
        <f>IF(ekodom[[#This Row],[czy_wodociąg]]=0,0,-(D219+ekodom[[#This Row],[retencja]]- IF(ekodom[[#This Row],[dzień_tygodnia]]=3,260,190)-IF(F220=1,300,0)))</f>
        <v>0</v>
      </c>
    </row>
    <row r="221" spans="1:8" x14ac:dyDescent="0.25">
      <c r="A221" s="1">
        <v>44781</v>
      </c>
      <c r="B221">
        <v>660</v>
      </c>
      <c r="C221">
        <f>WEEKDAY(ekodom[[#This Row],[Data]],2)</f>
        <v>1</v>
      </c>
      <c r="D221">
        <f>D220+ekodom[[#This Row],[retencja]]-IF(D220+ekodom[[#This Row],[retencja]]- IF(ekodom[[#This Row],[dzień_tygodnia]]=3,260,190)-IF(F221=1,300,0)&gt;=0,   IF(ekodom[[#This Row],[dzień_tygodnia]]=3,260,190)+IF(F221=1,300,0),D220+ekodom[[#This Row],[retencja]])</f>
        <v>667</v>
      </c>
      <c r="E221">
        <f>IF(ekodom[[#This Row],[retencja]]=0,E220+1,0)</f>
        <v>0</v>
      </c>
      <c r="F221">
        <f>IF(MOD(ekodom[[#This Row],[susza]],5)=0,1,0)*IF(E221=0,0,1)*IF(MONTH(ekodom[[#This Row],[Data]])&gt;=4,1,0)*IF(MONTH(ekodom[[#This Row],[Data]])&lt;=9,1,0)</f>
        <v>0</v>
      </c>
      <c r="G221">
        <f>IF(D220+ekodom[[#This Row],[retencja]]- IF(ekodom[[#This Row],[dzień_tygodnia]]=3,260,190)-IF(F221=1,300,0)&lt;0, 1,0)</f>
        <v>0</v>
      </c>
      <c r="H221">
        <f>IF(ekodom[[#This Row],[czy_wodociąg]]=0,0,-(D220+ekodom[[#This Row],[retencja]]- IF(ekodom[[#This Row],[dzień_tygodnia]]=3,260,190)-IF(F221=1,300,0)))</f>
        <v>0</v>
      </c>
    </row>
    <row r="222" spans="1:8" x14ac:dyDescent="0.25">
      <c r="A222" s="1">
        <v>44782</v>
      </c>
      <c r="B222">
        <v>1245</v>
      </c>
      <c r="C222">
        <f>WEEKDAY(ekodom[[#This Row],[Data]],2)</f>
        <v>2</v>
      </c>
      <c r="D222">
        <f>D221+ekodom[[#This Row],[retencja]]-IF(D221+ekodom[[#This Row],[retencja]]- IF(ekodom[[#This Row],[dzień_tygodnia]]=3,260,190)-IF(F222=1,300,0)&gt;=0,   IF(ekodom[[#This Row],[dzień_tygodnia]]=3,260,190)+IF(F222=1,300,0),D221+ekodom[[#This Row],[retencja]])</f>
        <v>1722</v>
      </c>
      <c r="E222">
        <f>IF(ekodom[[#This Row],[retencja]]=0,E221+1,0)</f>
        <v>0</v>
      </c>
      <c r="F222">
        <f>IF(MOD(ekodom[[#This Row],[susza]],5)=0,1,0)*IF(E222=0,0,1)*IF(MONTH(ekodom[[#This Row],[Data]])&gt;=4,1,0)*IF(MONTH(ekodom[[#This Row],[Data]])&lt;=9,1,0)</f>
        <v>0</v>
      </c>
      <c r="G222">
        <f>IF(D221+ekodom[[#This Row],[retencja]]- IF(ekodom[[#This Row],[dzień_tygodnia]]=3,260,190)-IF(F222=1,300,0)&lt;0, 1,0)</f>
        <v>0</v>
      </c>
      <c r="H222">
        <f>IF(ekodom[[#This Row],[czy_wodociąg]]=0,0,-(D221+ekodom[[#This Row],[retencja]]- IF(ekodom[[#This Row],[dzień_tygodnia]]=3,260,190)-IF(F222=1,300,0)))</f>
        <v>0</v>
      </c>
    </row>
    <row r="223" spans="1:8" x14ac:dyDescent="0.25">
      <c r="A223" s="1">
        <v>44783</v>
      </c>
      <c r="B223">
        <v>745</v>
      </c>
      <c r="C223">
        <f>WEEKDAY(ekodom[[#This Row],[Data]],2)</f>
        <v>3</v>
      </c>
      <c r="D223">
        <f>D222+ekodom[[#This Row],[retencja]]-IF(D222+ekodom[[#This Row],[retencja]]- IF(ekodom[[#This Row],[dzień_tygodnia]]=3,260,190)-IF(F223=1,300,0)&gt;=0,   IF(ekodom[[#This Row],[dzień_tygodnia]]=3,260,190)+IF(F223=1,300,0),D222+ekodom[[#This Row],[retencja]])</f>
        <v>2207</v>
      </c>
      <c r="E223">
        <f>IF(ekodom[[#This Row],[retencja]]=0,E222+1,0)</f>
        <v>0</v>
      </c>
      <c r="F223">
        <f>IF(MOD(ekodom[[#This Row],[susza]],5)=0,1,0)*IF(E223=0,0,1)*IF(MONTH(ekodom[[#This Row],[Data]])&gt;=4,1,0)*IF(MONTH(ekodom[[#This Row],[Data]])&lt;=9,1,0)</f>
        <v>0</v>
      </c>
      <c r="G223">
        <f>IF(D222+ekodom[[#This Row],[retencja]]- IF(ekodom[[#This Row],[dzień_tygodnia]]=3,260,190)-IF(F223=1,300,0)&lt;0, 1,0)</f>
        <v>0</v>
      </c>
      <c r="H223">
        <f>IF(ekodom[[#This Row],[czy_wodociąg]]=0,0,-(D222+ekodom[[#This Row],[retencja]]- IF(ekodom[[#This Row],[dzień_tygodnia]]=3,260,190)-IF(F223=1,300,0)))</f>
        <v>0</v>
      </c>
    </row>
    <row r="224" spans="1:8" x14ac:dyDescent="0.25">
      <c r="A224" s="1">
        <v>44784</v>
      </c>
      <c r="B224">
        <v>48</v>
      </c>
      <c r="C224">
        <f>WEEKDAY(ekodom[[#This Row],[Data]],2)</f>
        <v>4</v>
      </c>
      <c r="D224">
        <f>D223+ekodom[[#This Row],[retencja]]-IF(D223+ekodom[[#This Row],[retencja]]- IF(ekodom[[#This Row],[dzień_tygodnia]]=3,260,190)-IF(F224=1,300,0)&gt;=0,   IF(ekodom[[#This Row],[dzień_tygodnia]]=3,260,190)+IF(F224=1,300,0),D223+ekodom[[#This Row],[retencja]])</f>
        <v>2065</v>
      </c>
      <c r="E224">
        <f>IF(ekodom[[#This Row],[retencja]]=0,E223+1,0)</f>
        <v>0</v>
      </c>
      <c r="F224">
        <f>IF(MOD(ekodom[[#This Row],[susza]],5)=0,1,0)*IF(E224=0,0,1)*IF(MONTH(ekodom[[#This Row],[Data]])&gt;=4,1,0)*IF(MONTH(ekodom[[#This Row],[Data]])&lt;=9,1,0)</f>
        <v>0</v>
      </c>
      <c r="G224">
        <f>IF(D223+ekodom[[#This Row],[retencja]]- IF(ekodom[[#This Row],[dzień_tygodnia]]=3,260,190)-IF(F224=1,300,0)&lt;0, 1,0)</f>
        <v>0</v>
      </c>
      <c r="H224">
        <f>IF(ekodom[[#This Row],[czy_wodociąg]]=0,0,-(D223+ekodom[[#This Row],[retencja]]- IF(ekodom[[#This Row],[dzień_tygodnia]]=3,260,190)-IF(F224=1,300,0)))</f>
        <v>0</v>
      </c>
    </row>
    <row r="225" spans="1:8" x14ac:dyDescent="0.25">
      <c r="A225" s="1">
        <v>44785</v>
      </c>
      <c r="B225">
        <v>0</v>
      </c>
      <c r="C225">
        <f>WEEKDAY(ekodom[[#This Row],[Data]],2)</f>
        <v>5</v>
      </c>
      <c r="D225">
        <f>D224+ekodom[[#This Row],[retencja]]-IF(D224+ekodom[[#This Row],[retencja]]- IF(ekodom[[#This Row],[dzień_tygodnia]]=3,260,190)-IF(F225=1,300,0)&gt;=0,   IF(ekodom[[#This Row],[dzień_tygodnia]]=3,260,190)+IF(F225=1,300,0),D224+ekodom[[#This Row],[retencja]])</f>
        <v>1875</v>
      </c>
      <c r="E225" s="6">
        <f>IF(ekodom[[#This Row],[retencja]]=0,E224+1,0)</f>
        <v>1</v>
      </c>
      <c r="F225">
        <f>IF(MOD(ekodom[[#This Row],[susza]],5)=0,1,0)*IF(E225=0,0,1)*IF(MONTH(ekodom[[#This Row],[Data]])&gt;=4,1,0)*IF(MONTH(ekodom[[#This Row],[Data]])&lt;=9,1,0)</f>
        <v>0</v>
      </c>
      <c r="G225">
        <f>IF(D224+ekodom[[#This Row],[retencja]]- IF(ekodom[[#This Row],[dzień_tygodnia]]=3,260,190)-IF(F225=1,300,0)&lt;0, 1,0)</f>
        <v>0</v>
      </c>
      <c r="H225">
        <f>IF(ekodom[[#This Row],[czy_wodociąg]]=0,0,-(D224+ekodom[[#This Row],[retencja]]- IF(ekodom[[#This Row],[dzień_tygodnia]]=3,260,190)-IF(F225=1,300,0)))</f>
        <v>0</v>
      </c>
    </row>
    <row r="226" spans="1:8" x14ac:dyDescent="0.25">
      <c r="A226" s="1">
        <v>44786</v>
      </c>
      <c r="B226">
        <v>0</v>
      </c>
      <c r="C226">
        <f>WEEKDAY(ekodom[[#This Row],[Data]],2)</f>
        <v>6</v>
      </c>
      <c r="D226">
        <f>D225+ekodom[[#This Row],[retencja]]-IF(D225+ekodom[[#This Row],[retencja]]- IF(ekodom[[#This Row],[dzień_tygodnia]]=3,260,190)-IF(F226=1,300,0)&gt;=0,   IF(ekodom[[#This Row],[dzień_tygodnia]]=3,260,190)+IF(F226=1,300,0),D225+ekodom[[#This Row],[retencja]])</f>
        <v>1685</v>
      </c>
      <c r="E226" s="6">
        <f>IF(ekodom[[#This Row],[retencja]]=0,E225+1,0)</f>
        <v>2</v>
      </c>
      <c r="F226">
        <f>IF(MOD(ekodom[[#This Row],[susza]],5)=0,1,0)*IF(E226=0,0,1)*IF(MONTH(ekodom[[#This Row],[Data]])&gt;=4,1,0)*IF(MONTH(ekodom[[#This Row],[Data]])&lt;=9,1,0)</f>
        <v>0</v>
      </c>
      <c r="G226">
        <f>IF(D225+ekodom[[#This Row],[retencja]]- IF(ekodom[[#This Row],[dzień_tygodnia]]=3,260,190)-IF(F226=1,300,0)&lt;0, 1,0)</f>
        <v>0</v>
      </c>
      <c r="H226">
        <f>IF(ekodom[[#This Row],[czy_wodociąg]]=0,0,-(D225+ekodom[[#This Row],[retencja]]- IF(ekodom[[#This Row],[dzień_tygodnia]]=3,260,190)-IF(F226=1,300,0)))</f>
        <v>0</v>
      </c>
    </row>
    <row r="227" spans="1:8" x14ac:dyDescent="0.25">
      <c r="A227" s="1">
        <v>44787</v>
      </c>
      <c r="B227">
        <v>0</v>
      </c>
      <c r="C227">
        <f>WEEKDAY(ekodom[[#This Row],[Data]],2)</f>
        <v>7</v>
      </c>
      <c r="D227">
        <f>D226+ekodom[[#This Row],[retencja]]-IF(D226+ekodom[[#This Row],[retencja]]- IF(ekodom[[#This Row],[dzień_tygodnia]]=3,260,190)-IF(F227=1,300,0)&gt;=0,   IF(ekodom[[#This Row],[dzień_tygodnia]]=3,260,190)+IF(F227=1,300,0),D226+ekodom[[#This Row],[retencja]])</f>
        <v>1495</v>
      </c>
      <c r="E227" s="6">
        <f>IF(ekodom[[#This Row],[retencja]]=0,E226+1,0)</f>
        <v>3</v>
      </c>
      <c r="F227">
        <f>IF(MOD(ekodom[[#This Row],[susza]],5)=0,1,0)*IF(E227=0,0,1)*IF(MONTH(ekodom[[#This Row],[Data]])&gt;=4,1,0)*IF(MONTH(ekodom[[#This Row],[Data]])&lt;=9,1,0)</f>
        <v>0</v>
      </c>
      <c r="G227">
        <f>IF(D226+ekodom[[#This Row],[retencja]]- IF(ekodom[[#This Row],[dzień_tygodnia]]=3,260,190)-IF(F227=1,300,0)&lt;0, 1,0)</f>
        <v>0</v>
      </c>
      <c r="H227">
        <f>IF(ekodom[[#This Row],[czy_wodociąg]]=0,0,-(D226+ekodom[[#This Row],[retencja]]- IF(ekodom[[#This Row],[dzień_tygodnia]]=3,260,190)-IF(F227=1,300,0)))</f>
        <v>0</v>
      </c>
    </row>
    <row r="228" spans="1:8" x14ac:dyDescent="0.25">
      <c r="A228" s="1">
        <v>44788</v>
      </c>
      <c r="B228">
        <v>0</v>
      </c>
      <c r="C228">
        <f>WEEKDAY(ekodom[[#This Row],[Data]],2)</f>
        <v>1</v>
      </c>
      <c r="D228">
        <f>D227+ekodom[[#This Row],[retencja]]-IF(D227+ekodom[[#This Row],[retencja]]- IF(ekodom[[#This Row],[dzień_tygodnia]]=3,260,190)-IF(F228=1,300,0)&gt;=0,   IF(ekodom[[#This Row],[dzień_tygodnia]]=3,260,190)+IF(F228=1,300,0),D227+ekodom[[#This Row],[retencja]])</f>
        <v>1305</v>
      </c>
      <c r="E228" s="6">
        <f>IF(ekodom[[#This Row],[retencja]]=0,E227+1,0)</f>
        <v>4</v>
      </c>
      <c r="F228">
        <f>IF(MOD(ekodom[[#This Row],[susza]],5)=0,1,0)*IF(E228=0,0,1)*IF(MONTH(ekodom[[#This Row],[Data]])&gt;=4,1,0)*IF(MONTH(ekodom[[#This Row],[Data]])&lt;=9,1,0)</f>
        <v>0</v>
      </c>
      <c r="G228">
        <f>IF(D227+ekodom[[#This Row],[retencja]]- IF(ekodom[[#This Row],[dzień_tygodnia]]=3,260,190)-IF(F228=1,300,0)&lt;0, 1,0)</f>
        <v>0</v>
      </c>
      <c r="H228">
        <f>IF(ekodom[[#This Row],[czy_wodociąg]]=0,0,-(D227+ekodom[[#This Row],[retencja]]- IF(ekodom[[#This Row],[dzień_tygodnia]]=3,260,190)-IF(F228=1,300,0)))</f>
        <v>0</v>
      </c>
    </row>
    <row r="229" spans="1:8" x14ac:dyDescent="0.25">
      <c r="A229" s="1">
        <v>44789</v>
      </c>
      <c r="B229">
        <v>0</v>
      </c>
      <c r="C229">
        <f>WEEKDAY(ekodom[[#This Row],[Data]],2)</f>
        <v>2</v>
      </c>
      <c r="D229">
        <f>D228+ekodom[[#This Row],[retencja]]-IF(D228+ekodom[[#This Row],[retencja]]- IF(ekodom[[#This Row],[dzień_tygodnia]]=3,260,190)-IF(F229=1,300,0)&gt;=0,   IF(ekodom[[#This Row],[dzień_tygodnia]]=3,260,190)+IF(F229=1,300,0),D228+ekodom[[#This Row],[retencja]])</f>
        <v>815</v>
      </c>
      <c r="E229" s="6">
        <f>IF(ekodom[[#This Row],[retencja]]=0,E228+1,0)</f>
        <v>5</v>
      </c>
      <c r="F229">
        <f>IF(MOD(ekodom[[#This Row],[susza]],5)=0,1,0)*IF(E229=0,0,1)*IF(MONTH(ekodom[[#This Row],[Data]])&gt;=4,1,0)*IF(MONTH(ekodom[[#This Row],[Data]])&lt;=9,1,0)</f>
        <v>1</v>
      </c>
      <c r="G229">
        <f>IF(D228+ekodom[[#This Row],[retencja]]- IF(ekodom[[#This Row],[dzień_tygodnia]]=3,260,190)-IF(F229=1,300,0)&lt;0, 1,0)</f>
        <v>0</v>
      </c>
      <c r="H229">
        <f>IF(ekodom[[#This Row],[czy_wodociąg]]=0,0,-(D228+ekodom[[#This Row],[retencja]]- IF(ekodom[[#This Row],[dzień_tygodnia]]=3,260,190)-IF(F229=1,300,0)))</f>
        <v>0</v>
      </c>
    </row>
    <row r="230" spans="1:8" x14ac:dyDescent="0.25">
      <c r="A230" s="1">
        <v>44790</v>
      </c>
      <c r="B230">
        <v>0</v>
      </c>
      <c r="C230">
        <f>WEEKDAY(ekodom[[#This Row],[Data]],2)</f>
        <v>3</v>
      </c>
      <c r="D230">
        <f>D229+ekodom[[#This Row],[retencja]]-IF(D229+ekodom[[#This Row],[retencja]]- IF(ekodom[[#This Row],[dzień_tygodnia]]=3,260,190)-IF(F230=1,300,0)&gt;=0,   IF(ekodom[[#This Row],[dzień_tygodnia]]=3,260,190)+IF(F230=1,300,0),D229+ekodom[[#This Row],[retencja]])</f>
        <v>555</v>
      </c>
      <c r="E230" s="6">
        <f>IF(ekodom[[#This Row],[retencja]]=0,E229+1,0)</f>
        <v>6</v>
      </c>
      <c r="F230">
        <f>IF(MOD(ekodom[[#This Row],[susza]],5)=0,1,0)*IF(E230=0,0,1)*IF(MONTH(ekodom[[#This Row],[Data]])&gt;=4,1,0)*IF(MONTH(ekodom[[#This Row],[Data]])&lt;=9,1,0)</f>
        <v>0</v>
      </c>
      <c r="G230">
        <f>IF(D229+ekodom[[#This Row],[retencja]]- IF(ekodom[[#This Row],[dzień_tygodnia]]=3,260,190)-IF(F230=1,300,0)&lt;0, 1,0)</f>
        <v>0</v>
      </c>
      <c r="H230">
        <f>IF(ekodom[[#This Row],[czy_wodociąg]]=0,0,-(D229+ekodom[[#This Row],[retencja]]- IF(ekodom[[#This Row],[dzień_tygodnia]]=3,260,190)-IF(F230=1,300,0)))</f>
        <v>0</v>
      </c>
    </row>
    <row r="231" spans="1:8" x14ac:dyDescent="0.25">
      <c r="A231" s="1">
        <v>44791</v>
      </c>
      <c r="B231">
        <v>0</v>
      </c>
      <c r="C231">
        <f>WEEKDAY(ekodom[[#This Row],[Data]],2)</f>
        <v>4</v>
      </c>
      <c r="D231">
        <f>D230+ekodom[[#This Row],[retencja]]-IF(D230+ekodom[[#This Row],[retencja]]- IF(ekodom[[#This Row],[dzień_tygodnia]]=3,260,190)-IF(F231=1,300,0)&gt;=0,   IF(ekodom[[#This Row],[dzień_tygodnia]]=3,260,190)+IF(F231=1,300,0),D230+ekodom[[#This Row],[retencja]])</f>
        <v>365</v>
      </c>
      <c r="E231" s="6">
        <f>IF(ekodom[[#This Row],[retencja]]=0,E230+1,0)</f>
        <v>7</v>
      </c>
      <c r="F231">
        <f>IF(MOD(ekodom[[#This Row],[susza]],5)=0,1,0)*IF(E231=0,0,1)*IF(MONTH(ekodom[[#This Row],[Data]])&gt;=4,1,0)*IF(MONTH(ekodom[[#This Row],[Data]])&lt;=9,1,0)</f>
        <v>0</v>
      </c>
      <c r="G231">
        <f>IF(D230+ekodom[[#This Row],[retencja]]- IF(ekodom[[#This Row],[dzień_tygodnia]]=3,260,190)-IF(F231=1,300,0)&lt;0, 1,0)</f>
        <v>0</v>
      </c>
      <c r="H231">
        <f>IF(ekodom[[#This Row],[czy_wodociąg]]=0,0,-(D230+ekodom[[#This Row],[retencja]]- IF(ekodom[[#This Row],[dzień_tygodnia]]=3,260,190)-IF(F231=1,300,0)))</f>
        <v>0</v>
      </c>
    </row>
    <row r="232" spans="1:8" x14ac:dyDescent="0.25">
      <c r="A232" s="1">
        <v>44792</v>
      </c>
      <c r="B232">
        <v>0</v>
      </c>
      <c r="C232">
        <f>WEEKDAY(ekodom[[#This Row],[Data]],2)</f>
        <v>5</v>
      </c>
      <c r="D232">
        <f>D231+ekodom[[#This Row],[retencja]]-IF(D231+ekodom[[#This Row],[retencja]]- IF(ekodom[[#This Row],[dzień_tygodnia]]=3,260,190)-IF(F232=1,300,0)&gt;=0,   IF(ekodom[[#This Row],[dzień_tygodnia]]=3,260,190)+IF(F232=1,300,0),D231+ekodom[[#This Row],[retencja]])</f>
        <v>175</v>
      </c>
      <c r="E232" s="6">
        <f>IF(ekodom[[#This Row],[retencja]]=0,E231+1,0)</f>
        <v>8</v>
      </c>
      <c r="F232">
        <f>IF(MOD(ekodom[[#This Row],[susza]],5)=0,1,0)*IF(E232=0,0,1)*IF(MONTH(ekodom[[#This Row],[Data]])&gt;=4,1,0)*IF(MONTH(ekodom[[#This Row],[Data]])&lt;=9,1,0)</f>
        <v>0</v>
      </c>
      <c r="G232">
        <f>IF(D231+ekodom[[#This Row],[retencja]]- IF(ekodom[[#This Row],[dzień_tygodnia]]=3,260,190)-IF(F232=1,300,0)&lt;0, 1,0)</f>
        <v>0</v>
      </c>
      <c r="H232">
        <f>IF(ekodom[[#This Row],[czy_wodociąg]]=0,0,-(D231+ekodom[[#This Row],[retencja]]- IF(ekodom[[#This Row],[dzień_tygodnia]]=3,260,190)-IF(F232=1,300,0)))</f>
        <v>0</v>
      </c>
    </row>
    <row r="233" spans="1:8" x14ac:dyDescent="0.25">
      <c r="A233" s="1">
        <v>44793</v>
      </c>
      <c r="B233">
        <v>0</v>
      </c>
      <c r="C233">
        <f>WEEKDAY(ekodom[[#This Row],[Data]],2)</f>
        <v>6</v>
      </c>
      <c r="D233">
        <f>D232+ekodom[[#This Row],[retencja]]-IF(D232+ekodom[[#This Row],[retencja]]- IF(ekodom[[#This Row],[dzień_tygodnia]]=3,260,190)-IF(F233=1,300,0)&gt;=0,   IF(ekodom[[#This Row],[dzień_tygodnia]]=3,260,190)+IF(F233=1,300,0),D232+ekodom[[#This Row],[retencja]])</f>
        <v>0</v>
      </c>
      <c r="E233" s="6">
        <f>IF(ekodom[[#This Row],[retencja]]=0,E232+1,0)</f>
        <v>9</v>
      </c>
      <c r="F233">
        <f>IF(MOD(ekodom[[#This Row],[susza]],5)=0,1,0)*IF(E233=0,0,1)*IF(MONTH(ekodom[[#This Row],[Data]])&gt;=4,1,0)*IF(MONTH(ekodom[[#This Row],[Data]])&lt;=9,1,0)</f>
        <v>0</v>
      </c>
      <c r="G233">
        <f>IF(D232+ekodom[[#This Row],[retencja]]- IF(ekodom[[#This Row],[dzień_tygodnia]]=3,260,190)-IF(F233=1,300,0)&lt;0, 1,0)</f>
        <v>1</v>
      </c>
      <c r="H233">
        <f>IF(ekodom[[#This Row],[czy_wodociąg]]=0,0,-(D232+ekodom[[#This Row],[retencja]]- IF(ekodom[[#This Row],[dzień_tygodnia]]=3,260,190)-IF(F233=1,300,0)))</f>
        <v>15</v>
      </c>
    </row>
    <row r="234" spans="1:8" x14ac:dyDescent="0.25">
      <c r="A234" s="1">
        <v>44794</v>
      </c>
      <c r="B234">
        <v>0</v>
      </c>
      <c r="C234">
        <f>WEEKDAY(ekodom[[#This Row],[Data]],2)</f>
        <v>7</v>
      </c>
      <c r="D234">
        <f>D233+ekodom[[#This Row],[retencja]]-IF(D233+ekodom[[#This Row],[retencja]]- IF(ekodom[[#This Row],[dzień_tygodnia]]=3,260,190)-IF(F234=1,300,0)&gt;=0,   IF(ekodom[[#This Row],[dzień_tygodnia]]=3,260,190)+IF(F234=1,300,0),D233+ekodom[[#This Row],[retencja]])</f>
        <v>0</v>
      </c>
      <c r="E234" s="6">
        <f>IF(ekodom[[#This Row],[retencja]]=0,E233+1,0)</f>
        <v>10</v>
      </c>
      <c r="F234">
        <f>IF(MOD(ekodom[[#This Row],[susza]],5)=0,1,0)*IF(E234=0,0,1)*IF(MONTH(ekodom[[#This Row],[Data]])&gt;=4,1,0)*IF(MONTH(ekodom[[#This Row],[Data]])&lt;=9,1,0)</f>
        <v>1</v>
      </c>
      <c r="G234">
        <f>IF(D233+ekodom[[#This Row],[retencja]]- IF(ekodom[[#This Row],[dzień_tygodnia]]=3,260,190)-IF(F234=1,300,0)&lt;0, 1,0)</f>
        <v>1</v>
      </c>
      <c r="H234">
        <f>IF(ekodom[[#This Row],[czy_wodociąg]]=0,0,-(D233+ekodom[[#This Row],[retencja]]- IF(ekodom[[#This Row],[dzień_tygodnia]]=3,260,190)-IF(F234=1,300,0)))</f>
        <v>490</v>
      </c>
    </row>
    <row r="235" spans="1:8" x14ac:dyDescent="0.25">
      <c r="A235" s="1">
        <v>44795</v>
      </c>
      <c r="B235">
        <v>0</v>
      </c>
      <c r="C235">
        <f>WEEKDAY(ekodom[[#This Row],[Data]],2)</f>
        <v>1</v>
      </c>
      <c r="D235">
        <f>D234+ekodom[[#This Row],[retencja]]-IF(D234+ekodom[[#This Row],[retencja]]- IF(ekodom[[#This Row],[dzień_tygodnia]]=3,260,190)-IF(F235=1,300,0)&gt;=0,   IF(ekodom[[#This Row],[dzień_tygodnia]]=3,260,190)+IF(F235=1,300,0),D234+ekodom[[#This Row],[retencja]])</f>
        <v>0</v>
      </c>
      <c r="E235" s="6">
        <f>IF(ekodom[[#This Row],[retencja]]=0,E234+1,0)</f>
        <v>11</v>
      </c>
      <c r="F235">
        <f>IF(MOD(ekodom[[#This Row],[susza]],5)=0,1,0)*IF(E235=0,0,1)*IF(MONTH(ekodom[[#This Row],[Data]])&gt;=4,1,0)*IF(MONTH(ekodom[[#This Row],[Data]])&lt;=9,1,0)</f>
        <v>0</v>
      </c>
      <c r="G235">
        <f>IF(D234+ekodom[[#This Row],[retencja]]- IF(ekodom[[#This Row],[dzień_tygodnia]]=3,260,190)-IF(F235=1,300,0)&lt;0, 1,0)</f>
        <v>1</v>
      </c>
      <c r="H235">
        <f>IF(ekodom[[#This Row],[czy_wodociąg]]=0,0,-(D234+ekodom[[#This Row],[retencja]]- IF(ekodom[[#This Row],[dzień_tygodnia]]=3,260,190)-IF(F235=1,300,0)))</f>
        <v>190</v>
      </c>
    </row>
    <row r="236" spans="1:8" x14ac:dyDescent="0.25">
      <c r="A236" s="1">
        <v>44796</v>
      </c>
      <c r="B236">
        <v>0</v>
      </c>
      <c r="C236">
        <f>WEEKDAY(ekodom[[#This Row],[Data]],2)</f>
        <v>2</v>
      </c>
      <c r="D236">
        <f>D235+ekodom[[#This Row],[retencja]]-IF(D235+ekodom[[#This Row],[retencja]]- IF(ekodom[[#This Row],[dzień_tygodnia]]=3,260,190)-IF(F236=1,300,0)&gt;=0,   IF(ekodom[[#This Row],[dzień_tygodnia]]=3,260,190)+IF(F236=1,300,0),D235+ekodom[[#This Row],[retencja]])</f>
        <v>0</v>
      </c>
      <c r="E236" s="6">
        <f>IF(ekodom[[#This Row],[retencja]]=0,E235+1,0)</f>
        <v>12</v>
      </c>
      <c r="F236">
        <f>IF(MOD(ekodom[[#This Row],[susza]],5)=0,1,0)*IF(E236=0,0,1)*IF(MONTH(ekodom[[#This Row],[Data]])&gt;=4,1,0)*IF(MONTH(ekodom[[#This Row],[Data]])&lt;=9,1,0)</f>
        <v>0</v>
      </c>
      <c r="G236">
        <f>IF(D235+ekodom[[#This Row],[retencja]]- IF(ekodom[[#This Row],[dzień_tygodnia]]=3,260,190)-IF(F236=1,300,0)&lt;0, 1,0)</f>
        <v>1</v>
      </c>
      <c r="H236">
        <f>IF(ekodom[[#This Row],[czy_wodociąg]]=0,0,-(D235+ekodom[[#This Row],[retencja]]- IF(ekodom[[#This Row],[dzień_tygodnia]]=3,260,190)-IF(F236=1,300,0)))</f>
        <v>190</v>
      </c>
    </row>
    <row r="237" spans="1:8" x14ac:dyDescent="0.25">
      <c r="A237" s="1">
        <v>44797</v>
      </c>
      <c r="B237">
        <v>0</v>
      </c>
      <c r="C237">
        <f>WEEKDAY(ekodom[[#This Row],[Data]],2)</f>
        <v>3</v>
      </c>
      <c r="D237">
        <f>D236+ekodom[[#This Row],[retencja]]-IF(D236+ekodom[[#This Row],[retencja]]- IF(ekodom[[#This Row],[dzień_tygodnia]]=3,260,190)-IF(F237=1,300,0)&gt;=0,   IF(ekodom[[#This Row],[dzień_tygodnia]]=3,260,190)+IF(F237=1,300,0),D236+ekodom[[#This Row],[retencja]])</f>
        <v>0</v>
      </c>
      <c r="E237" s="6">
        <f>IF(ekodom[[#This Row],[retencja]]=0,E236+1,0)</f>
        <v>13</v>
      </c>
      <c r="F237">
        <f>IF(MOD(ekodom[[#This Row],[susza]],5)=0,1,0)*IF(E237=0,0,1)*IF(MONTH(ekodom[[#This Row],[Data]])&gt;=4,1,0)*IF(MONTH(ekodom[[#This Row],[Data]])&lt;=9,1,0)</f>
        <v>0</v>
      </c>
      <c r="G237">
        <f>IF(D236+ekodom[[#This Row],[retencja]]- IF(ekodom[[#This Row],[dzień_tygodnia]]=3,260,190)-IF(F237=1,300,0)&lt;0, 1,0)</f>
        <v>1</v>
      </c>
      <c r="H237">
        <f>IF(ekodom[[#This Row],[czy_wodociąg]]=0,0,-(D236+ekodom[[#This Row],[retencja]]- IF(ekodom[[#This Row],[dzień_tygodnia]]=3,260,190)-IF(F237=1,300,0)))</f>
        <v>260</v>
      </c>
    </row>
    <row r="238" spans="1:8" x14ac:dyDescent="0.25">
      <c r="A238" s="1">
        <v>44798</v>
      </c>
      <c r="B238">
        <v>0</v>
      </c>
      <c r="C238">
        <f>WEEKDAY(ekodom[[#This Row],[Data]],2)</f>
        <v>4</v>
      </c>
      <c r="D238">
        <f>D237+ekodom[[#This Row],[retencja]]-IF(D237+ekodom[[#This Row],[retencja]]- IF(ekodom[[#This Row],[dzień_tygodnia]]=3,260,190)-IF(F238=1,300,0)&gt;=0,   IF(ekodom[[#This Row],[dzień_tygodnia]]=3,260,190)+IF(F238=1,300,0),D237+ekodom[[#This Row],[retencja]])</f>
        <v>0</v>
      </c>
      <c r="E238" s="6">
        <f>IF(ekodom[[#This Row],[retencja]]=0,E237+1,0)</f>
        <v>14</v>
      </c>
      <c r="F238">
        <f>IF(MOD(ekodom[[#This Row],[susza]],5)=0,1,0)*IF(E238=0,0,1)*IF(MONTH(ekodom[[#This Row],[Data]])&gt;=4,1,0)*IF(MONTH(ekodom[[#This Row],[Data]])&lt;=9,1,0)</f>
        <v>0</v>
      </c>
      <c r="G238">
        <f>IF(D237+ekodom[[#This Row],[retencja]]- IF(ekodom[[#This Row],[dzień_tygodnia]]=3,260,190)-IF(F238=1,300,0)&lt;0, 1,0)</f>
        <v>1</v>
      </c>
      <c r="H238">
        <f>IF(ekodom[[#This Row],[czy_wodociąg]]=0,0,-(D237+ekodom[[#This Row],[retencja]]- IF(ekodom[[#This Row],[dzień_tygodnia]]=3,260,190)-IF(F238=1,300,0)))</f>
        <v>190</v>
      </c>
    </row>
    <row r="239" spans="1:8" x14ac:dyDescent="0.25">
      <c r="A239" s="1">
        <v>44799</v>
      </c>
      <c r="B239">
        <v>0</v>
      </c>
      <c r="C239">
        <f>WEEKDAY(ekodom[[#This Row],[Data]],2)</f>
        <v>5</v>
      </c>
      <c r="D239">
        <f>D238+ekodom[[#This Row],[retencja]]-IF(D238+ekodom[[#This Row],[retencja]]- IF(ekodom[[#This Row],[dzień_tygodnia]]=3,260,190)-IF(F239=1,300,0)&gt;=0,   IF(ekodom[[#This Row],[dzień_tygodnia]]=3,260,190)+IF(F239=1,300,0),D238+ekodom[[#This Row],[retencja]])</f>
        <v>0</v>
      </c>
      <c r="E239" s="6">
        <f>IF(ekodom[[#This Row],[retencja]]=0,E238+1,0)</f>
        <v>15</v>
      </c>
      <c r="F239">
        <f>IF(MOD(ekodom[[#This Row],[susza]],5)=0,1,0)*IF(E239=0,0,1)*IF(MONTH(ekodom[[#This Row],[Data]])&gt;=4,1,0)*IF(MONTH(ekodom[[#This Row],[Data]])&lt;=9,1,0)</f>
        <v>1</v>
      </c>
      <c r="G239">
        <f>IF(D238+ekodom[[#This Row],[retencja]]- IF(ekodom[[#This Row],[dzień_tygodnia]]=3,260,190)-IF(F239=1,300,0)&lt;0, 1,0)</f>
        <v>1</v>
      </c>
      <c r="H239">
        <f>IF(ekodom[[#This Row],[czy_wodociąg]]=0,0,-(D238+ekodom[[#This Row],[retencja]]- IF(ekodom[[#This Row],[dzień_tygodnia]]=3,260,190)-IF(F239=1,300,0)))</f>
        <v>490</v>
      </c>
    </row>
    <row r="240" spans="1:8" x14ac:dyDescent="0.25">
      <c r="A240" s="1">
        <v>44800</v>
      </c>
      <c r="B240">
        <v>0</v>
      </c>
      <c r="C240">
        <f>WEEKDAY(ekodom[[#This Row],[Data]],2)</f>
        <v>6</v>
      </c>
      <c r="D240">
        <f>D239+ekodom[[#This Row],[retencja]]-IF(D239+ekodom[[#This Row],[retencja]]- IF(ekodom[[#This Row],[dzień_tygodnia]]=3,260,190)-IF(F240=1,300,0)&gt;=0,   IF(ekodom[[#This Row],[dzień_tygodnia]]=3,260,190)+IF(F240=1,300,0),D239+ekodom[[#This Row],[retencja]])</f>
        <v>0</v>
      </c>
      <c r="E240" s="6">
        <f>IF(ekodom[[#This Row],[retencja]]=0,E239+1,0)</f>
        <v>16</v>
      </c>
      <c r="F240">
        <f>IF(MOD(ekodom[[#This Row],[susza]],5)=0,1,0)*IF(E240=0,0,1)*IF(MONTH(ekodom[[#This Row],[Data]])&gt;=4,1,0)*IF(MONTH(ekodom[[#This Row],[Data]])&lt;=9,1,0)</f>
        <v>0</v>
      </c>
      <c r="G240">
        <f>IF(D239+ekodom[[#This Row],[retencja]]- IF(ekodom[[#This Row],[dzień_tygodnia]]=3,260,190)-IF(F240=1,300,0)&lt;0, 1,0)</f>
        <v>1</v>
      </c>
      <c r="H240">
        <f>IF(ekodom[[#This Row],[czy_wodociąg]]=0,0,-(D239+ekodom[[#This Row],[retencja]]- IF(ekodom[[#This Row],[dzień_tygodnia]]=3,260,190)-IF(F240=1,300,0)))</f>
        <v>190</v>
      </c>
    </row>
    <row r="241" spans="1:8" x14ac:dyDescent="0.25">
      <c r="A241" s="1">
        <v>44801</v>
      </c>
      <c r="B241">
        <v>0</v>
      </c>
      <c r="C241">
        <f>WEEKDAY(ekodom[[#This Row],[Data]],2)</f>
        <v>7</v>
      </c>
      <c r="D241">
        <f>D240+ekodom[[#This Row],[retencja]]-IF(D240+ekodom[[#This Row],[retencja]]- IF(ekodom[[#This Row],[dzień_tygodnia]]=3,260,190)-IF(F241=1,300,0)&gt;=0,   IF(ekodom[[#This Row],[dzień_tygodnia]]=3,260,190)+IF(F241=1,300,0),D240+ekodom[[#This Row],[retencja]])</f>
        <v>0</v>
      </c>
      <c r="E241" s="6">
        <f>IF(ekodom[[#This Row],[retencja]]=0,E240+1,0)</f>
        <v>17</v>
      </c>
      <c r="F241">
        <f>IF(MOD(ekodom[[#This Row],[susza]],5)=0,1,0)*IF(E241=0,0,1)*IF(MONTH(ekodom[[#This Row],[Data]])&gt;=4,1,0)*IF(MONTH(ekodom[[#This Row],[Data]])&lt;=9,1,0)</f>
        <v>0</v>
      </c>
      <c r="G241">
        <f>IF(D240+ekodom[[#This Row],[retencja]]- IF(ekodom[[#This Row],[dzień_tygodnia]]=3,260,190)-IF(F241=1,300,0)&lt;0, 1,0)</f>
        <v>1</v>
      </c>
      <c r="H241">
        <f>IF(ekodom[[#This Row],[czy_wodociąg]]=0,0,-(D240+ekodom[[#This Row],[retencja]]- IF(ekodom[[#This Row],[dzień_tygodnia]]=3,260,190)-IF(F241=1,300,0)))</f>
        <v>190</v>
      </c>
    </row>
    <row r="242" spans="1:8" x14ac:dyDescent="0.25">
      <c r="A242" s="1">
        <v>44802</v>
      </c>
      <c r="B242">
        <v>0</v>
      </c>
      <c r="C242">
        <f>WEEKDAY(ekodom[[#This Row],[Data]],2)</f>
        <v>1</v>
      </c>
      <c r="D242">
        <f>D241+ekodom[[#This Row],[retencja]]-IF(D241+ekodom[[#This Row],[retencja]]- IF(ekodom[[#This Row],[dzień_tygodnia]]=3,260,190)-IF(F242=1,300,0)&gt;=0,   IF(ekodom[[#This Row],[dzień_tygodnia]]=3,260,190)+IF(F242=1,300,0),D241+ekodom[[#This Row],[retencja]])</f>
        <v>0</v>
      </c>
      <c r="E242" s="6">
        <f>IF(ekodom[[#This Row],[retencja]]=0,E241+1,0)</f>
        <v>18</v>
      </c>
      <c r="F242">
        <f>IF(MOD(ekodom[[#This Row],[susza]],5)=0,1,0)*IF(E242=0,0,1)*IF(MONTH(ekodom[[#This Row],[Data]])&gt;=4,1,0)*IF(MONTH(ekodom[[#This Row],[Data]])&lt;=9,1,0)</f>
        <v>0</v>
      </c>
      <c r="G242">
        <f>IF(D241+ekodom[[#This Row],[retencja]]- IF(ekodom[[#This Row],[dzień_tygodnia]]=3,260,190)-IF(F242=1,300,0)&lt;0, 1,0)</f>
        <v>1</v>
      </c>
      <c r="H242">
        <f>IF(ekodom[[#This Row],[czy_wodociąg]]=0,0,-(D241+ekodom[[#This Row],[retencja]]- IF(ekodom[[#This Row],[dzień_tygodnia]]=3,260,190)-IF(F242=1,300,0)))</f>
        <v>190</v>
      </c>
    </row>
    <row r="243" spans="1:8" x14ac:dyDescent="0.25">
      <c r="A243" s="1">
        <v>44803</v>
      </c>
      <c r="B243">
        <v>0</v>
      </c>
      <c r="C243">
        <f>WEEKDAY(ekodom[[#This Row],[Data]],2)</f>
        <v>2</v>
      </c>
      <c r="D243">
        <f>D242+ekodom[[#This Row],[retencja]]-IF(D242+ekodom[[#This Row],[retencja]]- IF(ekodom[[#This Row],[dzień_tygodnia]]=3,260,190)-IF(F243=1,300,0)&gt;=0,   IF(ekodom[[#This Row],[dzień_tygodnia]]=3,260,190)+IF(F243=1,300,0),D242+ekodom[[#This Row],[retencja]])</f>
        <v>0</v>
      </c>
      <c r="E243" s="6">
        <f>IF(ekodom[[#This Row],[retencja]]=0,E242+1,0)</f>
        <v>19</v>
      </c>
      <c r="F243">
        <f>IF(MOD(ekodom[[#This Row],[susza]],5)=0,1,0)*IF(E243=0,0,1)*IF(MONTH(ekodom[[#This Row],[Data]])&gt;=4,1,0)*IF(MONTH(ekodom[[#This Row],[Data]])&lt;=9,1,0)</f>
        <v>0</v>
      </c>
      <c r="G243">
        <f>IF(D242+ekodom[[#This Row],[retencja]]- IF(ekodom[[#This Row],[dzień_tygodnia]]=3,260,190)-IF(F243=1,300,0)&lt;0, 1,0)</f>
        <v>1</v>
      </c>
      <c r="H243">
        <f>IF(ekodom[[#This Row],[czy_wodociąg]]=0,0,-(D242+ekodom[[#This Row],[retencja]]- IF(ekodom[[#This Row],[dzień_tygodnia]]=3,260,190)-IF(F243=1,300,0)))</f>
        <v>190</v>
      </c>
    </row>
    <row r="244" spans="1:8" x14ac:dyDescent="0.25">
      <c r="A244" s="1">
        <v>44804</v>
      </c>
      <c r="B244">
        <v>0</v>
      </c>
      <c r="C244">
        <f>WEEKDAY(ekodom[[#This Row],[Data]],2)</f>
        <v>3</v>
      </c>
      <c r="D244">
        <f>D243+ekodom[[#This Row],[retencja]]-IF(D243+ekodom[[#This Row],[retencja]]- IF(ekodom[[#This Row],[dzień_tygodnia]]=3,260,190)-IF(F244=1,300,0)&gt;=0,   IF(ekodom[[#This Row],[dzień_tygodnia]]=3,260,190)+IF(F244=1,300,0),D243+ekodom[[#This Row],[retencja]])</f>
        <v>0</v>
      </c>
      <c r="E244" s="6">
        <f>IF(ekodom[[#This Row],[retencja]]=0,E243+1,0)</f>
        <v>20</v>
      </c>
      <c r="F244">
        <f>IF(MOD(ekodom[[#This Row],[susza]],5)=0,1,0)*IF(E244=0,0,1)*IF(MONTH(ekodom[[#This Row],[Data]])&gt;=4,1,0)*IF(MONTH(ekodom[[#This Row],[Data]])&lt;=9,1,0)</f>
        <v>1</v>
      </c>
      <c r="G244">
        <f>IF(D243+ekodom[[#This Row],[retencja]]- IF(ekodom[[#This Row],[dzień_tygodnia]]=3,260,190)-IF(F244=1,300,0)&lt;0, 1,0)</f>
        <v>1</v>
      </c>
      <c r="H244">
        <f>IF(ekodom[[#This Row],[czy_wodociąg]]=0,0,-(D243+ekodom[[#This Row],[retencja]]- IF(ekodom[[#This Row],[dzień_tygodnia]]=3,260,190)-IF(F244=1,300,0)))</f>
        <v>560</v>
      </c>
    </row>
    <row r="245" spans="1:8" x14ac:dyDescent="0.25">
      <c r="A245" s="1">
        <v>44805</v>
      </c>
      <c r="B245">
        <v>0</v>
      </c>
      <c r="C245">
        <f>WEEKDAY(ekodom[[#This Row],[Data]],2)</f>
        <v>4</v>
      </c>
      <c r="D245">
        <f>D244+ekodom[[#This Row],[retencja]]-IF(D244+ekodom[[#This Row],[retencja]]- IF(ekodom[[#This Row],[dzień_tygodnia]]=3,260,190)-IF(F245=1,300,0)&gt;=0,   IF(ekodom[[#This Row],[dzień_tygodnia]]=3,260,190)+IF(F245=1,300,0),D244+ekodom[[#This Row],[retencja]])</f>
        <v>0</v>
      </c>
      <c r="E245" s="6">
        <f>IF(ekodom[[#This Row],[retencja]]=0,E244+1,0)</f>
        <v>21</v>
      </c>
      <c r="F245">
        <f>IF(MOD(ekodom[[#This Row],[susza]],5)=0,1,0)*IF(E245=0,0,1)*IF(MONTH(ekodom[[#This Row],[Data]])&gt;=4,1,0)*IF(MONTH(ekodom[[#This Row],[Data]])&lt;=9,1,0)</f>
        <v>0</v>
      </c>
      <c r="G245">
        <f>IF(D244+ekodom[[#This Row],[retencja]]- IF(ekodom[[#This Row],[dzień_tygodnia]]=3,260,190)-IF(F245=1,300,0)&lt;0, 1,0)</f>
        <v>1</v>
      </c>
      <c r="H245">
        <f>IF(ekodom[[#This Row],[czy_wodociąg]]=0,0,-(D244+ekodom[[#This Row],[retencja]]- IF(ekodom[[#This Row],[dzień_tygodnia]]=3,260,190)-IF(F245=1,300,0)))</f>
        <v>190</v>
      </c>
    </row>
    <row r="246" spans="1:8" x14ac:dyDescent="0.25">
      <c r="A246" s="1">
        <v>44806</v>
      </c>
      <c r="B246">
        <v>388</v>
      </c>
      <c r="C246">
        <f>WEEKDAY(ekodom[[#This Row],[Data]],2)</f>
        <v>5</v>
      </c>
      <c r="D246">
        <f>D245+ekodom[[#This Row],[retencja]]-IF(D245+ekodom[[#This Row],[retencja]]- IF(ekodom[[#This Row],[dzień_tygodnia]]=3,260,190)-IF(F246=1,300,0)&gt;=0,   IF(ekodom[[#This Row],[dzień_tygodnia]]=3,260,190)+IF(F246=1,300,0),D245+ekodom[[#This Row],[retencja]])</f>
        <v>198</v>
      </c>
      <c r="E246">
        <f>IF(ekodom[[#This Row],[retencja]]=0,E245+1,0)</f>
        <v>0</v>
      </c>
      <c r="F246">
        <f>IF(MOD(ekodom[[#This Row],[susza]],5)=0,1,0)*IF(E246=0,0,1)*IF(MONTH(ekodom[[#This Row],[Data]])&gt;=4,1,0)*IF(MONTH(ekodom[[#This Row],[Data]])&lt;=9,1,0)</f>
        <v>0</v>
      </c>
      <c r="G246">
        <f>IF(D245+ekodom[[#This Row],[retencja]]- IF(ekodom[[#This Row],[dzień_tygodnia]]=3,260,190)-IF(F246=1,300,0)&lt;0, 1,0)</f>
        <v>0</v>
      </c>
      <c r="H246">
        <f>IF(ekodom[[#This Row],[czy_wodociąg]]=0,0,-(D245+ekodom[[#This Row],[retencja]]- IF(ekodom[[#This Row],[dzień_tygodnia]]=3,260,190)-IF(F246=1,300,0)))</f>
        <v>0</v>
      </c>
    </row>
    <row r="247" spans="1:8" x14ac:dyDescent="0.25">
      <c r="A247" s="1">
        <v>44807</v>
      </c>
      <c r="B247">
        <v>415</v>
      </c>
      <c r="C247">
        <f>WEEKDAY(ekodom[[#This Row],[Data]],2)</f>
        <v>6</v>
      </c>
      <c r="D247">
        <f>D246+ekodom[[#This Row],[retencja]]-IF(D246+ekodom[[#This Row],[retencja]]- IF(ekodom[[#This Row],[dzień_tygodnia]]=3,260,190)-IF(F247=1,300,0)&gt;=0,   IF(ekodom[[#This Row],[dzień_tygodnia]]=3,260,190)+IF(F247=1,300,0),D246+ekodom[[#This Row],[retencja]])</f>
        <v>423</v>
      </c>
      <c r="E247">
        <f>IF(ekodom[[#This Row],[retencja]]=0,E246+1,0)</f>
        <v>0</v>
      </c>
      <c r="F247">
        <f>IF(MOD(ekodom[[#This Row],[susza]],5)=0,1,0)*IF(E247=0,0,1)*IF(MONTH(ekodom[[#This Row],[Data]])&gt;=4,1,0)*IF(MONTH(ekodom[[#This Row],[Data]])&lt;=9,1,0)</f>
        <v>0</v>
      </c>
      <c r="G247">
        <f>IF(D246+ekodom[[#This Row],[retencja]]- IF(ekodom[[#This Row],[dzień_tygodnia]]=3,260,190)-IF(F247=1,300,0)&lt;0, 1,0)</f>
        <v>0</v>
      </c>
      <c r="H247">
        <f>IF(ekodom[[#This Row],[czy_wodociąg]]=0,0,-(D246+ekodom[[#This Row],[retencja]]- IF(ekodom[[#This Row],[dzień_tygodnia]]=3,260,190)-IF(F247=1,300,0)))</f>
        <v>0</v>
      </c>
    </row>
    <row r="248" spans="1:8" x14ac:dyDescent="0.25">
      <c r="A248" s="1">
        <v>44808</v>
      </c>
      <c r="B248">
        <v>560</v>
      </c>
      <c r="C248">
        <f>WEEKDAY(ekodom[[#This Row],[Data]],2)</f>
        <v>7</v>
      </c>
      <c r="D248">
        <f>D247+ekodom[[#This Row],[retencja]]-IF(D247+ekodom[[#This Row],[retencja]]- IF(ekodom[[#This Row],[dzień_tygodnia]]=3,260,190)-IF(F248=1,300,0)&gt;=0,   IF(ekodom[[#This Row],[dzień_tygodnia]]=3,260,190)+IF(F248=1,300,0),D247+ekodom[[#This Row],[retencja]])</f>
        <v>793</v>
      </c>
      <c r="E248">
        <f>IF(ekodom[[#This Row],[retencja]]=0,E247+1,0)</f>
        <v>0</v>
      </c>
      <c r="F248">
        <f>IF(MOD(ekodom[[#This Row],[susza]],5)=0,1,0)*IF(E248=0,0,1)*IF(MONTH(ekodom[[#This Row],[Data]])&gt;=4,1,0)*IF(MONTH(ekodom[[#This Row],[Data]])&lt;=9,1,0)</f>
        <v>0</v>
      </c>
      <c r="G248">
        <f>IF(D247+ekodom[[#This Row],[retencja]]- IF(ekodom[[#This Row],[dzień_tygodnia]]=3,260,190)-IF(F248=1,300,0)&lt;0, 1,0)</f>
        <v>0</v>
      </c>
      <c r="H248">
        <f>IF(ekodom[[#This Row],[czy_wodociąg]]=0,0,-(D247+ekodom[[#This Row],[retencja]]- IF(ekodom[[#This Row],[dzień_tygodnia]]=3,260,190)-IF(F248=1,300,0)))</f>
        <v>0</v>
      </c>
    </row>
    <row r="249" spans="1:8" x14ac:dyDescent="0.25">
      <c r="A249" s="1">
        <v>44809</v>
      </c>
      <c r="B249">
        <v>467</v>
      </c>
      <c r="C249">
        <f>WEEKDAY(ekodom[[#This Row],[Data]],2)</f>
        <v>1</v>
      </c>
      <c r="D249">
        <f>D248+ekodom[[#This Row],[retencja]]-IF(D248+ekodom[[#This Row],[retencja]]- IF(ekodom[[#This Row],[dzień_tygodnia]]=3,260,190)-IF(F249=1,300,0)&gt;=0,   IF(ekodom[[#This Row],[dzień_tygodnia]]=3,260,190)+IF(F249=1,300,0),D248+ekodom[[#This Row],[retencja]])</f>
        <v>1070</v>
      </c>
      <c r="E249">
        <f>IF(ekodom[[#This Row],[retencja]]=0,E248+1,0)</f>
        <v>0</v>
      </c>
      <c r="F249">
        <f>IF(MOD(ekodom[[#This Row],[susza]],5)=0,1,0)*IF(E249=0,0,1)*IF(MONTH(ekodom[[#This Row],[Data]])&gt;=4,1,0)*IF(MONTH(ekodom[[#This Row],[Data]])&lt;=9,1,0)</f>
        <v>0</v>
      </c>
      <c r="G249">
        <f>IF(D248+ekodom[[#This Row],[retencja]]- IF(ekodom[[#This Row],[dzień_tygodnia]]=3,260,190)-IF(F249=1,300,0)&lt;0, 1,0)</f>
        <v>0</v>
      </c>
      <c r="H249">
        <f>IF(ekodom[[#This Row],[czy_wodociąg]]=0,0,-(D248+ekodom[[#This Row],[retencja]]- IF(ekodom[[#This Row],[dzień_tygodnia]]=3,260,190)-IF(F249=1,300,0)))</f>
        <v>0</v>
      </c>
    </row>
    <row r="250" spans="1:8" x14ac:dyDescent="0.25">
      <c r="A250" s="1">
        <v>44810</v>
      </c>
      <c r="B250">
        <v>517</v>
      </c>
      <c r="C250">
        <f>WEEKDAY(ekodom[[#This Row],[Data]],2)</f>
        <v>2</v>
      </c>
      <c r="D250">
        <f>D249+ekodom[[#This Row],[retencja]]-IF(D249+ekodom[[#This Row],[retencja]]- IF(ekodom[[#This Row],[dzień_tygodnia]]=3,260,190)-IF(F250=1,300,0)&gt;=0,   IF(ekodom[[#This Row],[dzień_tygodnia]]=3,260,190)+IF(F250=1,300,0),D249+ekodom[[#This Row],[retencja]])</f>
        <v>1397</v>
      </c>
      <c r="E250">
        <f>IF(ekodom[[#This Row],[retencja]]=0,E249+1,0)</f>
        <v>0</v>
      </c>
      <c r="F250">
        <f>IF(MOD(ekodom[[#This Row],[susza]],5)=0,1,0)*IF(E250=0,0,1)*IF(MONTH(ekodom[[#This Row],[Data]])&gt;=4,1,0)*IF(MONTH(ekodom[[#This Row],[Data]])&lt;=9,1,0)</f>
        <v>0</v>
      </c>
      <c r="G250">
        <f>IF(D249+ekodom[[#This Row],[retencja]]- IF(ekodom[[#This Row],[dzień_tygodnia]]=3,260,190)-IF(F250=1,300,0)&lt;0, 1,0)</f>
        <v>0</v>
      </c>
      <c r="H250">
        <f>IF(ekodom[[#This Row],[czy_wodociąg]]=0,0,-(D249+ekodom[[#This Row],[retencja]]- IF(ekodom[[#This Row],[dzień_tygodnia]]=3,260,190)-IF(F250=1,300,0)))</f>
        <v>0</v>
      </c>
    </row>
    <row r="251" spans="1:8" x14ac:dyDescent="0.25">
      <c r="A251" s="1">
        <v>44811</v>
      </c>
      <c r="B251">
        <v>552</v>
      </c>
      <c r="C251">
        <f>WEEKDAY(ekodom[[#This Row],[Data]],2)</f>
        <v>3</v>
      </c>
      <c r="D251">
        <f>D250+ekodom[[#This Row],[retencja]]-IF(D250+ekodom[[#This Row],[retencja]]- IF(ekodom[[#This Row],[dzień_tygodnia]]=3,260,190)-IF(F251=1,300,0)&gt;=0,   IF(ekodom[[#This Row],[dzień_tygodnia]]=3,260,190)+IF(F251=1,300,0),D250+ekodom[[#This Row],[retencja]])</f>
        <v>1689</v>
      </c>
      <c r="E251">
        <f>IF(ekodom[[#This Row],[retencja]]=0,E250+1,0)</f>
        <v>0</v>
      </c>
      <c r="F251">
        <f>IF(MOD(ekodom[[#This Row],[susza]],5)=0,1,0)*IF(E251=0,0,1)*IF(MONTH(ekodom[[#This Row],[Data]])&gt;=4,1,0)*IF(MONTH(ekodom[[#This Row],[Data]])&lt;=9,1,0)</f>
        <v>0</v>
      </c>
      <c r="G251">
        <f>IF(D250+ekodom[[#This Row],[retencja]]- IF(ekodom[[#This Row],[dzień_tygodnia]]=3,260,190)-IF(F251=1,300,0)&lt;0, 1,0)</f>
        <v>0</v>
      </c>
      <c r="H251">
        <f>IF(ekodom[[#This Row],[czy_wodociąg]]=0,0,-(D250+ekodom[[#This Row],[retencja]]- IF(ekodom[[#This Row],[dzień_tygodnia]]=3,260,190)-IF(F251=1,300,0)))</f>
        <v>0</v>
      </c>
    </row>
    <row r="252" spans="1:8" x14ac:dyDescent="0.25">
      <c r="A252" s="1">
        <v>44812</v>
      </c>
      <c r="B252">
        <v>0</v>
      </c>
      <c r="C252">
        <f>WEEKDAY(ekodom[[#This Row],[Data]],2)</f>
        <v>4</v>
      </c>
      <c r="D252">
        <f>D251+ekodom[[#This Row],[retencja]]-IF(D251+ekodom[[#This Row],[retencja]]- IF(ekodom[[#This Row],[dzień_tygodnia]]=3,260,190)-IF(F252=1,300,0)&gt;=0,   IF(ekodom[[#This Row],[dzień_tygodnia]]=3,260,190)+IF(F252=1,300,0),D251+ekodom[[#This Row],[retencja]])</f>
        <v>1499</v>
      </c>
      <c r="E252">
        <f>IF(ekodom[[#This Row],[retencja]]=0,E251+1,0)</f>
        <v>1</v>
      </c>
      <c r="F252">
        <f>IF(MOD(ekodom[[#This Row],[susza]],5)=0,1,0)*IF(E252=0,0,1)*IF(MONTH(ekodom[[#This Row],[Data]])&gt;=4,1,0)*IF(MONTH(ekodom[[#This Row],[Data]])&lt;=9,1,0)</f>
        <v>0</v>
      </c>
      <c r="G252">
        <f>IF(D251+ekodom[[#This Row],[retencja]]- IF(ekodom[[#This Row],[dzień_tygodnia]]=3,260,190)-IF(F252=1,300,0)&lt;0, 1,0)</f>
        <v>0</v>
      </c>
      <c r="H252">
        <f>IF(ekodom[[#This Row],[czy_wodociąg]]=0,0,-(D251+ekodom[[#This Row],[retencja]]- IF(ekodom[[#This Row],[dzień_tygodnia]]=3,260,190)-IF(F252=1,300,0)))</f>
        <v>0</v>
      </c>
    </row>
    <row r="253" spans="1:8" x14ac:dyDescent="0.25">
      <c r="A253" s="1">
        <v>44813</v>
      </c>
      <c r="B253">
        <v>0</v>
      </c>
      <c r="C253">
        <f>WEEKDAY(ekodom[[#This Row],[Data]],2)</f>
        <v>5</v>
      </c>
      <c r="D253">
        <f>D252+ekodom[[#This Row],[retencja]]-IF(D252+ekodom[[#This Row],[retencja]]- IF(ekodom[[#This Row],[dzień_tygodnia]]=3,260,190)-IF(F253=1,300,0)&gt;=0,   IF(ekodom[[#This Row],[dzień_tygodnia]]=3,260,190)+IF(F253=1,300,0),D252+ekodom[[#This Row],[retencja]])</f>
        <v>1309</v>
      </c>
      <c r="E253">
        <f>IF(ekodom[[#This Row],[retencja]]=0,E252+1,0)</f>
        <v>2</v>
      </c>
      <c r="F253">
        <f>IF(MOD(ekodom[[#This Row],[susza]],5)=0,1,0)*IF(E253=0,0,1)*IF(MONTH(ekodom[[#This Row],[Data]])&gt;=4,1,0)*IF(MONTH(ekodom[[#This Row],[Data]])&lt;=9,1,0)</f>
        <v>0</v>
      </c>
      <c r="G253">
        <f>IF(D252+ekodom[[#This Row],[retencja]]- IF(ekodom[[#This Row],[dzień_tygodnia]]=3,260,190)-IF(F253=1,300,0)&lt;0, 1,0)</f>
        <v>0</v>
      </c>
      <c r="H253">
        <f>IF(ekodom[[#This Row],[czy_wodociąg]]=0,0,-(D252+ekodom[[#This Row],[retencja]]- IF(ekodom[[#This Row],[dzień_tygodnia]]=3,260,190)-IF(F253=1,300,0)))</f>
        <v>0</v>
      </c>
    </row>
    <row r="254" spans="1:8" x14ac:dyDescent="0.25">
      <c r="A254" s="1">
        <v>44814</v>
      </c>
      <c r="B254">
        <v>0</v>
      </c>
      <c r="C254">
        <f>WEEKDAY(ekodom[[#This Row],[Data]],2)</f>
        <v>6</v>
      </c>
      <c r="D254">
        <f>D253+ekodom[[#This Row],[retencja]]-IF(D253+ekodom[[#This Row],[retencja]]- IF(ekodom[[#This Row],[dzień_tygodnia]]=3,260,190)-IF(F254=1,300,0)&gt;=0,   IF(ekodom[[#This Row],[dzień_tygodnia]]=3,260,190)+IF(F254=1,300,0),D253+ekodom[[#This Row],[retencja]])</f>
        <v>1119</v>
      </c>
      <c r="E254">
        <f>IF(ekodom[[#This Row],[retencja]]=0,E253+1,0)</f>
        <v>3</v>
      </c>
      <c r="F254">
        <f>IF(MOD(ekodom[[#This Row],[susza]],5)=0,1,0)*IF(E254=0,0,1)*IF(MONTH(ekodom[[#This Row],[Data]])&gt;=4,1,0)*IF(MONTH(ekodom[[#This Row],[Data]])&lt;=9,1,0)</f>
        <v>0</v>
      </c>
      <c r="G254">
        <f>IF(D253+ekodom[[#This Row],[retencja]]- IF(ekodom[[#This Row],[dzień_tygodnia]]=3,260,190)-IF(F254=1,300,0)&lt;0, 1,0)</f>
        <v>0</v>
      </c>
      <c r="H254">
        <f>IF(ekodom[[#This Row],[czy_wodociąg]]=0,0,-(D253+ekodom[[#This Row],[retencja]]- IF(ekodom[[#This Row],[dzień_tygodnia]]=3,260,190)-IF(F254=1,300,0)))</f>
        <v>0</v>
      </c>
    </row>
    <row r="255" spans="1:8" x14ac:dyDescent="0.25">
      <c r="A255" s="1">
        <v>44815</v>
      </c>
      <c r="B255">
        <v>0</v>
      </c>
      <c r="C255">
        <f>WEEKDAY(ekodom[[#This Row],[Data]],2)</f>
        <v>7</v>
      </c>
      <c r="D255">
        <f>D254+ekodom[[#This Row],[retencja]]-IF(D254+ekodom[[#This Row],[retencja]]- IF(ekodom[[#This Row],[dzień_tygodnia]]=3,260,190)-IF(F255=1,300,0)&gt;=0,   IF(ekodom[[#This Row],[dzień_tygodnia]]=3,260,190)+IF(F255=1,300,0),D254+ekodom[[#This Row],[retencja]])</f>
        <v>929</v>
      </c>
      <c r="E255">
        <f>IF(ekodom[[#This Row],[retencja]]=0,E254+1,0)</f>
        <v>4</v>
      </c>
      <c r="F255">
        <f>IF(MOD(ekodom[[#This Row],[susza]],5)=0,1,0)*IF(E255=0,0,1)*IF(MONTH(ekodom[[#This Row],[Data]])&gt;=4,1,0)*IF(MONTH(ekodom[[#This Row],[Data]])&lt;=9,1,0)</f>
        <v>0</v>
      </c>
      <c r="G255">
        <f>IF(D254+ekodom[[#This Row],[retencja]]- IF(ekodom[[#This Row],[dzień_tygodnia]]=3,260,190)-IF(F255=1,300,0)&lt;0, 1,0)</f>
        <v>0</v>
      </c>
      <c r="H255">
        <f>IF(ekodom[[#This Row],[czy_wodociąg]]=0,0,-(D254+ekodom[[#This Row],[retencja]]- IF(ekodom[[#This Row],[dzień_tygodnia]]=3,260,190)-IF(F255=1,300,0)))</f>
        <v>0</v>
      </c>
    </row>
    <row r="256" spans="1:8" x14ac:dyDescent="0.25">
      <c r="A256" s="1">
        <v>44816</v>
      </c>
      <c r="B256">
        <v>435</v>
      </c>
      <c r="C256">
        <f>WEEKDAY(ekodom[[#This Row],[Data]],2)</f>
        <v>1</v>
      </c>
      <c r="D256">
        <f>D255+ekodom[[#This Row],[retencja]]-IF(D255+ekodom[[#This Row],[retencja]]- IF(ekodom[[#This Row],[dzień_tygodnia]]=3,260,190)-IF(F256=1,300,0)&gt;=0,   IF(ekodom[[#This Row],[dzień_tygodnia]]=3,260,190)+IF(F256=1,300,0),D255+ekodom[[#This Row],[retencja]])</f>
        <v>1174</v>
      </c>
      <c r="E256">
        <f>IF(ekodom[[#This Row],[retencja]]=0,E255+1,0)</f>
        <v>0</v>
      </c>
      <c r="F256">
        <f>IF(MOD(ekodom[[#This Row],[susza]],5)=0,1,0)*IF(E256=0,0,1)*IF(MONTH(ekodom[[#This Row],[Data]])&gt;=4,1,0)*IF(MONTH(ekodom[[#This Row],[Data]])&lt;=9,1,0)</f>
        <v>0</v>
      </c>
      <c r="G256">
        <f>IF(D255+ekodom[[#This Row],[retencja]]- IF(ekodom[[#This Row],[dzień_tygodnia]]=3,260,190)-IF(F256=1,300,0)&lt;0, 1,0)</f>
        <v>0</v>
      </c>
      <c r="H256">
        <f>IF(ekodom[[#This Row],[czy_wodociąg]]=0,0,-(D255+ekodom[[#This Row],[retencja]]- IF(ekodom[[#This Row],[dzień_tygodnia]]=3,260,190)-IF(F256=1,300,0)))</f>
        <v>0</v>
      </c>
    </row>
    <row r="257" spans="1:8" x14ac:dyDescent="0.25">
      <c r="A257" s="1">
        <v>44817</v>
      </c>
      <c r="B257">
        <v>406</v>
      </c>
      <c r="C257">
        <f>WEEKDAY(ekodom[[#This Row],[Data]],2)</f>
        <v>2</v>
      </c>
      <c r="D257">
        <f>D256+ekodom[[#This Row],[retencja]]-IF(D256+ekodom[[#This Row],[retencja]]- IF(ekodom[[#This Row],[dzień_tygodnia]]=3,260,190)-IF(F257=1,300,0)&gt;=0,   IF(ekodom[[#This Row],[dzień_tygodnia]]=3,260,190)+IF(F257=1,300,0),D256+ekodom[[#This Row],[retencja]])</f>
        <v>1390</v>
      </c>
      <c r="E257">
        <f>IF(ekodom[[#This Row],[retencja]]=0,E256+1,0)</f>
        <v>0</v>
      </c>
      <c r="F257">
        <f>IF(MOD(ekodom[[#This Row],[susza]],5)=0,1,0)*IF(E257=0,0,1)*IF(MONTH(ekodom[[#This Row],[Data]])&gt;=4,1,0)*IF(MONTH(ekodom[[#This Row],[Data]])&lt;=9,1,0)</f>
        <v>0</v>
      </c>
      <c r="G257">
        <f>IF(D256+ekodom[[#This Row],[retencja]]- IF(ekodom[[#This Row],[dzień_tygodnia]]=3,260,190)-IF(F257=1,300,0)&lt;0, 1,0)</f>
        <v>0</v>
      </c>
      <c r="H257">
        <f>IF(ekodom[[#This Row],[czy_wodociąg]]=0,0,-(D256+ekodom[[#This Row],[retencja]]- IF(ekodom[[#This Row],[dzień_tygodnia]]=3,260,190)-IF(F257=1,300,0)))</f>
        <v>0</v>
      </c>
    </row>
    <row r="258" spans="1:8" x14ac:dyDescent="0.25">
      <c r="A258" s="1">
        <v>44818</v>
      </c>
      <c r="B258">
        <v>0</v>
      </c>
      <c r="C258">
        <f>WEEKDAY(ekodom[[#This Row],[Data]],2)</f>
        <v>3</v>
      </c>
      <c r="D258">
        <f>D257+ekodom[[#This Row],[retencja]]-IF(D257+ekodom[[#This Row],[retencja]]- IF(ekodom[[#This Row],[dzień_tygodnia]]=3,260,190)-IF(F258=1,300,0)&gt;=0,   IF(ekodom[[#This Row],[dzień_tygodnia]]=3,260,190)+IF(F258=1,300,0),D257+ekodom[[#This Row],[retencja]])</f>
        <v>1130</v>
      </c>
      <c r="E258">
        <f>IF(ekodom[[#This Row],[retencja]]=0,E257+1,0)</f>
        <v>1</v>
      </c>
      <c r="F258">
        <f>IF(MOD(ekodom[[#This Row],[susza]],5)=0,1,0)*IF(E258=0,0,1)*IF(MONTH(ekodom[[#This Row],[Data]])&gt;=4,1,0)*IF(MONTH(ekodom[[#This Row],[Data]])&lt;=9,1,0)</f>
        <v>0</v>
      </c>
      <c r="G258">
        <f>IF(D257+ekodom[[#This Row],[retencja]]- IF(ekodom[[#This Row],[dzień_tygodnia]]=3,260,190)-IF(F258=1,300,0)&lt;0, 1,0)</f>
        <v>0</v>
      </c>
      <c r="H258">
        <f>IF(ekodom[[#This Row],[czy_wodociąg]]=0,0,-(D257+ekodom[[#This Row],[retencja]]- IF(ekodom[[#This Row],[dzień_tygodnia]]=3,260,190)-IF(F258=1,300,0)))</f>
        <v>0</v>
      </c>
    </row>
    <row r="259" spans="1:8" x14ac:dyDescent="0.25">
      <c r="A259" s="1">
        <v>44819</v>
      </c>
      <c r="B259">
        <v>0</v>
      </c>
      <c r="C259">
        <f>WEEKDAY(ekodom[[#This Row],[Data]],2)</f>
        <v>4</v>
      </c>
      <c r="D259">
        <f>D258+ekodom[[#This Row],[retencja]]-IF(D258+ekodom[[#This Row],[retencja]]- IF(ekodom[[#This Row],[dzień_tygodnia]]=3,260,190)-IF(F259=1,300,0)&gt;=0,   IF(ekodom[[#This Row],[dzień_tygodnia]]=3,260,190)+IF(F259=1,300,0),D258+ekodom[[#This Row],[retencja]])</f>
        <v>940</v>
      </c>
      <c r="E259">
        <f>IF(ekodom[[#This Row],[retencja]]=0,E258+1,0)</f>
        <v>2</v>
      </c>
      <c r="F259">
        <f>IF(MOD(ekodom[[#This Row],[susza]],5)=0,1,0)*IF(E259=0,0,1)*IF(MONTH(ekodom[[#This Row],[Data]])&gt;=4,1,0)*IF(MONTH(ekodom[[#This Row],[Data]])&lt;=9,1,0)</f>
        <v>0</v>
      </c>
      <c r="G259">
        <f>IF(D258+ekodom[[#This Row],[retencja]]- IF(ekodom[[#This Row],[dzień_tygodnia]]=3,260,190)-IF(F259=1,300,0)&lt;0, 1,0)</f>
        <v>0</v>
      </c>
      <c r="H259">
        <f>IF(ekodom[[#This Row],[czy_wodociąg]]=0,0,-(D258+ekodom[[#This Row],[retencja]]- IF(ekodom[[#This Row],[dzień_tygodnia]]=3,260,190)-IF(F259=1,300,0)))</f>
        <v>0</v>
      </c>
    </row>
    <row r="260" spans="1:8" x14ac:dyDescent="0.25">
      <c r="A260" s="1">
        <v>44820</v>
      </c>
      <c r="B260">
        <v>0</v>
      </c>
      <c r="C260">
        <f>WEEKDAY(ekodom[[#This Row],[Data]],2)</f>
        <v>5</v>
      </c>
      <c r="D260">
        <f>D259+ekodom[[#This Row],[retencja]]-IF(D259+ekodom[[#This Row],[retencja]]- IF(ekodom[[#This Row],[dzień_tygodnia]]=3,260,190)-IF(F260=1,300,0)&gt;=0,   IF(ekodom[[#This Row],[dzień_tygodnia]]=3,260,190)+IF(F260=1,300,0),D259+ekodom[[#This Row],[retencja]])</f>
        <v>750</v>
      </c>
      <c r="E260">
        <f>IF(ekodom[[#This Row],[retencja]]=0,E259+1,0)</f>
        <v>3</v>
      </c>
      <c r="F260">
        <f>IF(MOD(ekodom[[#This Row],[susza]],5)=0,1,0)*IF(E260=0,0,1)*IF(MONTH(ekodom[[#This Row],[Data]])&gt;=4,1,0)*IF(MONTH(ekodom[[#This Row],[Data]])&lt;=9,1,0)</f>
        <v>0</v>
      </c>
      <c r="G260">
        <f>IF(D259+ekodom[[#This Row],[retencja]]- IF(ekodom[[#This Row],[dzień_tygodnia]]=3,260,190)-IF(F260=1,300,0)&lt;0, 1,0)</f>
        <v>0</v>
      </c>
      <c r="H260">
        <f>IF(ekodom[[#This Row],[czy_wodociąg]]=0,0,-(D259+ekodom[[#This Row],[retencja]]- IF(ekodom[[#This Row],[dzień_tygodnia]]=3,260,190)-IF(F260=1,300,0)))</f>
        <v>0</v>
      </c>
    </row>
    <row r="261" spans="1:8" x14ac:dyDescent="0.25">
      <c r="A261" s="1">
        <v>44821</v>
      </c>
      <c r="B261">
        <v>0</v>
      </c>
      <c r="C261">
        <f>WEEKDAY(ekodom[[#This Row],[Data]],2)</f>
        <v>6</v>
      </c>
      <c r="D261">
        <f>D260+ekodom[[#This Row],[retencja]]-IF(D260+ekodom[[#This Row],[retencja]]- IF(ekodom[[#This Row],[dzień_tygodnia]]=3,260,190)-IF(F261=1,300,0)&gt;=0,   IF(ekodom[[#This Row],[dzień_tygodnia]]=3,260,190)+IF(F261=1,300,0),D260+ekodom[[#This Row],[retencja]])</f>
        <v>560</v>
      </c>
      <c r="E261">
        <f>IF(ekodom[[#This Row],[retencja]]=0,E260+1,0)</f>
        <v>4</v>
      </c>
      <c r="F261">
        <f>IF(MOD(ekodom[[#This Row],[susza]],5)=0,1,0)*IF(E261=0,0,1)*IF(MONTH(ekodom[[#This Row],[Data]])&gt;=4,1,0)*IF(MONTH(ekodom[[#This Row],[Data]])&lt;=9,1,0)</f>
        <v>0</v>
      </c>
      <c r="G261">
        <f>IF(D260+ekodom[[#This Row],[retencja]]- IF(ekodom[[#This Row],[dzień_tygodnia]]=3,260,190)-IF(F261=1,300,0)&lt;0, 1,0)</f>
        <v>0</v>
      </c>
      <c r="H261">
        <f>IF(ekodom[[#This Row],[czy_wodociąg]]=0,0,-(D260+ekodom[[#This Row],[retencja]]- IF(ekodom[[#This Row],[dzień_tygodnia]]=3,260,190)-IF(F261=1,300,0)))</f>
        <v>0</v>
      </c>
    </row>
    <row r="262" spans="1:8" x14ac:dyDescent="0.25">
      <c r="A262" s="1">
        <v>44822</v>
      </c>
      <c r="B262">
        <v>0</v>
      </c>
      <c r="C262">
        <f>WEEKDAY(ekodom[[#This Row],[Data]],2)</f>
        <v>7</v>
      </c>
      <c r="D262">
        <f>D261+ekodom[[#This Row],[retencja]]-IF(D261+ekodom[[#This Row],[retencja]]- IF(ekodom[[#This Row],[dzień_tygodnia]]=3,260,190)-IF(F262=1,300,0)&gt;=0,   IF(ekodom[[#This Row],[dzień_tygodnia]]=3,260,190)+IF(F262=1,300,0),D261+ekodom[[#This Row],[retencja]])</f>
        <v>70</v>
      </c>
      <c r="E262">
        <f>IF(ekodom[[#This Row],[retencja]]=0,E261+1,0)</f>
        <v>5</v>
      </c>
      <c r="F262">
        <f>IF(MOD(ekodom[[#This Row],[susza]],5)=0,1,0)*IF(E262=0,0,1)*IF(MONTH(ekodom[[#This Row],[Data]])&gt;=4,1,0)*IF(MONTH(ekodom[[#This Row],[Data]])&lt;=9,1,0)</f>
        <v>1</v>
      </c>
      <c r="G262">
        <f>IF(D261+ekodom[[#This Row],[retencja]]- IF(ekodom[[#This Row],[dzień_tygodnia]]=3,260,190)-IF(F262=1,300,0)&lt;0, 1,0)</f>
        <v>0</v>
      </c>
      <c r="H262">
        <f>IF(ekodom[[#This Row],[czy_wodociąg]]=0,0,-(D261+ekodom[[#This Row],[retencja]]- IF(ekodom[[#This Row],[dzień_tygodnia]]=3,260,190)-IF(F262=1,300,0)))</f>
        <v>0</v>
      </c>
    </row>
    <row r="263" spans="1:8" x14ac:dyDescent="0.25">
      <c r="A263" s="1">
        <v>44823</v>
      </c>
      <c r="B263">
        <v>353</v>
      </c>
      <c r="C263">
        <f>WEEKDAY(ekodom[[#This Row],[Data]],2)</f>
        <v>1</v>
      </c>
      <c r="D263">
        <f>D262+ekodom[[#This Row],[retencja]]-IF(D262+ekodom[[#This Row],[retencja]]- IF(ekodom[[#This Row],[dzień_tygodnia]]=3,260,190)-IF(F263=1,300,0)&gt;=0,   IF(ekodom[[#This Row],[dzień_tygodnia]]=3,260,190)+IF(F263=1,300,0),D262+ekodom[[#This Row],[retencja]])</f>
        <v>233</v>
      </c>
      <c r="E263">
        <f>IF(ekodom[[#This Row],[retencja]]=0,E262+1,0)</f>
        <v>0</v>
      </c>
      <c r="F263">
        <f>IF(MOD(ekodom[[#This Row],[susza]],5)=0,1,0)*IF(E263=0,0,1)*IF(MONTH(ekodom[[#This Row],[Data]])&gt;=4,1,0)*IF(MONTH(ekodom[[#This Row],[Data]])&lt;=9,1,0)</f>
        <v>0</v>
      </c>
      <c r="G263">
        <f>IF(D262+ekodom[[#This Row],[retencja]]- IF(ekodom[[#This Row],[dzień_tygodnia]]=3,260,190)-IF(F263=1,300,0)&lt;0, 1,0)</f>
        <v>0</v>
      </c>
      <c r="H263">
        <f>IF(ekodom[[#This Row],[czy_wodociąg]]=0,0,-(D262+ekodom[[#This Row],[retencja]]- IF(ekodom[[#This Row],[dzień_tygodnia]]=3,260,190)-IF(F263=1,300,0)))</f>
        <v>0</v>
      </c>
    </row>
    <row r="264" spans="1:8" x14ac:dyDescent="0.25">
      <c r="A264" s="1">
        <v>44824</v>
      </c>
      <c r="B264">
        <v>476</v>
      </c>
      <c r="C264">
        <f>WEEKDAY(ekodom[[#This Row],[Data]],2)</f>
        <v>2</v>
      </c>
      <c r="D264">
        <f>D263+ekodom[[#This Row],[retencja]]-IF(D263+ekodom[[#This Row],[retencja]]- IF(ekodom[[#This Row],[dzień_tygodnia]]=3,260,190)-IF(F264=1,300,0)&gt;=0,   IF(ekodom[[#This Row],[dzień_tygodnia]]=3,260,190)+IF(F264=1,300,0),D263+ekodom[[#This Row],[retencja]])</f>
        <v>519</v>
      </c>
      <c r="E264">
        <f>IF(ekodom[[#This Row],[retencja]]=0,E263+1,0)</f>
        <v>0</v>
      </c>
      <c r="F264">
        <f>IF(MOD(ekodom[[#This Row],[susza]],5)=0,1,0)*IF(E264=0,0,1)*IF(MONTH(ekodom[[#This Row],[Data]])&gt;=4,1,0)*IF(MONTH(ekodom[[#This Row],[Data]])&lt;=9,1,0)</f>
        <v>0</v>
      </c>
      <c r="G264">
        <f>IF(D263+ekodom[[#This Row],[retencja]]- IF(ekodom[[#This Row],[dzień_tygodnia]]=3,260,190)-IF(F264=1,300,0)&lt;0, 1,0)</f>
        <v>0</v>
      </c>
      <c r="H264">
        <f>IF(ekodom[[#This Row],[czy_wodociąg]]=0,0,-(D263+ekodom[[#This Row],[retencja]]- IF(ekodom[[#This Row],[dzień_tygodnia]]=3,260,190)-IF(F264=1,300,0)))</f>
        <v>0</v>
      </c>
    </row>
    <row r="265" spans="1:8" x14ac:dyDescent="0.25">
      <c r="A265" s="1">
        <v>44825</v>
      </c>
      <c r="B265">
        <v>383</v>
      </c>
      <c r="C265">
        <f>WEEKDAY(ekodom[[#This Row],[Data]],2)</f>
        <v>3</v>
      </c>
      <c r="D265">
        <f>D264+ekodom[[#This Row],[retencja]]-IF(D264+ekodom[[#This Row],[retencja]]- IF(ekodom[[#This Row],[dzień_tygodnia]]=3,260,190)-IF(F265=1,300,0)&gt;=0,   IF(ekodom[[#This Row],[dzień_tygodnia]]=3,260,190)+IF(F265=1,300,0),D264+ekodom[[#This Row],[retencja]])</f>
        <v>642</v>
      </c>
      <c r="E265">
        <f>IF(ekodom[[#This Row],[retencja]]=0,E264+1,0)</f>
        <v>0</v>
      </c>
      <c r="F265">
        <f>IF(MOD(ekodom[[#This Row],[susza]],5)=0,1,0)*IF(E265=0,0,1)*IF(MONTH(ekodom[[#This Row],[Data]])&gt;=4,1,0)*IF(MONTH(ekodom[[#This Row],[Data]])&lt;=9,1,0)</f>
        <v>0</v>
      </c>
      <c r="G265">
        <f>IF(D264+ekodom[[#This Row],[retencja]]- IF(ekodom[[#This Row],[dzień_tygodnia]]=3,260,190)-IF(F265=1,300,0)&lt;0, 1,0)</f>
        <v>0</v>
      </c>
      <c r="H265">
        <f>IF(ekodom[[#This Row],[czy_wodociąg]]=0,0,-(D264+ekodom[[#This Row],[retencja]]- IF(ekodom[[#This Row],[dzień_tygodnia]]=3,260,190)-IF(F265=1,300,0)))</f>
        <v>0</v>
      </c>
    </row>
    <row r="266" spans="1:8" x14ac:dyDescent="0.25">
      <c r="A266" s="1">
        <v>44826</v>
      </c>
      <c r="B266">
        <v>0</v>
      </c>
      <c r="C266">
        <f>WEEKDAY(ekodom[[#This Row],[Data]],2)</f>
        <v>4</v>
      </c>
      <c r="D266">
        <f>D265+ekodom[[#This Row],[retencja]]-IF(D265+ekodom[[#This Row],[retencja]]- IF(ekodom[[#This Row],[dzień_tygodnia]]=3,260,190)-IF(F266=1,300,0)&gt;=0,   IF(ekodom[[#This Row],[dzień_tygodnia]]=3,260,190)+IF(F266=1,300,0),D265+ekodom[[#This Row],[retencja]])</f>
        <v>452</v>
      </c>
      <c r="E266">
        <f>IF(ekodom[[#This Row],[retencja]]=0,E265+1,0)</f>
        <v>1</v>
      </c>
      <c r="F266">
        <f>IF(MOD(ekodom[[#This Row],[susza]],5)=0,1,0)*IF(E266=0,0,1)*IF(MONTH(ekodom[[#This Row],[Data]])&gt;=4,1,0)*IF(MONTH(ekodom[[#This Row],[Data]])&lt;=9,1,0)</f>
        <v>0</v>
      </c>
      <c r="G266">
        <f>IF(D265+ekodom[[#This Row],[retencja]]- IF(ekodom[[#This Row],[dzień_tygodnia]]=3,260,190)-IF(F266=1,300,0)&lt;0, 1,0)</f>
        <v>0</v>
      </c>
      <c r="H266">
        <f>IF(ekodom[[#This Row],[czy_wodociąg]]=0,0,-(D265+ekodom[[#This Row],[retencja]]- IF(ekodom[[#This Row],[dzień_tygodnia]]=3,260,190)-IF(F266=1,300,0)))</f>
        <v>0</v>
      </c>
    </row>
    <row r="267" spans="1:8" x14ac:dyDescent="0.25">
      <c r="A267" s="1">
        <v>44827</v>
      </c>
      <c r="B267">
        <v>0</v>
      </c>
      <c r="C267">
        <f>WEEKDAY(ekodom[[#This Row],[Data]],2)</f>
        <v>5</v>
      </c>
      <c r="D267">
        <f>D266+ekodom[[#This Row],[retencja]]-IF(D266+ekodom[[#This Row],[retencja]]- IF(ekodom[[#This Row],[dzień_tygodnia]]=3,260,190)-IF(F267=1,300,0)&gt;=0,   IF(ekodom[[#This Row],[dzień_tygodnia]]=3,260,190)+IF(F267=1,300,0),D266+ekodom[[#This Row],[retencja]])</f>
        <v>262</v>
      </c>
      <c r="E267">
        <f>IF(ekodom[[#This Row],[retencja]]=0,E266+1,0)</f>
        <v>2</v>
      </c>
      <c r="F267">
        <f>IF(MOD(ekodom[[#This Row],[susza]],5)=0,1,0)*IF(E267=0,0,1)*IF(MONTH(ekodom[[#This Row],[Data]])&gt;=4,1,0)*IF(MONTH(ekodom[[#This Row],[Data]])&lt;=9,1,0)</f>
        <v>0</v>
      </c>
      <c r="G267">
        <f>IF(D266+ekodom[[#This Row],[retencja]]- IF(ekodom[[#This Row],[dzień_tygodnia]]=3,260,190)-IF(F267=1,300,0)&lt;0, 1,0)</f>
        <v>0</v>
      </c>
      <c r="H267">
        <f>IF(ekodom[[#This Row],[czy_wodociąg]]=0,0,-(D266+ekodom[[#This Row],[retencja]]- IF(ekodom[[#This Row],[dzień_tygodnia]]=3,260,190)-IF(F267=1,300,0)))</f>
        <v>0</v>
      </c>
    </row>
    <row r="268" spans="1:8" x14ac:dyDescent="0.25">
      <c r="A268" s="1">
        <v>44828</v>
      </c>
      <c r="B268">
        <v>0</v>
      </c>
      <c r="C268">
        <f>WEEKDAY(ekodom[[#This Row],[Data]],2)</f>
        <v>6</v>
      </c>
      <c r="D268">
        <f>D267+ekodom[[#This Row],[retencja]]-IF(D267+ekodom[[#This Row],[retencja]]- IF(ekodom[[#This Row],[dzień_tygodnia]]=3,260,190)-IF(F268=1,300,0)&gt;=0,   IF(ekodom[[#This Row],[dzień_tygodnia]]=3,260,190)+IF(F268=1,300,0),D267+ekodom[[#This Row],[retencja]])</f>
        <v>72</v>
      </c>
      <c r="E268">
        <f>IF(ekodom[[#This Row],[retencja]]=0,E267+1,0)</f>
        <v>3</v>
      </c>
      <c r="F268">
        <f>IF(MOD(ekodom[[#This Row],[susza]],5)=0,1,0)*IF(E268=0,0,1)*IF(MONTH(ekodom[[#This Row],[Data]])&gt;=4,1,0)*IF(MONTH(ekodom[[#This Row],[Data]])&lt;=9,1,0)</f>
        <v>0</v>
      </c>
      <c r="G268">
        <f>IF(D267+ekodom[[#This Row],[retencja]]- IF(ekodom[[#This Row],[dzień_tygodnia]]=3,260,190)-IF(F268=1,300,0)&lt;0, 1,0)</f>
        <v>0</v>
      </c>
      <c r="H268">
        <f>IF(ekodom[[#This Row],[czy_wodociąg]]=0,0,-(D267+ekodom[[#This Row],[retencja]]- IF(ekodom[[#This Row],[dzień_tygodnia]]=3,260,190)-IF(F268=1,300,0)))</f>
        <v>0</v>
      </c>
    </row>
    <row r="269" spans="1:8" x14ac:dyDescent="0.25">
      <c r="A269" s="1">
        <v>44829</v>
      </c>
      <c r="B269">
        <v>0</v>
      </c>
      <c r="C269">
        <f>WEEKDAY(ekodom[[#This Row],[Data]],2)</f>
        <v>7</v>
      </c>
      <c r="D269">
        <f>D268+ekodom[[#This Row],[retencja]]-IF(D268+ekodom[[#This Row],[retencja]]- IF(ekodom[[#This Row],[dzień_tygodnia]]=3,260,190)-IF(F269=1,300,0)&gt;=0,   IF(ekodom[[#This Row],[dzień_tygodnia]]=3,260,190)+IF(F269=1,300,0),D268+ekodom[[#This Row],[retencja]])</f>
        <v>0</v>
      </c>
      <c r="E269">
        <f>IF(ekodom[[#This Row],[retencja]]=0,E268+1,0)</f>
        <v>4</v>
      </c>
      <c r="F269">
        <f>IF(MOD(ekodom[[#This Row],[susza]],5)=0,1,0)*IF(E269=0,0,1)*IF(MONTH(ekodom[[#This Row],[Data]])&gt;=4,1,0)*IF(MONTH(ekodom[[#This Row],[Data]])&lt;=9,1,0)</f>
        <v>0</v>
      </c>
      <c r="G269">
        <f>IF(D268+ekodom[[#This Row],[retencja]]- IF(ekodom[[#This Row],[dzień_tygodnia]]=3,260,190)-IF(F269=1,300,0)&lt;0, 1,0)</f>
        <v>1</v>
      </c>
      <c r="H269">
        <f>IF(ekodom[[#This Row],[czy_wodociąg]]=0,0,-(D268+ekodom[[#This Row],[retencja]]- IF(ekodom[[#This Row],[dzień_tygodnia]]=3,260,190)-IF(F269=1,300,0)))</f>
        <v>118</v>
      </c>
    </row>
    <row r="270" spans="1:8" x14ac:dyDescent="0.25">
      <c r="A270" s="1">
        <v>44830</v>
      </c>
      <c r="B270">
        <v>0</v>
      </c>
      <c r="C270">
        <f>WEEKDAY(ekodom[[#This Row],[Data]],2)</f>
        <v>1</v>
      </c>
      <c r="D270">
        <f>D269+ekodom[[#This Row],[retencja]]-IF(D269+ekodom[[#This Row],[retencja]]- IF(ekodom[[#This Row],[dzień_tygodnia]]=3,260,190)-IF(F270=1,300,0)&gt;=0,   IF(ekodom[[#This Row],[dzień_tygodnia]]=3,260,190)+IF(F270=1,300,0),D269+ekodom[[#This Row],[retencja]])</f>
        <v>0</v>
      </c>
      <c r="E270">
        <f>IF(ekodom[[#This Row],[retencja]]=0,E269+1,0)</f>
        <v>5</v>
      </c>
      <c r="F270">
        <f>IF(MOD(ekodom[[#This Row],[susza]],5)=0,1,0)*IF(E270=0,0,1)*IF(MONTH(ekodom[[#This Row],[Data]])&gt;=4,1,0)*IF(MONTH(ekodom[[#This Row],[Data]])&lt;=9,1,0)</f>
        <v>1</v>
      </c>
      <c r="G270">
        <f>IF(D269+ekodom[[#This Row],[retencja]]- IF(ekodom[[#This Row],[dzień_tygodnia]]=3,260,190)-IF(F270=1,300,0)&lt;0, 1,0)</f>
        <v>1</v>
      </c>
      <c r="H270">
        <f>IF(ekodom[[#This Row],[czy_wodociąg]]=0,0,-(D269+ekodom[[#This Row],[retencja]]- IF(ekodom[[#This Row],[dzień_tygodnia]]=3,260,190)-IF(F270=1,300,0)))</f>
        <v>490</v>
      </c>
    </row>
    <row r="271" spans="1:8" x14ac:dyDescent="0.25">
      <c r="A271" s="1">
        <v>44831</v>
      </c>
      <c r="B271">
        <v>0</v>
      </c>
      <c r="C271">
        <f>WEEKDAY(ekodom[[#This Row],[Data]],2)</f>
        <v>2</v>
      </c>
      <c r="D271">
        <f>D270+ekodom[[#This Row],[retencja]]-IF(D270+ekodom[[#This Row],[retencja]]- IF(ekodom[[#This Row],[dzień_tygodnia]]=3,260,190)-IF(F271=1,300,0)&gt;=0,   IF(ekodom[[#This Row],[dzień_tygodnia]]=3,260,190)+IF(F271=1,300,0),D270+ekodom[[#This Row],[retencja]])</f>
        <v>0</v>
      </c>
      <c r="E271">
        <f>IF(ekodom[[#This Row],[retencja]]=0,E270+1,0)</f>
        <v>6</v>
      </c>
      <c r="F271">
        <f>IF(MOD(ekodom[[#This Row],[susza]],5)=0,1,0)*IF(E271=0,0,1)*IF(MONTH(ekodom[[#This Row],[Data]])&gt;=4,1,0)*IF(MONTH(ekodom[[#This Row],[Data]])&lt;=9,1,0)</f>
        <v>0</v>
      </c>
      <c r="G271">
        <f>IF(D270+ekodom[[#This Row],[retencja]]- IF(ekodom[[#This Row],[dzień_tygodnia]]=3,260,190)-IF(F271=1,300,0)&lt;0, 1,0)</f>
        <v>1</v>
      </c>
      <c r="H271">
        <f>IF(ekodom[[#This Row],[czy_wodociąg]]=0,0,-(D270+ekodom[[#This Row],[retencja]]- IF(ekodom[[#This Row],[dzień_tygodnia]]=3,260,190)-IF(F271=1,300,0)))</f>
        <v>190</v>
      </c>
    </row>
    <row r="272" spans="1:8" x14ac:dyDescent="0.25">
      <c r="A272" s="1">
        <v>44832</v>
      </c>
      <c r="B272">
        <v>0</v>
      </c>
      <c r="C272">
        <f>WEEKDAY(ekodom[[#This Row],[Data]],2)</f>
        <v>3</v>
      </c>
      <c r="D272">
        <f>D271+ekodom[[#This Row],[retencja]]-IF(D271+ekodom[[#This Row],[retencja]]- IF(ekodom[[#This Row],[dzień_tygodnia]]=3,260,190)-IF(F272=1,300,0)&gt;=0,   IF(ekodom[[#This Row],[dzień_tygodnia]]=3,260,190)+IF(F272=1,300,0),D271+ekodom[[#This Row],[retencja]])</f>
        <v>0</v>
      </c>
      <c r="E272">
        <f>IF(ekodom[[#This Row],[retencja]]=0,E271+1,0)</f>
        <v>7</v>
      </c>
      <c r="F272">
        <f>IF(MOD(ekodom[[#This Row],[susza]],5)=0,1,0)*IF(E272=0,0,1)*IF(MONTH(ekodom[[#This Row],[Data]])&gt;=4,1,0)*IF(MONTH(ekodom[[#This Row],[Data]])&lt;=9,1,0)</f>
        <v>0</v>
      </c>
      <c r="G272">
        <f>IF(D271+ekodom[[#This Row],[retencja]]- IF(ekodom[[#This Row],[dzień_tygodnia]]=3,260,190)-IF(F272=1,300,0)&lt;0, 1,0)</f>
        <v>1</v>
      </c>
      <c r="H272">
        <f>IF(ekodom[[#This Row],[czy_wodociąg]]=0,0,-(D271+ekodom[[#This Row],[retencja]]- IF(ekodom[[#This Row],[dzień_tygodnia]]=3,260,190)-IF(F272=1,300,0)))</f>
        <v>260</v>
      </c>
    </row>
    <row r="273" spans="1:8" x14ac:dyDescent="0.25">
      <c r="A273" s="1">
        <v>44833</v>
      </c>
      <c r="B273">
        <v>302</v>
      </c>
      <c r="C273">
        <f>WEEKDAY(ekodom[[#This Row],[Data]],2)</f>
        <v>4</v>
      </c>
      <c r="D273">
        <f>D272+ekodom[[#This Row],[retencja]]-IF(D272+ekodom[[#This Row],[retencja]]- IF(ekodom[[#This Row],[dzień_tygodnia]]=3,260,190)-IF(F273=1,300,0)&gt;=0,   IF(ekodom[[#This Row],[dzień_tygodnia]]=3,260,190)+IF(F273=1,300,0),D272+ekodom[[#This Row],[retencja]])</f>
        <v>112</v>
      </c>
      <c r="E273">
        <f>IF(ekodom[[#This Row],[retencja]]=0,E272+1,0)</f>
        <v>0</v>
      </c>
      <c r="F273">
        <f>IF(MOD(ekodom[[#This Row],[susza]],5)=0,1,0)*IF(E273=0,0,1)*IF(MONTH(ekodom[[#This Row],[Data]])&gt;=4,1,0)*IF(MONTH(ekodom[[#This Row],[Data]])&lt;=9,1,0)</f>
        <v>0</v>
      </c>
      <c r="G273">
        <f>IF(D272+ekodom[[#This Row],[retencja]]- IF(ekodom[[#This Row],[dzień_tygodnia]]=3,260,190)-IF(F273=1,300,0)&lt;0, 1,0)</f>
        <v>0</v>
      </c>
      <c r="H273">
        <f>IF(ekodom[[#This Row],[czy_wodociąg]]=0,0,-(D272+ekodom[[#This Row],[retencja]]- IF(ekodom[[#This Row],[dzień_tygodnia]]=3,260,190)-IF(F273=1,300,0)))</f>
        <v>0</v>
      </c>
    </row>
    <row r="274" spans="1:8" x14ac:dyDescent="0.25">
      <c r="A274" s="1">
        <v>44834</v>
      </c>
      <c r="B274">
        <v>426</v>
      </c>
      <c r="C274">
        <f>WEEKDAY(ekodom[[#This Row],[Data]],2)</f>
        <v>5</v>
      </c>
      <c r="D274">
        <f>D273+ekodom[[#This Row],[retencja]]-IF(D273+ekodom[[#This Row],[retencja]]- IF(ekodom[[#This Row],[dzień_tygodnia]]=3,260,190)-IF(F274=1,300,0)&gt;=0,   IF(ekodom[[#This Row],[dzień_tygodnia]]=3,260,190)+IF(F274=1,300,0),D273+ekodom[[#This Row],[retencja]])</f>
        <v>348</v>
      </c>
      <c r="E274">
        <f>IF(ekodom[[#This Row],[retencja]]=0,E273+1,0)</f>
        <v>0</v>
      </c>
      <c r="F274">
        <f>IF(MOD(ekodom[[#This Row],[susza]],5)=0,1,0)*IF(E274=0,0,1)*IF(MONTH(ekodom[[#This Row],[Data]])&gt;=4,1,0)*IF(MONTH(ekodom[[#This Row],[Data]])&lt;=9,1,0)</f>
        <v>0</v>
      </c>
      <c r="G274">
        <f>IF(D273+ekodom[[#This Row],[retencja]]- IF(ekodom[[#This Row],[dzień_tygodnia]]=3,260,190)-IF(F274=1,300,0)&lt;0, 1,0)</f>
        <v>0</v>
      </c>
      <c r="H274">
        <f>IF(ekodom[[#This Row],[czy_wodociąg]]=0,0,-(D273+ekodom[[#This Row],[retencja]]- IF(ekodom[[#This Row],[dzień_tygodnia]]=3,260,190)-IF(F274=1,300,0)))</f>
        <v>0</v>
      </c>
    </row>
    <row r="275" spans="1:8" x14ac:dyDescent="0.25">
      <c r="A275" s="1">
        <v>44835</v>
      </c>
      <c r="B275">
        <v>456</v>
      </c>
      <c r="C275">
        <f>WEEKDAY(ekodom[[#This Row],[Data]],2)</f>
        <v>6</v>
      </c>
      <c r="D275">
        <f>D274+ekodom[[#This Row],[retencja]]-IF(D274+ekodom[[#This Row],[retencja]]- IF(ekodom[[#This Row],[dzień_tygodnia]]=3,260,190)-IF(F275=1,300,0)&gt;=0,   IF(ekodom[[#This Row],[dzień_tygodnia]]=3,260,190)+IF(F275=1,300,0),D274+ekodom[[#This Row],[retencja]])</f>
        <v>614</v>
      </c>
      <c r="E275">
        <f>IF(ekodom[[#This Row],[retencja]]=0,E274+1,0)</f>
        <v>0</v>
      </c>
      <c r="F275">
        <f>IF(MOD(ekodom[[#This Row],[susza]],5)=0,1,0)*IF(E275=0,0,1)*IF(MONTH(ekodom[[#This Row],[Data]])&gt;=4,1,0)*IF(MONTH(ekodom[[#This Row],[Data]])&lt;=9,1,0)</f>
        <v>0</v>
      </c>
      <c r="G275">
        <f>IF(D274+ekodom[[#This Row],[retencja]]- IF(ekodom[[#This Row],[dzień_tygodnia]]=3,260,190)-IF(F275=1,300,0)&lt;0, 1,0)</f>
        <v>0</v>
      </c>
      <c r="H275">
        <f>IF(ekodom[[#This Row],[czy_wodociąg]]=0,0,-(D274+ekodom[[#This Row],[retencja]]- IF(ekodom[[#This Row],[dzień_tygodnia]]=3,260,190)-IF(F275=1,300,0)))</f>
        <v>0</v>
      </c>
    </row>
    <row r="276" spans="1:8" x14ac:dyDescent="0.25">
      <c r="A276" s="1">
        <v>44836</v>
      </c>
      <c r="B276">
        <v>568</v>
      </c>
      <c r="C276">
        <f>WEEKDAY(ekodom[[#This Row],[Data]],2)</f>
        <v>7</v>
      </c>
      <c r="D276">
        <f>D275+ekodom[[#This Row],[retencja]]-IF(D275+ekodom[[#This Row],[retencja]]- IF(ekodom[[#This Row],[dzień_tygodnia]]=3,260,190)-IF(F276=1,300,0)&gt;=0,   IF(ekodom[[#This Row],[dzień_tygodnia]]=3,260,190)+IF(F276=1,300,0),D275+ekodom[[#This Row],[retencja]])</f>
        <v>992</v>
      </c>
      <c r="E276">
        <f>IF(ekodom[[#This Row],[retencja]]=0,E275+1,0)</f>
        <v>0</v>
      </c>
      <c r="F276">
        <f>IF(MOD(ekodom[[#This Row],[susza]],5)=0,1,0)*IF(E276=0,0,1)*IF(MONTH(ekodom[[#This Row],[Data]])&gt;=4,1,0)*IF(MONTH(ekodom[[#This Row],[Data]])&lt;=9,1,0)</f>
        <v>0</v>
      </c>
      <c r="G276">
        <f>IF(D275+ekodom[[#This Row],[retencja]]- IF(ekodom[[#This Row],[dzień_tygodnia]]=3,260,190)-IF(F276=1,300,0)&lt;0, 1,0)</f>
        <v>0</v>
      </c>
      <c r="H276">
        <f>IF(ekodom[[#This Row],[czy_wodociąg]]=0,0,-(D275+ekodom[[#This Row],[retencja]]- IF(ekodom[[#This Row],[dzień_tygodnia]]=3,260,190)-IF(F276=1,300,0)))</f>
        <v>0</v>
      </c>
    </row>
    <row r="277" spans="1:8" x14ac:dyDescent="0.25">
      <c r="A277" s="1">
        <v>44837</v>
      </c>
      <c r="B277">
        <v>1182</v>
      </c>
      <c r="C277">
        <f>WEEKDAY(ekodom[[#This Row],[Data]],2)</f>
        <v>1</v>
      </c>
      <c r="D277">
        <f>D276+ekodom[[#This Row],[retencja]]-IF(D276+ekodom[[#This Row],[retencja]]- IF(ekodom[[#This Row],[dzień_tygodnia]]=3,260,190)-IF(F277=1,300,0)&gt;=0,   IF(ekodom[[#This Row],[dzień_tygodnia]]=3,260,190)+IF(F277=1,300,0),D276+ekodom[[#This Row],[retencja]])</f>
        <v>1984</v>
      </c>
      <c r="E277">
        <f>IF(ekodom[[#This Row],[retencja]]=0,E276+1,0)</f>
        <v>0</v>
      </c>
      <c r="F277">
        <f>IF(MOD(ekodom[[#This Row],[susza]],5)=0,1,0)*IF(E277=0,0,1)*IF(MONTH(ekodom[[#This Row],[Data]])&gt;=4,1,0)*IF(MONTH(ekodom[[#This Row],[Data]])&lt;=9,1,0)</f>
        <v>0</v>
      </c>
      <c r="G277">
        <f>IF(D276+ekodom[[#This Row],[retencja]]- IF(ekodom[[#This Row],[dzień_tygodnia]]=3,260,190)-IF(F277=1,300,0)&lt;0, 1,0)</f>
        <v>0</v>
      </c>
      <c r="H277">
        <f>IF(ekodom[[#This Row],[czy_wodociąg]]=0,0,-(D276+ekodom[[#This Row],[retencja]]- IF(ekodom[[#This Row],[dzień_tygodnia]]=3,260,190)-IF(F277=1,300,0)))</f>
        <v>0</v>
      </c>
    </row>
    <row r="278" spans="1:8" x14ac:dyDescent="0.25">
      <c r="A278" s="1">
        <v>44838</v>
      </c>
      <c r="B278">
        <v>0</v>
      </c>
      <c r="C278">
        <f>WEEKDAY(ekodom[[#This Row],[Data]],2)</f>
        <v>2</v>
      </c>
      <c r="D278">
        <f>D277+ekodom[[#This Row],[retencja]]-IF(D277+ekodom[[#This Row],[retencja]]- IF(ekodom[[#This Row],[dzień_tygodnia]]=3,260,190)-IF(F278=1,300,0)&gt;=0,   IF(ekodom[[#This Row],[dzień_tygodnia]]=3,260,190)+IF(F278=1,300,0),D277+ekodom[[#This Row],[retencja]])</f>
        <v>1794</v>
      </c>
      <c r="E278">
        <f>IF(ekodom[[#This Row],[retencja]]=0,E277+1,0)</f>
        <v>1</v>
      </c>
      <c r="F278">
        <f>IF(MOD(ekodom[[#This Row],[susza]],5)=0,1,0)*IF(E278=0,0,1)*IF(MONTH(ekodom[[#This Row],[Data]])&gt;=4,1,0)*IF(MONTH(ekodom[[#This Row],[Data]])&lt;=9,1,0)</f>
        <v>0</v>
      </c>
      <c r="G278">
        <f>IF(D277+ekodom[[#This Row],[retencja]]- IF(ekodom[[#This Row],[dzień_tygodnia]]=3,260,190)-IF(F278=1,300,0)&lt;0, 1,0)</f>
        <v>0</v>
      </c>
      <c r="H278">
        <f>IF(ekodom[[#This Row],[czy_wodociąg]]=0,0,-(D277+ekodom[[#This Row],[retencja]]- IF(ekodom[[#This Row],[dzień_tygodnia]]=3,260,190)-IF(F278=1,300,0)))</f>
        <v>0</v>
      </c>
    </row>
    <row r="279" spans="1:8" x14ac:dyDescent="0.25">
      <c r="A279" s="1">
        <v>44839</v>
      </c>
      <c r="B279">
        <v>0</v>
      </c>
      <c r="C279">
        <f>WEEKDAY(ekodom[[#This Row],[Data]],2)</f>
        <v>3</v>
      </c>
      <c r="D279">
        <f>D278+ekodom[[#This Row],[retencja]]-IF(D278+ekodom[[#This Row],[retencja]]- IF(ekodom[[#This Row],[dzień_tygodnia]]=3,260,190)-IF(F279=1,300,0)&gt;=0,   IF(ekodom[[#This Row],[dzień_tygodnia]]=3,260,190)+IF(F279=1,300,0),D278+ekodom[[#This Row],[retencja]])</f>
        <v>1534</v>
      </c>
      <c r="E279">
        <f>IF(ekodom[[#This Row],[retencja]]=0,E278+1,0)</f>
        <v>2</v>
      </c>
      <c r="F279">
        <f>IF(MOD(ekodom[[#This Row],[susza]],5)=0,1,0)*IF(E279=0,0,1)*IF(MONTH(ekodom[[#This Row],[Data]])&gt;=4,1,0)*IF(MONTH(ekodom[[#This Row],[Data]])&lt;=9,1,0)</f>
        <v>0</v>
      </c>
      <c r="G279">
        <f>IF(D278+ekodom[[#This Row],[retencja]]- IF(ekodom[[#This Row],[dzień_tygodnia]]=3,260,190)-IF(F279=1,300,0)&lt;0, 1,0)</f>
        <v>0</v>
      </c>
      <c r="H279">
        <f>IF(ekodom[[#This Row],[czy_wodociąg]]=0,0,-(D278+ekodom[[#This Row],[retencja]]- IF(ekodom[[#This Row],[dzień_tygodnia]]=3,260,190)-IF(F279=1,300,0)))</f>
        <v>0</v>
      </c>
    </row>
    <row r="280" spans="1:8" x14ac:dyDescent="0.25">
      <c r="A280" s="1">
        <v>44840</v>
      </c>
      <c r="B280">
        <v>0</v>
      </c>
      <c r="C280">
        <f>WEEKDAY(ekodom[[#This Row],[Data]],2)</f>
        <v>4</v>
      </c>
      <c r="D280">
        <f>D279+ekodom[[#This Row],[retencja]]-IF(D279+ekodom[[#This Row],[retencja]]- IF(ekodom[[#This Row],[dzień_tygodnia]]=3,260,190)-IF(F280=1,300,0)&gt;=0,   IF(ekodom[[#This Row],[dzień_tygodnia]]=3,260,190)+IF(F280=1,300,0),D279+ekodom[[#This Row],[retencja]])</f>
        <v>1344</v>
      </c>
      <c r="E280">
        <f>IF(ekodom[[#This Row],[retencja]]=0,E279+1,0)</f>
        <v>3</v>
      </c>
      <c r="F280">
        <f>IF(MOD(ekodom[[#This Row],[susza]],5)=0,1,0)*IF(E280=0,0,1)*IF(MONTH(ekodom[[#This Row],[Data]])&gt;=4,1,0)*IF(MONTH(ekodom[[#This Row],[Data]])&lt;=9,1,0)</f>
        <v>0</v>
      </c>
      <c r="G280">
        <f>IF(D279+ekodom[[#This Row],[retencja]]- IF(ekodom[[#This Row],[dzień_tygodnia]]=3,260,190)-IF(F280=1,300,0)&lt;0, 1,0)</f>
        <v>0</v>
      </c>
      <c r="H280">
        <f>IF(ekodom[[#This Row],[czy_wodociąg]]=0,0,-(D279+ekodom[[#This Row],[retencja]]- IF(ekodom[[#This Row],[dzień_tygodnia]]=3,260,190)-IF(F280=1,300,0)))</f>
        <v>0</v>
      </c>
    </row>
    <row r="281" spans="1:8" x14ac:dyDescent="0.25">
      <c r="A281" s="1">
        <v>44841</v>
      </c>
      <c r="B281">
        <v>0</v>
      </c>
      <c r="C281">
        <f>WEEKDAY(ekodom[[#This Row],[Data]],2)</f>
        <v>5</v>
      </c>
      <c r="D281">
        <f>D280+ekodom[[#This Row],[retencja]]-IF(D280+ekodom[[#This Row],[retencja]]- IF(ekodom[[#This Row],[dzień_tygodnia]]=3,260,190)-IF(F281=1,300,0)&gt;=0,   IF(ekodom[[#This Row],[dzień_tygodnia]]=3,260,190)+IF(F281=1,300,0),D280+ekodom[[#This Row],[retencja]])</f>
        <v>1154</v>
      </c>
      <c r="E281">
        <f>IF(ekodom[[#This Row],[retencja]]=0,E280+1,0)</f>
        <v>4</v>
      </c>
      <c r="F281">
        <f>IF(MOD(ekodom[[#This Row],[susza]],5)=0,1,0)*IF(E281=0,0,1)*IF(MONTH(ekodom[[#This Row],[Data]])&gt;=4,1,0)*IF(MONTH(ekodom[[#This Row],[Data]])&lt;=9,1,0)</f>
        <v>0</v>
      </c>
      <c r="G281">
        <f>IF(D280+ekodom[[#This Row],[retencja]]- IF(ekodom[[#This Row],[dzień_tygodnia]]=3,260,190)-IF(F281=1,300,0)&lt;0, 1,0)</f>
        <v>0</v>
      </c>
      <c r="H281">
        <f>IF(ekodom[[#This Row],[czy_wodociąg]]=0,0,-(D280+ekodom[[#This Row],[retencja]]- IF(ekodom[[#This Row],[dzień_tygodnia]]=3,260,190)-IF(F281=1,300,0)))</f>
        <v>0</v>
      </c>
    </row>
    <row r="282" spans="1:8" x14ac:dyDescent="0.25">
      <c r="A282" s="1">
        <v>44842</v>
      </c>
      <c r="B282">
        <v>0</v>
      </c>
      <c r="C282">
        <f>WEEKDAY(ekodom[[#This Row],[Data]],2)</f>
        <v>6</v>
      </c>
      <c r="D282">
        <f>D281+ekodom[[#This Row],[retencja]]-IF(D281+ekodom[[#This Row],[retencja]]- IF(ekodom[[#This Row],[dzień_tygodnia]]=3,260,190)-IF(F282=1,300,0)&gt;=0,   IF(ekodom[[#This Row],[dzień_tygodnia]]=3,260,190)+IF(F282=1,300,0),D281+ekodom[[#This Row],[retencja]])</f>
        <v>964</v>
      </c>
      <c r="E282">
        <f>IF(ekodom[[#This Row],[retencja]]=0,E281+1,0)</f>
        <v>5</v>
      </c>
      <c r="F282">
        <f>IF(MOD(ekodom[[#This Row],[susza]],5)=0,1,0)*IF(E282=0,0,1)*IF(MONTH(ekodom[[#This Row],[Data]])&gt;=4,1,0)*IF(MONTH(ekodom[[#This Row],[Data]])&lt;=9,1,0)</f>
        <v>0</v>
      </c>
      <c r="G282">
        <f>IF(D281+ekodom[[#This Row],[retencja]]- IF(ekodom[[#This Row],[dzień_tygodnia]]=3,260,190)-IF(F282=1,300,0)&lt;0, 1,0)</f>
        <v>0</v>
      </c>
      <c r="H282">
        <f>IF(ekodom[[#This Row],[czy_wodociąg]]=0,0,-(D281+ekodom[[#This Row],[retencja]]- IF(ekodom[[#This Row],[dzień_tygodnia]]=3,260,190)-IF(F282=1,300,0)))</f>
        <v>0</v>
      </c>
    </row>
    <row r="283" spans="1:8" x14ac:dyDescent="0.25">
      <c r="A283" s="1">
        <v>44843</v>
      </c>
      <c r="B283">
        <v>0</v>
      </c>
      <c r="C283">
        <f>WEEKDAY(ekodom[[#This Row],[Data]],2)</f>
        <v>7</v>
      </c>
      <c r="D283">
        <f>D282+ekodom[[#This Row],[retencja]]-IF(D282+ekodom[[#This Row],[retencja]]- IF(ekodom[[#This Row],[dzień_tygodnia]]=3,260,190)-IF(F283=1,300,0)&gt;=0,   IF(ekodom[[#This Row],[dzień_tygodnia]]=3,260,190)+IF(F283=1,300,0),D282+ekodom[[#This Row],[retencja]])</f>
        <v>774</v>
      </c>
      <c r="E283">
        <f>IF(ekodom[[#This Row],[retencja]]=0,E282+1,0)</f>
        <v>6</v>
      </c>
      <c r="F283">
        <f>IF(MOD(ekodom[[#This Row],[susza]],5)=0,1,0)*IF(E283=0,0,1)*IF(MONTH(ekodom[[#This Row],[Data]])&gt;=4,1,0)*IF(MONTH(ekodom[[#This Row],[Data]])&lt;=9,1,0)</f>
        <v>0</v>
      </c>
      <c r="G283">
        <f>IF(D282+ekodom[[#This Row],[retencja]]- IF(ekodom[[#This Row],[dzień_tygodnia]]=3,260,190)-IF(F283=1,300,0)&lt;0, 1,0)</f>
        <v>0</v>
      </c>
      <c r="H283">
        <f>IF(ekodom[[#This Row],[czy_wodociąg]]=0,0,-(D282+ekodom[[#This Row],[retencja]]- IF(ekodom[[#This Row],[dzień_tygodnia]]=3,260,190)-IF(F283=1,300,0)))</f>
        <v>0</v>
      </c>
    </row>
    <row r="284" spans="1:8" x14ac:dyDescent="0.25">
      <c r="A284" s="1">
        <v>44844</v>
      </c>
      <c r="B284">
        <v>1170</v>
      </c>
      <c r="C284">
        <f>WEEKDAY(ekodom[[#This Row],[Data]],2)</f>
        <v>1</v>
      </c>
      <c r="D284">
        <f>D283+ekodom[[#This Row],[retencja]]-IF(D283+ekodom[[#This Row],[retencja]]- IF(ekodom[[#This Row],[dzień_tygodnia]]=3,260,190)-IF(F284=1,300,0)&gt;=0,   IF(ekodom[[#This Row],[dzień_tygodnia]]=3,260,190)+IF(F284=1,300,0),D283+ekodom[[#This Row],[retencja]])</f>
        <v>1754</v>
      </c>
      <c r="E284">
        <f>IF(ekodom[[#This Row],[retencja]]=0,E283+1,0)</f>
        <v>0</v>
      </c>
      <c r="F284">
        <f>IF(MOD(ekodom[[#This Row],[susza]],5)=0,1,0)*IF(E284=0,0,1)*IF(MONTH(ekodom[[#This Row],[Data]])&gt;=4,1,0)*IF(MONTH(ekodom[[#This Row],[Data]])&lt;=9,1,0)</f>
        <v>0</v>
      </c>
      <c r="G284">
        <f>IF(D283+ekodom[[#This Row],[retencja]]- IF(ekodom[[#This Row],[dzień_tygodnia]]=3,260,190)-IF(F284=1,300,0)&lt;0, 1,0)</f>
        <v>0</v>
      </c>
      <c r="H284">
        <f>IF(ekodom[[#This Row],[czy_wodociąg]]=0,0,-(D283+ekodom[[#This Row],[retencja]]- IF(ekodom[[#This Row],[dzień_tygodnia]]=3,260,190)-IF(F284=1,300,0)))</f>
        <v>0</v>
      </c>
    </row>
    <row r="285" spans="1:8" x14ac:dyDescent="0.25">
      <c r="A285" s="1">
        <v>44845</v>
      </c>
      <c r="B285">
        <v>695</v>
      </c>
      <c r="C285">
        <f>WEEKDAY(ekodom[[#This Row],[Data]],2)</f>
        <v>2</v>
      </c>
      <c r="D285">
        <f>D284+ekodom[[#This Row],[retencja]]-IF(D284+ekodom[[#This Row],[retencja]]- IF(ekodom[[#This Row],[dzień_tygodnia]]=3,260,190)-IF(F285=1,300,0)&gt;=0,   IF(ekodom[[#This Row],[dzień_tygodnia]]=3,260,190)+IF(F285=1,300,0),D284+ekodom[[#This Row],[retencja]])</f>
        <v>2259</v>
      </c>
      <c r="E285">
        <f>IF(ekodom[[#This Row],[retencja]]=0,E284+1,0)</f>
        <v>0</v>
      </c>
      <c r="F285">
        <f>IF(MOD(ekodom[[#This Row],[susza]],5)=0,1,0)*IF(E285=0,0,1)*IF(MONTH(ekodom[[#This Row],[Data]])&gt;=4,1,0)*IF(MONTH(ekodom[[#This Row],[Data]])&lt;=9,1,0)</f>
        <v>0</v>
      </c>
      <c r="G285">
        <f>IF(D284+ekodom[[#This Row],[retencja]]- IF(ekodom[[#This Row],[dzień_tygodnia]]=3,260,190)-IF(F285=1,300,0)&lt;0, 1,0)</f>
        <v>0</v>
      </c>
      <c r="H285">
        <f>IF(ekodom[[#This Row],[czy_wodociąg]]=0,0,-(D284+ekodom[[#This Row],[retencja]]- IF(ekodom[[#This Row],[dzień_tygodnia]]=3,260,190)-IF(F285=1,300,0)))</f>
        <v>0</v>
      </c>
    </row>
    <row r="286" spans="1:8" x14ac:dyDescent="0.25">
      <c r="A286" s="1">
        <v>44846</v>
      </c>
      <c r="B286">
        <v>644</v>
      </c>
      <c r="C286">
        <f>WEEKDAY(ekodom[[#This Row],[Data]],2)</f>
        <v>3</v>
      </c>
      <c r="D286">
        <f>D285+ekodom[[#This Row],[retencja]]-IF(D285+ekodom[[#This Row],[retencja]]- IF(ekodom[[#This Row],[dzień_tygodnia]]=3,260,190)-IF(F286=1,300,0)&gt;=0,   IF(ekodom[[#This Row],[dzień_tygodnia]]=3,260,190)+IF(F286=1,300,0),D285+ekodom[[#This Row],[retencja]])</f>
        <v>2643</v>
      </c>
      <c r="E286">
        <f>IF(ekodom[[#This Row],[retencja]]=0,E285+1,0)</f>
        <v>0</v>
      </c>
      <c r="F286">
        <f>IF(MOD(ekodom[[#This Row],[susza]],5)=0,1,0)*IF(E286=0,0,1)*IF(MONTH(ekodom[[#This Row],[Data]])&gt;=4,1,0)*IF(MONTH(ekodom[[#This Row],[Data]])&lt;=9,1,0)</f>
        <v>0</v>
      </c>
      <c r="G286">
        <f>IF(D285+ekodom[[#This Row],[retencja]]- IF(ekodom[[#This Row],[dzień_tygodnia]]=3,260,190)-IF(F286=1,300,0)&lt;0, 1,0)</f>
        <v>0</v>
      </c>
      <c r="H286">
        <f>IF(ekodom[[#This Row],[czy_wodociąg]]=0,0,-(D285+ekodom[[#This Row],[retencja]]- IF(ekodom[[#This Row],[dzień_tygodnia]]=3,260,190)-IF(F286=1,300,0)))</f>
        <v>0</v>
      </c>
    </row>
    <row r="287" spans="1:8" x14ac:dyDescent="0.25">
      <c r="A287" s="1">
        <v>44847</v>
      </c>
      <c r="B287">
        <v>0</v>
      </c>
      <c r="C287">
        <f>WEEKDAY(ekodom[[#This Row],[Data]],2)</f>
        <v>4</v>
      </c>
      <c r="D287">
        <f>D286+ekodom[[#This Row],[retencja]]-IF(D286+ekodom[[#This Row],[retencja]]- IF(ekodom[[#This Row],[dzień_tygodnia]]=3,260,190)-IF(F287=1,300,0)&gt;=0,   IF(ekodom[[#This Row],[dzień_tygodnia]]=3,260,190)+IF(F287=1,300,0),D286+ekodom[[#This Row],[retencja]])</f>
        <v>2453</v>
      </c>
      <c r="E287">
        <f>IF(ekodom[[#This Row],[retencja]]=0,E286+1,0)</f>
        <v>1</v>
      </c>
      <c r="F287">
        <f>IF(MOD(ekodom[[#This Row],[susza]],5)=0,1,0)*IF(E287=0,0,1)*IF(MONTH(ekodom[[#This Row],[Data]])&gt;=4,1,0)*IF(MONTH(ekodom[[#This Row],[Data]])&lt;=9,1,0)</f>
        <v>0</v>
      </c>
      <c r="G287">
        <f>IF(D286+ekodom[[#This Row],[retencja]]- IF(ekodom[[#This Row],[dzień_tygodnia]]=3,260,190)-IF(F287=1,300,0)&lt;0, 1,0)</f>
        <v>0</v>
      </c>
      <c r="H287">
        <f>IF(ekodom[[#This Row],[czy_wodociąg]]=0,0,-(D286+ekodom[[#This Row],[retencja]]- IF(ekodom[[#This Row],[dzień_tygodnia]]=3,260,190)-IF(F287=1,300,0)))</f>
        <v>0</v>
      </c>
    </row>
    <row r="288" spans="1:8" x14ac:dyDescent="0.25">
      <c r="A288" s="1">
        <v>44848</v>
      </c>
      <c r="B288">
        <v>0</v>
      </c>
      <c r="C288">
        <f>WEEKDAY(ekodom[[#This Row],[Data]],2)</f>
        <v>5</v>
      </c>
      <c r="D288">
        <f>D287+ekodom[[#This Row],[retencja]]-IF(D287+ekodom[[#This Row],[retencja]]- IF(ekodom[[#This Row],[dzień_tygodnia]]=3,260,190)-IF(F288=1,300,0)&gt;=0,   IF(ekodom[[#This Row],[dzień_tygodnia]]=3,260,190)+IF(F288=1,300,0),D287+ekodom[[#This Row],[retencja]])</f>
        <v>2263</v>
      </c>
      <c r="E288">
        <f>IF(ekodom[[#This Row],[retencja]]=0,E287+1,0)</f>
        <v>2</v>
      </c>
      <c r="F288">
        <f>IF(MOD(ekodom[[#This Row],[susza]],5)=0,1,0)*IF(E288=0,0,1)*IF(MONTH(ekodom[[#This Row],[Data]])&gt;=4,1,0)*IF(MONTH(ekodom[[#This Row],[Data]])&lt;=9,1,0)</f>
        <v>0</v>
      </c>
      <c r="G288">
        <f>IF(D287+ekodom[[#This Row],[retencja]]- IF(ekodom[[#This Row],[dzień_tygodnia]]=3,260,190)-IF(F288=1,300,0)&lt;0, 1,0)</f>
        <v>0</v>
      </c>
      <c r="H288">
        <f>IF(ekodom[[#This Row],[czy_wodociąg]]=0,0,-(D287+ekodom[[#This Row],[retencja]]- IF(ekodom[[#This Row],[dzień_tygodnia]]=3,260,190)-IF(F288=1,300,0)))</f>
        <v>0</v>
      </c>
    </row>
    <row r="289" spans="1:8" x14ac:dyDescent="0.25">
      <c r="A289" s="1">
        <v>44849</v>
      </c>
      <c r="B289">
        <v>0</v>
      </c>
      <c r="C289">
        <f>WEEKDAY(ekodom[[#This Row],[Data]],2)</f>
        <v>6</v>
      </c>
      <c r="D289">
        <f>D288+ekodom[[#This Row],[retencja]]-IF(D288+ekodom[[#This Row],[retencja]]- IF(ekodom[[#This Row],[dzień_tygodnia]]=3,260,190)-IF(F289=1,300,0)&gt;=0,   IF(ekodom[[#This Row],[dzień_tygodnia]]=3,260,190)+IF(F289=1,300,0),D288+ekodom[[#This Row],[retencja]])</f>
        <v>2073</v>
      </c>
      <c r="E289">
        <f>IF(ekodom[[#This Row],[retencja]]=0,E288+1,0)</f>
        <v>3</v>
      </c>
      <c r="F289">
        <f>IF(MOD(ekodom[[#This Row],[susza]],5)=0,1,0)*IF(E289=0,0,1)*IF(MONTH(ekodom[[#This Row],[Data]])&gt;=4,1,0)*IF(MONTH(ekodom[[#This Row],[Data]])&lt;=9,1,0)</f>
        <v>0</v>
      </c>
      <c r="G289">
        <f>IF(D288+ekodom[[#This Row],[retencja]]- IF(ekodom[[#This Row],[dzień_tygodnia]]=3,260,190)-IF(F289=1,300,0)&lt;0, 1,0)</f>
        <v>0</v>
      </c>
      <c r="H289">
        <f>IF(ekodom[[#This Row],[czy_wodociąg]]=0,0,-(D288+ekodom[[#This Row],[retencja]]- IF(ekodom[[#This Row],[dzień_tygodnia]]=3,260,190)-IF(F289=1,300,0)))</f>
        <v>0</v>
      </c>
    </row>
    <row r="290" spans="1:8" x14ac:dyDescent="0.25">
      <c r="A290" s="1">
        <v>44850</v>
      </c>
      <c r="B290">
        <v>0</v>
      </c>
      <c r="C290">
        <f>WEEKDAY(ekodom[[#This Row],[Data]],2)</f>
        <v>7</v>
      </c>
      <c r="D290">
        <f>D289+ekodom[[#This Row],[retencja]]-IF(D289+ekodom[[#This Row],[retencja]]- IF(ekodom[[#This Row],[dzień_tygodnia]]=3,260,190)-IF(F290=1,300,0)&gt;=0,   IF(ekodom[[#This Row],[dzień_tygodnia]]=3,260,190)+IF(F290=1,300,0),D289+ekodom[[#This Row],[retencja]])</f>
        <v>1883</v>
      </c>
      <c r="E290">
        <f>IF(ekodom[[#This Row],[retencja]]=0,E289+1,0)</f>
        <v>4</v>
      </c>
      <c r="F290">
        <f>IF(MOD(ekodom[[#This Row],[susza]],5)=0,1,0)*IF(E290=0,0,1)*IF(MONTH(ekodom[[#This Row],[Data]])&gt;=4,1,0)*IF(MONTH(ekodom[[#This Row],[Data]])&lt;=9,1,0)</f>
        <v>0</v>
      </c>
      <c r="G290">
        <f>IF(D289+ekodom[[#This Row],[retencja]]- IF(ekodom[[#This Row],[dzień_tygodnia]]=3,260,190)-IF(F290=1,300,0)&lt;0, 1,0)</f>
        <v>0</v>
      </c>
      <c r="H290">
        <f>IF(ekodom[[#This Row],[czy_wodociąg]]=0,0,-(D289+ekodom[[#This Row],[retencja]]- IF(ekodom[[#This Row],[dzień_tygodnia]]=3,260,190)-IF(F290=1,300,0)))</f>
        <v>0</v>
      </c>
    </row>
    <row r="291" spans="1:8" x14ac:dyDescent="0.25">
      <c r="A291" s="1">
        <v>44851</v>
      </c>
      <c r="B291">
        <v>0</v>
      </c>
      <c r="C291">
        <f>WEEKDAY(ekodom[[#This Row],[Data]],2)</f>
        <v>1</v>
      </c>
      <c r="D291">
        <f>D290+ekodom[[#This Row],[retencja]]-IF(D290+ekodom[[#This Row],[retencja]]- IF(ekodom[[#This Row],[dzień_tygodnia]]=3,260,190)-IF(F291=1,300,0)&gt;=0,   IF(ekodom[[#This Row],[dzień_tygodnia]]=3,260,190)+IF(F291=1,300,0),D290+ekodom[[#This Row],[retencja]])</f>
        <v>1693</v>
      </c>
      <c r="E291">
        <f>IF(ekodom[[#This Row],[retencja]]=0,E290+1,0)</f>
        <v>5</v>
      </c>
      <c r="F291">
        <f>IF(MOD(ekodom[[#This Row],[susza]],5)=0,1,0)*IF(E291=0,0,1)*IF(MONTH(ekodom[[#This Row],[Data]])&gt;=4,1,0)*IF(MONTH(ekodom[[#This Row],[Data]])&lt;=9,1,0)</f>
        <v>0</v>
      </c>
      <c r="G291">
        <f>IF(D290+ekodom[[#This Row],[retencja]]- IF(ekodom[[#This Row],[dzień_tygodnia]]=3,260,190)-IF(F291=1,300,0)&lt;0, 1,0)</f>
        <v>0</v>
      </c>
      <c r="H291">
        <f>IF(ekodom[[#This Row],[czy_wodociąg]]=0,0,-(D290+ekodom[[#This Row],[retencja]]- IF(ekodom[[#This Row],[dzień_tygodnia]]=3,260,190)-IF(F291=1,300,0)))</f>
        <v>0</v>
      </c>
    </row>
    <row r="292" spans="1:8" x14ac:dyDescent="0.25">
      <c r="A292" s="1">
        <v>44852</v>
      </c>
      <c r="B292">
        <v>0</v>
      </c>
      <c r="C292">
        <f>WEEKDAY(ekodom[[#This Row],[Data]],2)</f>
        <v>2</v>
      </c>
      <c r="D292">
        <f>D291+ekodom[[#This Row],[retencja]]-IF(D291+ekodom[[#This Row],[retencja]]- IF(ekodom[[#This Row],[dzień_tygodnia]]=3,260,190)-IF(F292=1,300,0)&gt;=0,   IF(ekodom[[#This Row],[dzień_tygodnia]]=3,260,190)+IF(F292=1,300,0),D291+ekodom[[#This Row],[retencja]])</f>
        <v>1503</v>
      </c>
      <c r="E292">
        <f>IF(ekodom[[#This Row],[retencja]]=0,E291+1,0)</f>
        <v>6</v>
      </c>
      <c r="F292">
        <f>IF(MOD(ekodom[[#This Row],[susza]],5)=0,1,0)*IF(E292=0,0,1)*IF(MONTH(ekodom[[#This Row],[Data]])&gt;=4,1,0)*IF(MONTH(ekodom[[#This Row],[Data]])&lt;=9,1,0)</f>
        <v>0</v>
      </c>
      <c r="G292">
        <f>IF(D291+ekodom[[#This Row],[retencja]]- IF(ekodom[[#This Row],[dzień_tygodnia]]=3,260,190)-IF(F292=1,300,0)&lt;0, 1,0)</f>
        <v>0</v>
      </c>
      <c r="H292">
        <f>IF(ekodom[[#This Row],[czy_wodociąg]]=0,0,-(D291+ekodom[[#This Row],[retencja]]- IF(ekodom[[#This Row],[dzień_tygodnia]]=3,260,190)-IF(F292=1,300,0)))</f>
        <v>0</v>
      </c>
    </row>
    <row r="293" spans="1:8" x14ac:dyDescent="0.25">
      <c r="A293" s="1">
        <v>44853</v>
      </c>
      <c r="B293">
        <v>0</v>
      </c>
      <c r="C293">
        <f>WEEKDAY(ekodom[[#This Row],[Data]],2)</f>
        <v>3</v>
      </c>
      <c r="D293">
        <f>D292+ekodom[[#This Row],[retencja]]-IF(D292+ekodom[[#This Row],[retencja]]- IF(ekodom[[#This Row],[dzień_tygodnia]]=3,260,190)-IF(F293=1,300,0)&gt;=0,   IF(ekodom[[#This Row],[dzień_tygodnia]]=3,260,190)+IF(F293=1,300,0),D292+ekodom[[#This Row],[retencja]])</f>
        <v>1243</v>
      </c>
      <c r="E293">
        <f>IF(ekodom[[#This Row],[retencja]]=0,E292+1,0)</f>
        <v>7</v>
      </c>
      <c r="F293">
        <f>IF(MOD(ekodom[[#This Row],[susza]],5)=0,1,0)*IF(E293=0,0,1)*IF(MONTH(ekodom[[#This Row],[Data]])&gt;=4,1,0)*IF(MONTH(ekodom[[#This Row],[Data]])&lt;=9,1,0)</f>
        <v>0</v>
      </c>
      <c r="G293">
        <f>IF(D292+ekodom[[#This Row],[retencja]]- IF(ekodom[[#This Row],[dzień_tygodnia]]=3,260,190)-IF(F293=1,300,0)&lt;0, 1,0)</f>
        <v>0</v>
      </c>
      <c r="H293">
        <f>IF(ekodom[[#This Row],[czy_wodociąg]]=0,0,-(D292+ekodom[[#This Row],[retencja]]- IF(ekodom[[#This Row],[dzień_tygodnia]]=3,260,190)-IF(F293=1,300,0)))</f>
        <v>0</v>
      </c>
    </row>
    <row r="294" spans="1:8" x14ac:dyDescent="0.25">
      <c r="A294" s="1">
        <v>44854</v>
      </c>
      <c r="B294">
        <v>0</v>
      </c>
      <c r="C294">
        <f>WEEKDAY(ekodom[[#This Row],[Data]],2)</f>
        <v>4</v>
      </c>
      <c r="D294">
        <f>D293+ekodom[[#This Row],[retencja]]-IF(D293+ekodom[[#This Row],[retencja]]- IF(ekodom[[#This Row],[dzień_tygodnia]]=3,260,190)-IF(F294=1,300,0)&gt;=0,   IF(ekodom[[#This Row],[dzień_tygodnia]]=3,260,190)+IF(F294=1,300,0),D293+ekodom[[#This Row],[retencja]])</f>
        <v>1053</v>
      </c>
      <c r="E294">
        <f>IF(ekodom[[#This Row],[retencja]]=0,E293+1,0)</f>
        <v>8</v>
      </c>
      <c r="F294">
        <f>IF(MOD(ekodom[[#This Row],[susza]],5)=0,1,0)*IF(E294=0,0,1)*IF(MONTH(ekodom[[#This Row],[Data]])&gt;=4,1,0)*IF(MONTH(ekodom[[#This Row],[Data]])&lt;=9,1,0)</f>
        <v>0</v>
      </c>
      <c r="G294">
        <f>IF(D293+ekodom[[#This Row],[retencja]]- IF(ekodom[[#This Row],[dzień_tygodnia]]=3,260,190)-IF(F294=1,300,0)&lt;0, 1,0)</f>
        <v>0</v>
      </c>
      <c r="H294">
        <f>IF(ekodom[[#This Row],[czy_wodociąg]]=0,0,-(D293+ekodom[[#This Row],[retencja]]- IF(ekodom[[#This Row],[dzień_tygodnia]]=3,260,190)-IF(F294=1,300,0)))</f>
        <v>0</v>
      </c>
    </row>
    <row r="295" spans="1:8" x14ac:dyDescent="0.25">
      <c r="A295" s="1">
        <v>44855</v>
      </c>
      <c r="B295">
        <v>0</v>
      </c>
      <c r="C295">
        <f>WEEKDAY(ekodom[[#This Row],[Data]],2)</f>
        <v>5</v>
      </c>
      <c r="D295">
        <f>D294+ekodom[[#This Row],[retencja]]-IF(D294+ekodom[[#This Row],[retencja]]- IF(ekodom[[#This Row],[dzień_tygodnia]]=3,260,190)-IF(F295=1,300,0)&gt;=0,   IF(ekodom[[#This Row],[dzień_tygodnia]]=3,260,190)+IF(F295=1,300,0),D294+ekodom[[#This Row],[retencja]])</f>
        <v>863</v>
      </c>
      <c r="E295">
        <f>IF(ekodom[[#This Row],[retencja]]=0,E294+1,0)</f>
        <v>9</v>
      </c>
      <c r="F295">
        <f>IF(MOD(ekodom[[#This Row],[susza]],5)=0,1,0)*IF(E295=0,0,1)*IF(MONTH(ekodom[[#This Row],[Data]])&gt;=4,1,0)*IF(MONTH(ekodom[[#This Row],[Data]])&lt;=9,1,0)</f>
        <v>0</v>
      </c>
      <c r="G295">
        <f>IF(D294+ekodom[[#This Row],[retencja]]- IF(ekodom[[#This Row],[dzień_tygodnia]]=3,260,190)-IF(F295=1,300,0)&lt;0, 1,0)</f>
        <v>0</v>
      </c>
      <c r="H295">
        <f>IF(ekodom[[#This Row],[czy_wodociąg]]=0,0,-(D294+ekodom[[#This Row],[retencja]]- IF(ekodom[[#This Row],[dzień_tygodnia]]=3,260,190)-IF(F295=1,300,0)))</f>
        <v>0</v>
      </c>
    </row>
    <row r="296" spans="1:8" x14ac:dyDescent="0.25">
      <c r="A296" s="1">
        <v>44856</v>
      </c>
      <c r="B296">
        <v>1084</v>
      </c>
      <c r="C296">
        <f>WEEKDAY(ekodom[[#This Row],[Data]],2)</f>
        <v>6</v>
      </c>
      <c r="D296">
        <f>D295+ekodom[[#This Row],[retencja]]-IF(D295+ekodom[[#This Row],[retencja]]- IF(ekodom[[#This Row],[dzień_tygodnia]]=3,260,190)-IF(F296=1,300,0)&gt;=0,   IF(ekodom[[#This Row],[dzień_tygodnia]]=3,260,190)+IF(F296=1,300,0),D295+ekodom[[#This Row],[retencja]])</f>
        <v>1757</v>
      </c>
      <c r="E296">
        <f>IF(ekodom[[#This Row],[retencja]]=0,E295+1,0)</f>
        <v>0</v>
      </c>
      <c r="F296">
        <f>IF(MOD(ekodom[[#This Row],[susza]],5)=0,1,0)*IF(E296=0,0,1)*IF(MONTH(ekodom[[#This Row],[Data]])&gt;=4,1,0)*IF(MONTH(ekodom[[#This Row],[Data]])&lt;=9,1,0)</f>
        <v>0</v>
      </c>
      <c r="G296">
        <f>IF(D295+ekodom[[#This Row],[retencja]]- IF(ekodom[[#This Row],[dzień_tygodnia]]=3,260,190)-IF(F296=1,300,0)&lt;0, 1,0)</f>
        <v>0</v>
      </c>
      <c r="H296">
        <f>IF(ekodom[[#This Row],[czy_wodociąg]]=0,0,-(D295+ekodom[[#This Row],[retencja]]- IF(ekodom[[#This Row],[dzień_tygodnia]]=3,260,190)-IF(F296=1,300,0)))</f>
        <v>0</v>
      </c>
    </row>
    <row r="297" spans="1:8" x14ac:dyDescent="0.25">
      <c r="A297" s="1">
        <v>44857</v>
      </c>
      <c r="B297">
        <v>1423</v>
      </c>
      <c r="C297">
        <f>WEEKDAY(ekodom[[#This Row],[Data]],2)</f>
        <v>7</v>
      </c>
      <c r="D297">
        <f>D296+ekodom[[#This Row],[retencja]]-IF(D296+ekodom[[#This Row],[retencja]]- IF(ekodom[[#This Row],[dzień_tygodnia]]=3,260,190)-IF(F297=1,300,0)&gt;=0,   IF(ekodom[[#This Row],[dzień_tygodnia]]=3,260,190)+IF(F297=1,300,0),D296+ekodom[[#This Row],[retencja]])</f>
        <v>2990</v>
      </c>
      <c r="E297">
        <f>IF(ekodom[[#This Row],[retencja]]=0,E296+1,0)</f>
        <v>0</v>
      </c>
      <c r="F297">
        <f>IF(MOD(ekodom[[#This Row],[susza]],5)=0,1,0)*IF(E297=0,0,1)*IF(MONTH(ekodom[[#This Row],[Data]])&gt;=4,1,0)*IF(MONTH(ekodom[[#This Row],[Data]])&lt;=9,1,0)</f>
        <v>0</v>
      </c>
      <c r="G297">
        <f>IF(D296+ekodom[[#This Row],[retencja]]- IF(ekodom[[#This Row],[dzień_tygodnia]]=3,260,190)-IF(F297=1,300,0)&lt;0, 1,0)</f>
        <v>0</v>
      </c>
      <c r="H297">
        <f>IF(ekodom[[#This Row],[czy_wodociąg]]=0,0,-(D296+ekodom[[#This Row],[retencja]]- IF(ekodom[[#This Row],[dzień_tygodnia]]=3,260,190)-IF(F297=1,300,0)))</f>
        <v>0</v>
      </c>
    </row>
    <row r="298" spans="1:8" x14ac:dyDescent="0.25">
      <c r="A298" s="1">
        <v>44858</v>
      </c>
      <c r="B298">
        <v>1315</v>
      </c>
      <c r="C298">
        <f>WEEKDAY(ekodom[[#This Row],[Data]],2)</f>
        <v>1</v>
      </c>
      <c r="D298">
        <f>D297+ekodom[[#This Row],[retencja]]-IF(D297+ekodom[[#This Row],[retencja]]- IF(ekodom[[#This Row],[dzień_tygodnia]]=3,260,190)-IF(F298=1,300,0)&gt;=0,   IF(ekodom[[#This Row],[dzień_tygodnia]]=3,260,190)+IF(F298=1,300,0),D297+ekodom[[#This Row],[retencja]])</f>
        <v>4115</v>
      </c>
      <c r="E298">
        <f>IF(ekodom[[#This Row],[retencja]]=0,E297+1,0)</f>
        <v>0</v>
      </c>
      <c r="F298">
        <f>IF(MOD(ekodom[[#This Row],[susza]],5)=0,1,0)*IF(E298=0,0,1)*IF(MONTH(ekodom[[#This Row],[Data]])&gt;=4,1,0)*IF(MONTH(ekodom[[#This Row],[Data]])&lt;=9,1,0)</f>
        <v>0</v>
      </c>
      <c r="G298">
        <f>IF(D297+ekodom[[#This Row],[retencja]]- IF(ekodom[[#This Row],[dzień_tygodnia]]=3,260,190)-IF(F298=1,300,0)&lt;0, 1,0)</f>
        <v>0</v>
      </c>
      <c r="H298">
        <f>IF(ekodom[[#This Row],[czy_wodociąg]]=0,0,-(D297+ekodom[[#This Row],[retencja]]- IF(ekodom[[#This Row],[dzień_tygodnia]]=3,260,190)-IF(F298=1,300,0)))</f>
        <v>0</v>
      </c>
    </row>
    <row r="299" spans="1:8" x14ac:dyDescent="0.25">
      <c r="A299" s="1">
        <v>44859</v>
      </c>
      <c r="B299">
        <v>717</v>
      </c>
      <c r="C299">
        <f>WEEKDAY(ekodom[[#This Row],[Data]],2)</f>
        <v>2</v>
      </c>
      <c r="D299">
        <f>D298+ekodom[[#This Row],[retencja]]-IF(D298+ekodom[[#This Row],[retencja]]- IF(ekodom[[#This Row],[dzień_tygodnia]]=3,260,190)-IF(F299=1,300,0)&gt;=0,   IF(ekodom[[#This Row],[dzień_tygodnia]]=3,260,190)+IF(F299=1,300,0),D298+ekodom[[#This Row],[retencja]])</f>
        <v>4642</v>
      </c>
      <c r="E299">
        <f>IF(ekodom[[#This Row],[retencja]]=0,E298+1,0)</f>
        <v>0</v>
      </c>
      <c r="F299">
        <f>IF(MOD(ekodom[[#This Row],[susza]],5)=0,1,0)*IF(E299=0,0,1)*IF(MONTH(ekodom[[#This Row],[Data]])&gt;=4,1,0)*IF(MONTH(ekodom[[#This Row],[Data]])&lt;=9,1,0)</f>
        <v>0</v>
      </c>
      <c r="G299">
        <f>IF(D298+ekodom[[#This Row],[retencja]]- IF(ekodom[[#This Row],[dzień_tygodnia]]=3,260,190)-IF(F299=1,300,0)&lt;0, 1,0)</f>
        <v>0</v>
      </c>
      <c r="H299">
        <f>IF(ekodom[[#This Row],[czy_wodociąg]]=0,0,-(D298+ekodom[[#This Row],[retencja]]- IF(ekodom[[#This Row],[dzień_tygodnia]]=3,260,190)-IF(F299=1,300,0)))</f>
        <v>0</v>
      </c>
    </row>
    <row r="300" spans="1:8" x14ac:dyDescent="0.25">
      <c r="A300" s="1">
        <v>44860</v>
      </c>
      <c r="B300">
        <v>1398</v>
      </c>
      <c r="C300">
        <f>WEEKDAY(ekodom[[#This Row],[Data]],2)</f>
        <v>3</v>
      </c>
      <c r="D300">
        <f>D299+ekodom[[#This Row],[retencja]]-IF(D299+ekodom[[#This Row],[retencja]]- IF(ekodom[[#This Row],[dzień_tygodnia]]=3,260,190)-IF(F300=1,300,0)&gt;=0,   IF(ekodom[[#This Row],[dzień_tygodnia]]=3,260,190)+IF(F300=1,300,0),D299+ekodom[[#This Row],[retencja]])</f>
        <v>5780</v>
      </c>
      <c r="E300">
        <f>IF(ekodom[[#This Row],[retencja]]=0,E299+1,0)</f>
        <v>0</v>
      </c>
      <c r="F300">
        <f>IF(MOD(ekodom[[#This Row],[susza]],5)=0,1,0)*IF(E300=0,0,1)*IF(MONTH(ekodom[[#This Row],[Data]])&gt;=4,1,0)*IF(MONTH(ekodom[[#This Row],[Data]])&lt;=9,1,0)</f>
        <v>0</v>
      </c>
      <c r="G300">
        <f>IF(D299+ekodom[[#This Row],[retencja]]- IF(ekodom[[#This Row],[dzień_tygodnia]]=3,260,190)-IF(F300=1,300,0)&lt;0, 1,0)</f>
        <v>0</v>
      </c>
      <c r="H300">
        <f>IF(ekodom[[#This Row],[czy_wodociąg]]=0,0,-(D299+ekodom[[#This Row],[retencja]]- IF(ekodom[[#This Row],[dzień_tygodnia]]=3,260,190)-IF(F300=1,300,0)))</f>
        <v>0</v>
      </c>
    </row>
    <row r="301" spans="1:8" x14ac:dyDescent="0.25">
      <c r="A301" s="1">
        <v>44861</v>
      </c>
      <c r="B301">
        <v>913</v>
      </c>
      <c r="C301">
        <f>WEEKDAY(ekodom[[#This Row],[Data]],2)</f>
        <v>4</v>
      </c>
      <c r="D301">
        <f>D300+ekodom[[#This Row],[retencja]]-IF(D300+ekodom[[#This Row],[retencja]]- IF(ekodom[[#This Row],[dzień_tygodnia]]=3,260,190)-IF(F301=1,300,0)&gt;=0,   IF(ekodom[[#This Row],[dzień_tygodnia]]=3,260,190)+IF(F301=1,300,0),D300+ekodom[[#This Row],[retencja]])</f>
        <v>6503</v>
      </c>
      <c r="E301">
        <f>IF(ekodom[[#This Row],[retencja]]=0,E300+1,0)</f>
        <v>0</v>
      </c>
      <c r="F301">
        <f>IF(MOD(ekodom[[#This Row],[susza]],5)=0,1,0)*IF(E301=0,0,1)*IF(MONTH(ekodom[[#This Row],[Data]])&gt;=4,1,0)*IF(MONTH(ekodom[[#This Row],[Data]])&lt;=9,1,0)</f>
        <v>0</v>
      </c>
      <c r="G301">
        <f>IF(D300+ekodom[[#This Row],[retencja]]- IF(ekodom[[#This Row],[dzień_tygodnia]]=3,260,190)-IF(F301=1,300,0)&lt;0, 1,0)</f>
        <v>0</v>
      </c>
      <c r="H301">
        <f>IF(ekodom[[#This Row],[czy_wodociąg]]=0,0,-(D300+ekodom[[#This Row],[retencja]]- IF(ekodom[[#This Row],[dzień_tygodnia]]=3,260,190)-IF(F301=1,300,0)))</f>
        <v>0</v>
      </c>
    </row>
    <row r="302" spans="1:8" x14ac:dyDescent="0.25">
      <c r="A302" s="1">
        <v>44862</v>
      </c>
      <c r="B302">
        <v>660</v>
      </c>
      <c r="C302">
        <f>WEEKDAY(ekodom[[#This Row],[Data]],2)</f>
        <v>5</v>
      </c>
      <c r="D302">
        <f>D301+ekodom[[#This Row],[retencja]]-IF(D301+ekodom[[#This Row],[retencja]]- IF(ekodom[[#This Row],[dzień_tygodnia]]=3,260,190)-IF(F302=1,300,0)&gt;=0,   IF(ekodom[[#This Row],[dzień_tygodnia]]=3,260,190)+IF(F302=1,300,0),D301+ekodom[[#This Row],[retencja]])</f>
        <v>6973</v>
      </c>
      <c r="E302">
        <f>IF(ekodom[[#This Row],[retencja]]=0,E301+1,0)</f>
        <v>0</v>
      </c>
      <c r="F302">
        <f>IF(MOD(ekodom[[#This Row],[susza]],5)=0,1,0)*IF(E302=0,0,1)*IF(MONTH(ekodom[[#This Row],[Data]])&gt;=4,1,0)*IF(MONTH(ekodom[[#This Row],[Data]])&lt;=9,1,0)</f>
        <v>0</v>
      </c>
      <c r="G302">
        <f>IF(D301+ekodom[[#This Row],[retencja]]- IF(ekodom[[#This Row],[dzień_tygodnia]]=3,260,190)-IF(F302=1,300,0)&lt;0, 1,0)</f>
        <v>0</v>
      </c>
      <c r="H302">
        <f>IF(ekodom[[#This Row],[czy_wodociąg]]=0,0,-(D301+ekodom[[#This Row],[retencja]]- IF(ekodom[[#This Row],[dzień_tygodnia]]=3,260,190)-IF(F302=1,300,0)))</f>
        <v>0</v>
      </c>
    </row>
    <row r="303" spans="1:8" x14ac:dyDescent="0.25">
      <c r="A303" s="1">
        <v>44863</v>
      </c>
      <c r="B303">
        <v>0</v>
      </c>
      <c r="C303">
        <f>WEEKDAY(ekodom[[#This Row],[Data]],2)</f>
        <v>6</v>
      </c>
      <c r="D303">
        <f>D302+ekodom[[#This Row],[retencja]]-IF(D302+ekodom[[#This Row],[retencja]]- IF(ekodom[[#This Row],[dzień_tygodnia]]=3,260,190)-IF(F303=1,300,0)&gt;=0,   IF(ekodom[[#This Row],[dzień_tygodnia]]=3,260,190)+IF(F303=1,300,0),D302+ekodom[[#This Row],[retencja]])</f>
        <v>6783</v>
      </c>
      <c r="E303">
        <f>IF(ekodom[[#This Row],[retencja]]=0,E302+1,0)</f>
        <v>1</v>
      </c>
      <c r="F303">
        <f>IF(MOD(ekodom[[#This Row],[susza]],5)=0,1,0)*IF(E303=0,0,1)*IF(MONTH(ekodom[[#This Row],[Data]])&gt;=4,1,0)*IF(MONTH(ekodom[[#This Row],[Data]])&lt;=9,1,0)</f>
        <v>0</v>
      </c>
      <c r="G303">
        <f>IF(D302+ekodom[[#This Row],[retencja]]- IF(ekodom[[#This Row],[dzień_tygodnia]]=3,260,190)-IF(F303=1,300,0)&lt;0, 1,0)</f>
        <v>0</v>
      </c>
      <c r="H303">
        <f>IF(ekodom[[#This Row],[czy_wodociąg]]=0,0,-(D302+ekodom[[#This Row],[retencja]]- IF(ekodom[[#This Row],[dzień_tygodnia]]=3,260,190)-IF(F303=1,300,0)))</f>
        <v>0</v>
      </c>
    </row>
    <row r="304" spans="1:8" x14ac:dyDescent="0.25">
      <c r="A304" s="1">
        <v>44864</v>
      </c>
      <c r="B304">
        <v>0</v>
      </c>
      <c r="C304">
        <f>WEEKDAY(ekodom[[#This Row],[Data]],2)</f>
        <v>7</v>
      </c>
      <c r="D304">
        <f>D303+ekodom[[#This Row],[retencja]]-IF(D303+ekodom[[#This Row],[retencja]]- IF(ekodom[[#This Row],[dzień_tygodnia]]=3,260,190)-IF(F304=1,300,0)&gt;=0,   IF(ekodom[[#This Row],[dzień_tygodnia]]=3,260,190)+IF(F304=1,300,0),D303+ekodom[[#This Row],[retencja]])</f>
        <v>6593</v>
      </c>
      <c r="E304">
        <f>IF(ekodom[[#This Row],[retencja]]=0,E303+1,0)</f>
        <v>2</v>
      </c>
      <c r="F304">
        <f>IF(MOD(ekodom[[#This Row],[susza]],5)=0,1,0)*IF(E304=0,0,1)*IF(MONTH(ekodom[[#This Row],[Data]])&gt;=4,1,0)*IF(MONTH(ekodom[[#This Row],[Data]])&lt;=9,1,0)</f>
        <v>0</v>
      </c>
      <c r="G304">
        <f>IF(D303+ekodom[[#This Row],[retencja]]- IF(ekodom[[#This Row],[dzień_tygodnia]]=3,260,190)-IF(F304=1,300,0)&lt;0, 1,0)</f>
        <v>0</v>
      </c>
      <c r="H304">
        <f>IF(ekodom[[#This Row],[czy_wodociąg]]=0,0,-(D303+ekodom[[#This Row],[retencja]]- IF(ekodom[[#This Row],[dzień_tygodnia]]=3,260,190)-IF(F304=1,300,0)))</f>
        <v>0</v>
      </c>
    </row>
    <row r="305" spans="1:8" x14ac:dyDescent="0.25">
      <c r="A305" s="1">
        <v>44865</v>
      </c>
      <c r="B305">
        <v>0</v>
      </c>
      <c r="C305">
        <f>WEEKDAY(ekodom[[#This Row],[Data]],2)</f>
        <v>1</v>
      </c>
      <c r="D305">
        <f>D304+ekodom[[#This Row],[retencja]]-IF(D304+ekodom[[#This Row],[retencja]]- IF(ekodom[[#This Row],[dzień_tygodnia]]=3,260,190)-IF(F305=1,300,0)&gt;=0,   IF(ekodom[[#This Row],[dzień_tygodnia]]=3,260,190)+IF(F305=1,300,0),D304+ekodom[[#This Row],[retencja]])</f>
        <v>6403</v>
      </c>
      <c r="E305">
        <f>IF(ekodom[[#This Row],[retencja]]=0,E304+1,0)</f>
        <v>3</v>
      </c>
      <c r="F305">
        <f>IF(MOD(ekodom[[#This Row],[susza]],5)=0,1,0)*IF(E305=0,0,1)*IF(MONTH(ekodom[[#This Row],[Data]])&gt;=4,1,0)*IF(MONTH(ekodom[[#This Row],[Data]])&lt;=9,1,0)</f>
        <v>0</v>
      </c>
      <c r="G305">
        <f>IF(D304+ekodom[[#This Row],[retencja]]- IF(ekodom[[#This Row],[dzień_tygodnia]]=3,260,190)-IF(F305=1,300,0)&lt;0, 1,0)</f>
        <v>0</v>
      </c>
      <c r="H305">
        <f>IF(ekodom[[#This Row],[czy_wodociąg]]=0,0,-(D304+ekodom[[#This Row],[retencja]]- IF(ekodom[[#This Row],[dzień_tygodnia]]=3,260,190)-IF(F305=1,300,0)))</f>
        <v>0</v>
      </c>
    </row>
    <row r="306" spans="1:8" x14ac:dyDescent="0.25">
      <c r="A306" s="1">
        <v>44866</v>
      </c>
      <c r="B306">
        <v>0</v>
      </c>
      <c r="C306">
        <f>WEEKDAY(ekodom[[#This Row],[Data]],2)</f>
        <v>2</v>
      </c>
      <c r="D306">
        <f>D305+ekodom[[#This Row],[retencja]]-IF(D305+ekodom[[#This Row],[retencja]]- IF(ekodom[[#This Row],[dzień_tygodnia]]=3,260,190)-IF(F306=1,300,0)&gt;=0,   IF(ekodom[[#This Row],[dzień_tygodnia]]=3,260,190)+IF(F306=1,300,0),D305+ekodom[[#This Row],[retencja]])</f>
        <v>6213</v>
      </c>
      <c r="E306">
        <f>IF(ekodom[[#This Row],[retencja]]=0,E305+1,0)</f>
        <v>4</v>
      </c>
      <c r="F306">
        <f>IF(MOD(ekodom[[#This Row],[susza]],5)=0,1,0)*IF(E306=0,0,1)*IF(MONTH(ekodom[[#This Row],[Data]])&gt;=4,1,0)*IF(MONTH(ekodom[[#This Row],[Data]])&lt;=9,1,0)</f>
        <v>0</v>
      </c>
      <c r="G306">
        <f>IF(D305+ekodom[[#This Row],[retencja]]- IF(ekodom[[#This Row],[dzień_tygodnia]]=3,260,190)-IF(F306=1,300,0)&lt;0, 1,0)</f>
        <v>0</v>
      </c>
      <c r="H306">
        <f>IF(ekodom[[#This Row],[czy_wodociąg]]=0,0,-(D305+ekodom[[#This Row],[retencja]]- IF(ekodom[[#This Row],[dzień_tygodnia]]=3,260,190)-IF(F306=1,300,0)))</f>
        <v>0</v>
      </c>
    </row>
    <row r="307" spans="1:8" x14ac:dyDescent="0.25">
      <c r="A307" s="1">
        <v>44867</v>
      </c>
      <c r="B307">
        <v>0</v>
      </c>
      <c r="C307">
        <f>WEEKDAY(ekodom[[#This Row],[Data]],2)</f>
        <v>3</v>
      </c>
      <c r="D307">
        <f>D306+ekodom[[#This Row],[retencja]]-IF(D306+ekodom[[#This Row],[retencja]]- IF(ekodom[[#This Row],[dzień_tygodnia]]=3,260,190)-IF(F307=1,300,0)&gt;=0,   IF(ekodom[[#This Row],[dzień_tygodnia]]=3,260,190)+IF(F307=1,300,0),D306+ekodom[[#This Row],[retencja]])</f>
        <v>5953</v>
      </c>
      <c r="E307">
        <f>IF(ekodom[[#This Row],[retencja]]=0,E306+1,0)</f>
        <v>5</v>
      </c>
      <c r="F307">
        <f>IF(MOD(ekodom[[#This Row],[susza]],5)=0,1,0)*IF(E307=0,0,1)*IF(MONTH(ekodom[[#This Row],[Data]])&gt;=4,1,0)*IF(MONTH(ekodom[[#This Row],[Data]])&lt;=9,1,0)</f>
        <v>0</v>
      </c>
      <c r="G307">
        <f>IF(D306+ekodom[[#This Row],[retencja]]- IF(ekodom[[#This Row],[dzień_tygodnia]]=3,260,190)-IF(F307=1,300,0)&lt;0, 1,0)</f>
        <v>0</v>
      </c>
      <c r="H307">
        <f>IF(ekodom[[#This Row],[czy_wodociąg]]=0,0,-(D306+ekodom[[#This Row],[retencja]]- IF(ekodom[[#This Row],[dzień_tygodnia]]=3,260,190)-IF(F307=1,300,0)))</f>
        <v>0</v>
      </c>
    </row>
    <row r="308" spans="1:8" x14ac:dyDescent="0.25">
      <c r="A308" s="1">
        <v>44868</v>
      </c>
      <c r="B308">
        <v>935</v>
      </c>
      <c r="C308">
        <f>WEEKDAY(ekodom[[#This Row],[Data]],2)</f>
        <v>4</v>
      </c>
      <c r="D308">
        <f>D307+ekodom[[#This Row],[retencja]]-IF(D307+ekodom[[#This Row],[retencja]]- IF(ekodom[[#This Row],[dzień_tygodnia]]=3,260,190)-IF(F308=1,300,0)&gt;=0,   IF(ekodom[[#This Row],[dzień_tygodnia]]=3,260,190)+IF(F308=1,300,0),D307+ekodom[[#This Row],[retencja]])</f>
        <v>6698</v>
      </c>
      <c r="E308">
        <f>IF(ekodom[[#This Row],[retencja]]=0,E307+1,0)</f>
        <v>0</v>
      </c>
      <c r="F308">
        <f>IF(MOD(ekodom[[#This Row],[susza]],5)=0,1,0)*IF(E308=0,0,1)*IF(MONTH(ekodom[[#This Row],[Data]])&gt;=4,1,0)*IF(MONTH(ekodom[[#This Row],[Data]])&lt;=9,1,0)</f>
        <v>0</v>
      </c>
      <c r="G308">
        <f>IF(D307+ekodom[[#This Row],[retencja]]- IF(ekodom[[#This Row],[dzień_tygodnia]]=3,260,190)-IF(F308=1,300,0)&lt;0, 1,0)</f>
        <v>0</v>
      </c>
      <c r="H308">
        <f>IF(ekodom[[#This Row],[czy_wodociąg]]=0,0,-(D307+ekodom[[#This Row],[retencja]]- IF(ekodom[[#This Row],[dzień_tygodnia]]=3,260,190)-IF(F308=1,300,0)))</f>
        <v>0</v>
      </c>
    </row>
    <row r="309" spans="1:8" x14ac:dyDescent="0.25">
      <c r="A309" s="1">
        <v>44869</v>
      </c>
      <c r="B309">
        <v>648</v>
      </c>
      <c r="C309">
        <f>WEEKDAY(ekodom[[#This Row],[Data]],2)</f>
        <v>5</v>
      </c>
      <c r="D309">
        <f>D308+ekodom[[#This Row],[retencja]]-IF(D308+ekodom[[#This Row],[retencja]]- IF(ekodom[[#This Row],[dzień_tygodnia]]=3,260,190)-IF(F309=1,300,0)&gt;=0,   IF(ekodom[[#This Row],[dzień_tygodnia]]=3,260,190)+IF(F309=1,300,0),D308+ekodom[[#This Row],[retencja]])</f>
        <v>7156</v>
      </c>
      <c r="E309">
        <f>IF(ekodom[[#This Row],[retencja]]=0,E308+1,0)</f>
        <v>0</v>
      </c>
      <c r="F309">
        <f>IF(MOD(ekodom[[#This Row],[susza]],5)=0,1,0)*IF(E309=0,0,1)*IF(MONTH(ekodom[[#This Row],[Data]])&gt;=4,1,0)*IF(MONTH(ekodom[[#This Row],[Data]])&lt;=9,1,0)</f>
        <v>0</v>
      </c>
      <c r="G309">
        <f>IF(D308+ekodom[[#This Row],[retencja]]- IF(ekodom[[#This Row],[dzień_tygodnia]]=3,260,190)-IF(F309=1,300,0)&lt;0, 1,0)</f>
        <v>0</v>
      </c>
      <c r="H309">
        <f>IF(ekodom[[#This Row],[czy_wodociąg]]=0,0,-(D308+ekodom[[#This Row],[retencja]]- IF(ekodom[[#This Row],[dzień_tygodnia]]=3,260,190)-IF(F309=1,300,0)))</f>
        <v>0</v>
      </c>
    </row>
    <row r="310" spans="1:8" x14ac:dyDescent="0.25">
      <c r="A310" s="1">
        <v>44870</v>
      </c>
      <c r="B310">
        <v>793</v>
      </c>
      <c r="C310">
        <f>WEEKDAY(ekodom[[#This Row],[Data]],2)</f>
        <v>6</v>
      </c>
      <c r="D310">
        <f>D309+ekodom[[#This Row],[retencja]]-IF(D309+ekodom[[#This Row],[retencja]]- IF(ekodom[[#This Row],[dzień_tygodnia]]=3,260,190)-IF(F310=1,300,0)&gt;=0,   IF(ekodom[[#This Row],[dzień_tygodnia]]=3,260,190)+IF(F310=1,300,0),D309+ekodom[[#This Row],[retencja]])</f>
        <v>7759</v>
      </c>
      <c r="E310">
        <f>IF(ekodom[[#This Row],[retencja]]=0,E309+1,0)</f>
        <v>0</v>
      </c>
      <c r="F310">
        <f>IF(MOD(ekodom[[#This Row],[susza]],5)=0,1,0)*IF(E310=0,0,1)*IF(MONTH(ekodom[[#This Row],[Data]])&gt;=4,1,0)*IF(MONTH(ekodom[[#This Row],[Data]])&lt;=9,1,0)</f>
        <v>0</v>
      </c>
      <c r="G310">
        <f>IF(D309+ekodom[[#This Row],[retencja]]- IF(ekodom[[#This Row],[dzień_tygodnia]]=3,260,190)-IF(F310=1,300,0)&lt;0, 1,0)</f>
        <v>0</v>
      </c>
      <c r="H310">
        <f>IF(ekodom[[#This Row],[czy_wodociąg]]=0,0,-(D309+ekodom[[#This Row],[retencja]]- IF(ekodom[[#This Row],[dzień_tygodnia]]=3,260,190)-IF(F310=1,300,0)))</f>
        <v>0</v>
      </c>
    </row>
    <row r="311" spans="1:8" x14ac:dyDescent="0.25">
      <c r="A311" s="1">
        <v>44871</v>
      </c>
      <c r="B311">
        <v>1276</v>
      </c>
      <c r="C311">
        <f>WEEKDAY(ekodom[[#This Row],[Data]],2)</f>
        <v>7</v>
      </c>
      <c r="D311">
        <f>D310+ekodom[[#This Row],[retencja]]-IF(D310+ekodom[[#This Row],[retencja]]- IF(ekodom[[#This Row],[dzień_tygodnia]]=3,260,190)-IF(F311=1,300,0)&gt;=0,   IF(ekodom[[#This Row],[dzień_tygodnia]]=3,260,190)+IF(F311=1,300,0),D310+ekodom[[#This Row],[retencja]])</f>
        <v>8845</v>
      </c>
      <c r="E311">
        <f>IF(ekodom[[#This Row],[retencja]]=0,E310+1,0)</f>
        <v>0</v>
      </c>
      <c r="F311">
        <f>IF(MOD(ekodom[[#This Row],[susza]],5)=0,1,0)*IF(E311=0,0,1)*IF(MONTH(ekodom[[#This Row],[Data]])&gt;=4,1,0)*IF(MONTH(ekodom[[#This Row],[Data]])&lt;=9,1,0)</f>
        <v>0</v>
      </c>
      <c r="G311">
        <f>IF(D310+ekodom[[#This Row],[retencja]]- IF(ekodom[[#This Row],[dzień_tygodnia]]=3,260,190)-IF(F311=1,300,0)&lt;0, 1,0)</f>
        <v>0</v>
      </c>
      <c r="H311">
        <f>IF(ekodom[[#This Row],[czy_wodociąg]]=0,0,-(D310+ekodom[[#This Row],[retencja]]- IF(ekodom[[#This Row],[dzień_tygodnia]]=3,260,190)-IF(F311=1,300,0)))</f>
        <v>0</v>
      </c>
    </row>
    <row r="312" spans="1:8" x14ac:dyDescent="0.25">
      <c r="A312" s="1">
        <v>44872</v>
      </c>
      <c r="B312">
        <v>1234</v>
      </c>
      <c r="C312">
        <f>WEEKDAY(ekodom[[#This Row],[Data]],2)</f>
        <v>1</v>
      </c>
      <c r="D312">
        <f>D311+ekodom[[#This Row],[retencja]]-IF(D311+ekodom[[#This Row],[retencja]]- IF(ekodom[[#This Row],[dzień_tygodnia]]=3,260,190)-IF(F312=1,300,0)&gt;=0,   IF(ekodom[[#This Row],[dzień_tygodnia]]=3,260,190)+IF(F312=1,300,0),D311+ekodom[[#This Row],[retencja]])</f>
        <v>9889</v>
      </c>
      <c r="E312">
        <f>IF(ekodom[[#This Row],[retencja]]=0,E311+1,0)</f>
        <v>0</v>
      </c>
      <c r="F312">
        <f>IF(MOD(ekodom[[#This Row],[susza]],5)=0,1,0)*IF(E312=0,0,1)*IF(MONTH(ekodom[[#This Row],[Data]])&gt;=4,1,0)*IF(MONTH(ekodom[[#This Row],[Data]])&lt;=9,1,0)</f>
        <v>0</v>
      </c>
      <c r="G312">
        <f>IF(D311+ekodom[[#This Row],[retencja]]- IF(ekodom[[#This Row],[dzień_tygodnia]]=3,260,190)-IF(F312=1,300,0)&lt;0, 1,0)</f>
        <v>0</v>
      </c>
      <c r="H312">
        <f>IF(ekodom[[#This Row],[czy_wodociąg]]=0,0,-(D311+ekodom[[#This Row],[retencja]]- IF(ekodom[[#This Row],[dzień_tygodnia]]=3,260,190)-IF(F312=1,300,0)))</f>
        <v>0</v>
      </c>
    </row>
    <row r="313" spans="1:8" x14ac:dyDescent="0.25">
      <c r="A313" s="1">
        <v>44873</v>
      </c>
      <c r="B313">
        <v>1302</v>
      </c>
      <c r="C313">
        <f>WEEKDAY(ekodom[[#This Row],[Data]],2)</f>
        <v>2</v>
      </c>
      <c r="D313">
        <f>D312+ekodom[[#This Row],[retencja]]-IF(D312+ekodom[[#This Row],[retencja]]- IF(ekodom[[#This Row],[dzień_tygodnia]]=3,260,190)-IF(F313=1,300,0)&gt;=0,   IF(ekodom[[#This Row],[dzień_tygodnia]]=3,260,190)+IF(F313=1,300,0),D312+ekodom[[#This Row],[retencja]])</f>
        <v>11001</v>
      </c>
      <c r="E313">
        <f>IF(ekodom[[#This Row],[retencja]]=0,E312+1,0)</f>
        <v>0</v>
      </c>
      <c r="F313">
        <f>IF(MOD(ekodom[[#This Row],[susza]],5)=0,1,0)*IF(E313=0,0,1)*IF(MONTH(ekodom[[#This Row],[Data]])&gt;=4,1,0)*IF(MONTH(ekodom[[#This Row],[Data]])&lt;=9,1,0)</f>
        <v>0</v>
      </c>
      <c r="G313">
        <f>IF(D312+ekodom[[#This Row],[retencja]]- IF(ekodom[[#This Row],[dzień_tygodnia]]=3,260,190)-IF(F313=1,300,0)&lt;0, 1,0)</f>
        <v>0</v>
      </c>
      <c r="H313">
        <f>IF(ekodom[[#This Row],[czy_wodociąg]]=0,0,-(D312+ekodom[[#This Row],[retencja]]- IF(ekodom[[#This Row],[dzień_tygodnia]]=3,260,190)-IF(F313=1,300,0)))</f>
        <v>0</v>
      </c>
    </row>
    <row r="314" spans="1:8" x14ac:dyDescent="0.25">
      <c r="A314" s="1">
        <v>44874</v>
      </c>
      <c r="B314">
        <v>1316</v>
      </c>
      <c r="C314">
        <f>WEEKDAY(ekodom[[#This Row],[Data]],2)</f>
        <v>3</v>
      </c>
      <c r="D314">
        <f>D313+ekodom[[#This Row],[retencja]]-IF(D313+ekodom[[#This Row],[retencja]]- IF(ekodom[[#This Row],[dzień_tygodnia]]=3,260,190)-IF(F314=1,300,0)&gt;=0,   IF(ekodom[[#This Row],[dzień_tygodnia]]=3,260,190)+IF(F314=1,300,0),D313+ekodom[[#This Row],[retencja]])</f>
        <v>12057</v>
      </c>
      <c r="E314">
        <f>IF(ekodom[[#This Row],[retencja]]=0,E313+1,0)</f>
        <v>0</v>
      </c>
      <c r="F314">
        <f>IF(MOD(ekodom[[#This Row],[susza]],5)=0,1,0)*IF(E314=0,0,1)*IF(MONTH(ekodom[[#This Row],[Data]])&gt;=4,1,0)*IF(MONTH(ekodom[[#This Row],[Data]])&lt;=9,1,0)</f>
        <v>0</v>
      </c>
      <c r="G314">
        <f>IF(D313+ekodom[[#This Row],[retencja]]- IF(ekodom[[#This Row],[dzień_tygodnia]]=3,260,190)-IF(F314=1,300,0)&lt;0, 1,0)</f>
        <v>0</v>
      </c>
      <c r="H314">
        <f>IF(ekodom[[#This Row],[czy_wodociąg]]=0,0,-(D313+ekodom[[#This Row],[retencja]]- IF(ekodom[[#This Row],[dzień_tygodnia]]=3,260,190)-IF(F314=1,300,0)))</f>
        <v>0</v>
      </c>
    </row>
    <row r="315" spans="1:8" x14ac:dyDescent="0.25">
      <c r="A315" s="1">
        <v>44875</v>
      </c>
      <c r="B315">
        <v>1463</v>
      </c>
      <c r="C315">
        <f>WEEKDAY(ekodom[[#This Row],[Data]],2)</f>
        <v>4</v>
      </c>
      <c r="D315">
        <f>D314+ekodom[[#This Row],[retencja]]-IF(D314+ekodom[[#This Row],[retencja]]- IF(ekodom[[#This Row],[dzień_tygodnia]]=3,260,190)-IF(F315=1,300,0)&gt;=0,   IF(ekodom[[#This Row],[dzień_tygodnia]]=3,260,190)+IF(F315=1,300,0),D314+ekodom[[#This Row],[retencja]])</f>
        <v>13330</v>
      </c>
      <c r="E315">
        <f>IF(ekodom[[#This Row],[retencja]]=0,E314+1,0)</f>
        <v>0</v>
      </c>
      <c r="F315">
        <f>IF(MOD(ekodom[[#This Row],[susza]],5)=0,1,0)*IF(E315=0,0,1)*IF(MONTH(ekodom[[#This Row],[Data]])&gt;=4,1,0)*IF(MONTH(ekodom[[#This Row],[Data]])&lt;=9,1,0)</f>
        <v>0</v>
      </c>
      <c r="G315">
        <f>IF(D314+ekodom[[#This Row],[retencja]]- IF(ekodom[[#This Row],[dzień_tygodnia]]=3,260,190)-IF(F315=1,300,0)&lt;0, 1,0)</f>
        <v>0</v>
      </c>
      <c r="H315">
        <f>IF(ekodom[[#This Row],[czy_wodociąg]]=0,0,-(D314+ekodom[[#This Row],[retencja]]- IF(ekodom[[#This Row],[dzień_tygodnia]]=3,260,190)-IF(F315=1,300,0)))</f>
        <v>0</v>
      </c>
    </row>
    <row r="316" spans="1:8" x14ac:dyDescent="0.25">
      <c r="A316" s="1">
        <v>44876</v>
      </c>
      <c r="B316">
        <v>771</v>
      </c>
      <c r="C316">
        <f>WEEKDAY(ekodom[[#This Row],[Data]],2)</f>
        <v>5</v>
      </c>
      <c r="D316">
        <f>D315+ekodom[[#This Row],[retencja]]-IF(D315+ekodom[[#This Row],[retencja]]- IF(ekodom[[#This Row],[dzień_tygodnia]]=3,260,190)-IF(F316=1,300,0)&gt;=0,   IF(ekodom[[#This Row],[dzień_tygodnia]]=3,260,190)+IF(F316=1,300,0),D315+ekodom[[#This Row],[retencja]])</f>
        <v>13911</v>
      </c>
      <c r="E316">
        <f>IF(ekodom[[#This Row],[retencja]]=0,E315+1,0)</f>
        <v>0</v>
      </c>
      <c r="F316">
        <f>IF(MOD(ekodom[[#This Row],[susza]],5)=0,1,0)*IF(E316=0,0,1)*IF(MONTH(ekodom[[#This Row],[Data]])&gt;=4,1,0)*IF(MONTH(ekodom[[#This Row],[Data]])&lt;=9,1,0)</f>
        <v>0</v>
      </c>
      <c r="G316">
        <f>IF(D315+ekodom[[#This Row],[retencja]]- IF(ekodom[[#This Row],[dzień_tygodnia]]=3,260,190)-IF(F316=1,300,0)&lt;0, 1,0)</f>
        <v>0</v>
      </c>
      <c r="H316">
        <f>IF(ekodom[[#This Row],[czy_wodociąg]]=0,0,-(D315+ekodom[[#This Row],[retencja]]- IF(ekodom[[#This Row],[dzień_tygodnia]]=3,260,190)-IF(F316=1,300,0)))</f>
        <v>0</v>
      </c>
    </row>
    <row r="317" spans="1:8" x14ac:dyDescent="0.25">
      <c r="A317" s="1">
        <v>44877</v>
      </c>
      <c r="B317">
        <v>0</v>
      </c>
      <c r="C317">
        <f>WEEKDAY(ekodom[[#This Row],[Data]],2)</f>
        <v>6</v>
      </c>
      <c r="D317">
        <f>D316+ekodom[[#This Row],[retencja]]-IF(D316+ekodom[[#This Row],[retencja]]- IF(ekodom[[#This Row],[dzień_tygodnia]]=3,260,190)-IF(F317=1,300,0)&gt;=0,   IF(ekodom[[#This Row],[dzień_tygodnia]]=3,260,190)+IF(F317=1,300,0),D316+ekodom[[#This Row],[retencja]])</f>
        <v>13721</v>
      </c>
      <c r="E317">
        <f>IF(ekodom[[#This Row],[retencja]]=0,E316+1,0)</f>
        <v>1</v>
      </c>
      <c r="F317">
        <f>IF(MOD(ekodom[[#This Row],[susza]],5)=0,1,0)*IF(E317=0,0,1)*IF(MONTH(ekodom[[#This Row],[Data]])&gt;=4,1,0)*IF(MONTH(ekodom[[#This Row],[Data]])&lt;=9,1,0)</f>
        <v>0</v>
      </c>
      <c r="G317">
        <f>IF(D316+ekodom[[#This Row],[retencja]]- IF(ekodom[[#This Row],[dzień_tygodnia]]=3,260,190)-IF(F317=1,300,0)&lt;0, 1,0)</f>
        <v>0</v>
      </c>
      <c r="H317">
        <f>IF(ekodom[[#This Row],[czy_wodociąg]]=0,0,-(D316+ekodom[[#This Row],[retencja]]- IF(ekodom[[#This Row],[dzień_tygodnia]]=3,260,190)-IF(F317=1,300,0)))</f>
        <v>0</v>
      </c>
    </row>
    <row r="318" spans="1:8" x14ac:dyDescent="0.25">
      <c r="A318" s="1">
        <v>44878</v>
      </c>
      <c r="B318">
        <v>0</v>
      </c>
      <c r="C318">
        <f>WEEKDAY(ekodom[[#This Row],[Data]],2)</f>
        <v>7</v>
      </c>
      <c r="D318">
        <f>D317+ekodom[[#This Row],[retencja]]-IF(D317+ekodom[[#This Row],[retencja]]- IF(ekodom[[#This Row],[dzień_tygodnia]]=3,260,190)-IF(F318=1,300,0)&gt;=0,   IF(ekodom[[#This Row],[dzień_tygodnia]]=3,260,190)+IF(F318=1,300,0),D317+ekodom[[#This Row],[retencja]])</f>
        <v>13531</v>
      </c>
      <c r="E318">
        <f>IF(ekodom[[#This Row],[retencja]]=0,E317+1,0)</f>
        <v>2</v>
      </c>
      <c r="F318">
        <f>IF(MOD(ekodom[[#This Row],[susza]],5)=0,1,0)*IF(E318=0,0,1)*IF(MONTH(ekodom[[#This Row],[Data]])&gt;=4,1,0)*IF(MONTH(ekodom[[#This Row],[Data]])&lt;=9,1,0)</f>
        <v>0</v>
      </c>
      <c r="G318">
        <f>IF(D317+ekodom[[#This Row],[retencja]]- IF(ekodom[[#This Row],[dzień_tygodnia]]=3,260,190)-IF(F318=1,300,0)&lt;0, 1,0)</f>
        <v>0</v>
      </c>
      <c r="H318">
        <f>IF(ekodom[[#This Row],[czy_wodociąg]]=0,0,-(D317+ekodom[[#This Row],[retencja]]- IF(ekodom[[#This Row],[dzień_tygodnia]]=3,260,190)-IF(F318=1,300,0)))</f>
        <v>0</v>
      </c>
    </row>
    <row r="319" spans="1:8" x14ac:dyDescent="0.25">
      <c r="A319" s="1">
        <v>44879</v>
      </c>
      <c r="B319">
        <v>0</v>
      </c>
      <c r="C319">
        <f>WEEKDAY(ekodom[[#This Row],[Data]],2)</f>
        <v>1</v>
      </c>
      <c r="D319">
        <f>D318+ekodom[[#This Row],[retencja]]-IF(D318+ekodom[[#This Row],[retencja]]- IF(ekodom[[#This Row],[dzień_tygodnia]]=3,260,190)-IF(F319=1,300,0)&gt;=0,   IF(ekodom[[#This Row],[dzień_tygodnia]]=3,260,190)+IF(F319=1,300,0),D318+ekodom[[#This Row],[retencja]])</f>
        <v>13341</v>
      </c>
      <c r="E319">
        <f>IF(ekodom[[#This Row],[retencja]]=0,E318+1,0)</f>
        <v>3</v>
      </c>
      <c r="F319">
        <f>IF(MOD(ekodom[[#This Row],[susza]],5)=0,1,0)*IF(E319=0,0,1)*IF(MONTH(ekodom[[#This Row],[Data]])&gt;=4,1,0)*IF(MONTH(ekodom[[#This Row],[Data]])&lt;=9,1,0)</f>
        <v>0</v>
      </c>
      <c r="G319">
        <f>IF(D318+ekodom[[#This Row],[retencja]]- IF(ekodom[[#This Row],[dzień_tygodnia]]=3,260,190)-IF(F319=1,300,0)&lt;0, 1,0)</f>
        <v>0</v>
      </c>
      <c r="H319">
        <f>IF(ekodom[[#This Row],[czy_wodociąg]]=0,0,-(D318+ekodom[[#This Row],[retencja]]- IF(ekodom[[#This Row],[dzień_tygodnia]]=3,260,190)-IF(F319=1,300,0)))</f>
        <v>0</v>
      </c>
    </row>
    <row r="320" spans="1:8" x14ac:dyDescent="0.25">
      <c r="A320" s="1">
        <v>44880</v>
      </c>
      <c r="B320">
        <v>0</v>
      </c>
      <c r="C320">
        <f>WEEKDAY(ekodom[[#This Row],[Data]],2)</f>
        <v>2</v>
      </c>
      <c r="D320">
        <f>D319+ekodom[[#This Row],[retencja]]-IF(D319+ekodom[[#This Row],[retencja]]- IF(ekodom[[#This Row],[dzień_tygodnia]]=3,260,190)-IF(F320=1,300,0)&gt;=0,   IF(ekodom[[#This Row],[dzień_tygodnia]]=3,260,190)+IF(F320=1,300,0),D319+ekodom[[#This Row],[retencja]])</f>
        <v>13151</v>
      </c>
      <c r="E320">
        <f>IF(ekodom[[#This Row],[retencja]]=0,E319+1,0)</f>
        <v>4</v>
      </c>
      <c r="F320">
        <f>IF(MOD(ekodom[[#This Row],[susza]],5)=0,1,0)*IF(E320=0,0,1)*IF(MONTH(ekodom[[#This Row],[Data]])&gt;=4,1,0)*IF(MONTH(ekodom[[#This Row],[Data]])&lt;=9,1,0)</f>
        <v>0</v>
      </c>
      <c r="G320">
        <f>IF(D319+ekodom[[#This Row],[retencja]]- IF(ekodom[[#This Row],[dzień_tygodnia]]=3,260,190)-IF(F320=1,300,0)&lt;0, 1,0)</f>
        <v>0</v>
      </c>
      <c r="H320">
        <f>IF(ekodom[[#This Row],[czy_wodociąg]]=0,0,-(D319+ekodom[[#This Row],[retencja]]- IF(ekodom[[#This Row],[dzień_tygodnia]]=3,260,190)-IF(F320=1,300,0)))</f>
        <v>0</v>
      </c>
    </row>
    <row r="321" spans="1:8" x14ac:dyDescent="0.25">
      <c r="A321" s="1">
        <v>44881</v>
      </c>
      <c r="B321">
        <v>0</v>
      </c>
      <c r="C321">
        <f>WEEKDAY(ekodom[[#This Row],[Data]],2)</f>
        <v>3</v>
      </c>
      <c r="D321">
        <f>D320+ekodom[[#This Row],[retencja]]-IF(D320+ekodom[[#This Row],[retencja]]- IF(ekodom[[#This Row],[dzień_tygodnia]]=3,260,190)-IF(F321=1,300,0)&gt;=0,   IF(ekodom[[#This Row],[dzień_tygodnia]]=3,260,190)+IF(F321=1,300,0),D320+ekodom[[#This Row],[retencja]])</f>
        <v>12891</v>
      </c>
      <c r="E321">
        <f>IF(ekodom[[#This Row],[retencja]]=0,E320+1,0)</f>
        <v>5</v>
      </c>
      <c r="F321">
        <f>IF(MOD(ekodom[[#This Row],[susza]],5)=0,1,0)*IF(E321=0,0,1)*IF(MONTH(ekodom[[#This Row],[Data]])&gt;=4,1,0)*IF(MONTH(ekodom[[#This Row],[Data]])&lt;=9,1,0)</f>
        <v>0</v>
      </c>
      <c r="G321">
        <f>IF(D320+ekodom[[#This Row],[retencja]]- IF(ekodom[[#This Row],[dzień_tygodnia]]=3,260,190)-IF(F321=1,300,0)&lt;0, 1,0)</f>
        <v>0</v>
      </c>
      <c r="H321">
        <f>IF(ekodom[[#This Row],[czy_wodociąg]]=0,0,-(D320+ekodom[[#This Row],[retencja]]- IF(ekodom[[#This Row],[dzień_tygodnia]]=3,260,190)-IF(F321=1,300,0)))</f>
        <v>0</v>
      </c>
    </row>
    <row r="322" spans="1:8" x14ac:dyDescent="0.25">
      <c r="A322" s="1">
        <v>44882</v>
      </c>
      <c r="B322">
        <v>0</v>
      </c>
      <c r="C322">
        <f>WEEKDAY(ekodom[[#This Row],[Data]],2)</f>
        <v>4</v>
      </c>
      <c r="D322">
        <f>D321+ekodom[[#This Row],[retencja]]-IF(D321+ekodom[[#This Row],[retencja]]- IF(ekodom[[#This Row],[dzień_tygodnia]]=3,260,190)-IF(F322=1,300,0)&gt;=0,   IF(ekodom[[#This Row],[dzień_tygodnia]]=3,260,190)+IF(F322=1,300,0),D321+ekodom[[#This Row],[retencja]])</f>
        <v>12701</v>
      </c>
      <c r="E322">
        <f>IF(ekodom[[#This Row],[retencja]]=0,E321+1,0)</f>
        <v>6</v>
      </c>
      <c r="F322">
        <f>IF(MOD(ekodom[[#This Row],[susza]],5)=0,1,0)*IF(E322=0,0,1)*IF(MONTH(ekodom[[#This Row],[Data]])&gt;=4,1,0)*IF(MONTH(ekodom[[#This Row],[Data]])&lt;=9,1,0)</f>
        <v>0</v>
      </c>
      <c r="G322">
        <f>IF(D321+ekodom[[#This Row],[retencja]]- IF(ekodom[[#This Row],[dzień_tygodnia]]=3,260,190)-IF(F322=1,300,0)&lt;0, 1,0)</f>
        <v>0</v>
      </c>
      <c r="H322">
        <f>IF(ekodom[[#This Row],[czy_wodociąg]]=0,0,-(D321+ekodom[[#This Row],[retencja]]- IF(ekodom[[#This Row],[dzień_tygodnia]]=3,260,190)-IF(F322=1,300,0)))</f>
        <v>0</v>
      </c>
    </row>
    <row r="323" spans="1:8" x14ac:dyDescent="0.25">
      <c r="A323" s="1">
        <v>44883</v>
      </c>
      <c r="B323">
        <v>0</v>
      </c>
      <c r="C323">
        <f>WEEKDAY(ekodom[[#This Row],[Data]],2)</f>
        <v>5</v>
      </c>
      <c r="D323">
        <f>D322+ekodom[[#This Row],[retencja]]-IF(D322+ekodom[[#This Row],[retencja]]- IF(ekodom[[#This Row],[dzień_tygodnia]]=3,260,190)-IF(F323=1,300,0)&gt;=0,   IF(ekodom[[#This Row],[dzień_tygodnia]]=3,260,190)+IF(F323=1,300,0),D322+ekodom[[#This Row],[retencja]])</f>
        <v>12511</v>
      </c>
      <c r="E323">
        <f>IF(ekodom[[#This Row],[retencja]]=0,E322+1,0)</f>
        <v>7</v>
      </c>
      <c r="F323">
        <f>IF(MOD(ekodom[[#This Row],[susza]],5)=0,1,0)*IF(E323=0,0,1)*IF(MONTH(ekodom[[#This Row],[Data]])&gt;=4,1,0)*IF(MONTH(ekodom[[#This Row],[Data]])&lt;=9,1,0)</f>
        <v>0</v>
      </c>
      <c r="G323">
        <f>IF(D322+ekodom[[#This Row],[retencja]]- IF(ekodom[[#This Row],[dzień_tygodnia]]=3,260,190)-IF(F323=1,300,0)&lt;0, 1,0)</f>
        <v>0</v>
      </c>
      <c r="H323">
        <f>IF(ekodom[[#This Row],[czy_wodociąg]]=0,0,-(D322+ekodom[[#This Row],[retencja]]- IF(ekodom[[#This Row],[dzień_tygodnia]]=3,260,190)-IF(F323=1,300,0)))</f>
        <v>0</v>
      </c>
    </row>
    <row r="324" spans="1:8" x14ac:dyDescent="0.25">
      <c r="A324" s="1">
        <v>44884</v>
      </c>
      <c r="B324">
        <v>816</v>
      </c>
      <c r="C324">
        <f>WEEKDAY(ekodom[[#This Row],[Data]],2)</f>
        <v>6</v>
      </c>
      <c r="D324">
        <f>D323+ekodom[[#This Row],[retencja]]-IF(D323+ekodom[[#This Row],[retencja]]- IF(ekodom[[#This Row],[dzień_tygodnia]]=3,260,190)-IF(F324=1,300,0)&gt;=0,   IF(ekodom[[#This Row],[dzień_tygodnia]]=3,260,190)+IF(F324=1,300,0),D323+ekodom[[#This Row],[retencja]])</f>
        <v>13137</v>
      </c>
      <c r="E324">
        <f>IF(ekodom[[#This Row],[retencja]]=0,E323+1,0)</f>
        <v>0</v>
      </c>
      <c r="F324">
        <f>IF(MOD(ekodom[[#This Row],[susza]],5)=0,1,0)*IF(E324=0,0,1)*IF(MONTH(ekodom[[#This Row],[Data]])&gt;=4,1,0)*IF(MONTH(ekodom[[#This Row],[Data]])&lt;=9,1,0)</f>
        <v>0</v>
      </c>
      <c r="G324">
        <f>IF(D323+ekodom[[#This Row],[retencja]]- IF(ekodom[[#This Row],[dzień_tygodnia]]=3,260,190)-IF(F324=1,300,0)&lt;0, 1,0)</f>
        <v>0</v>
      </c>
      <c r="H324">
        <f>IF(ekodom[[#This Row],[czy_wodociąg]]=0,0,-(D323+ekodom[[#This Row],[retencja]]- IF(ekodom[[#This Row],[dzień_tygodnia]]=3,260,190)-IF(F324=1,300,0)))</f>
        <v>0</v>
      </c>
    </row>
    <row r="325" spans="1:8" x14ac:dyDescent="0.25">
      <c r="A325" s="1">
        <v>44885</v>
      </c>
      <c r="B325">
        <v>734</v>
      </c>
      <c r="C325">
        <f>WEEKDAY(ekodom[[#This Row],[Data]],2)</f>
        <v>7</v>
      </c>
      <c r="D325">
        <f>D324+ekodom[[#This Row],[retencja]]-IF(D324+ekodom[[#This Row],[retencja]]- IF(ekodom[[#This Row],[dzień_tygodnia]]=3,260,190)-IF(F325=1,300,0)&gt;=0,   IF(ekodom[[#This Row],[dzień_tygodnia]]=3,260,190)+IF(F325=1,300,0),D324+ekodom[[#This Row],[retencja]])</f>
        <v>13681</v>
      </c>
      <c r="E325">
        <f>IF(ekodom[[#This Row],[retencja]]=0,E324+1,0)</f>
        <v>0</v>
      </c>
      <c r="F325">
        <f>IF(MOD(ekodom[[#This Row],[susza]],5)=0,1,0)*IF(E325=0,0,1)*IF(MONTH(ekodom[[#This Row],[Data]])&gt;=4,1,0)*IF(MONTH(ekodom[[#This Row],[Data]])&lt;=9,1,0)</f>
        <v>0</v>
      </c>
      <c r="G325">
        <f>IF(D324+ekodom[[#This Row],[retencja]]- IF(ekodom[[#This Row],[dzień_tygodnia]]=3,260,190)-IF(F325=1,300,0)&lt;0, 1,0)</f>
        <v>0</v>
      </c>
      <c r="H325">
        <f>IF(ekodom[[#This Row],[czy_wodociąg]]=0,0,-(D324+ekodom[[#This Row],[retencja]]- IF(ekodom[[#This Row],[dzień_tygodnia]]=3,260,190)-IF(F325=1,300,0)))</f>
        <v>0</v>
      </c>
    </row>
    <row r="326" spans="1:8" x14ac:dyDescent="0.25">
      <c r="A326" s="1">
        <v>44886</v>
      </c>
      <c r="B326">
        <v>1097</v>
      </c>
      <c r="C326">
        <f>WEEKDAY(ekodom[[#This Row],[Data]],2)</f>
        <v>1</v>
      </c>
      <c r="D326">
        <f>D325+ekodom[[#This Row],[retencja]]-IF(D325+ekodom[[#This Row],[retencja]]- IF(ekodom[[#This Row],[dzień_tygodnia]]=3,260,190)-IF(F326=1,300,0)&gt;=0,   IF(ekodom[[#This Row],[dzień_tygodnia]]=3,260,190)+IF(F326=1,300,0),D325+ekodom[[#This Row],[retencja]])</f>
        <v>14588</v>
      </c>
      <c r="E326">
        <f>IF(ekodom[[#This Row],[retencja]]=0,E325+1,0)</f>
        <v>0</v>
      </c>
      <c r="F326">
        <f>IF(MOD(ekodom[[#This Row],[susza]],5)=0,1,0)*IF(E326=0,0,1)*IF(MONTH(ekodom[[#This Row],[Data]])&gt;=4,1,0)*IF(MONTH(ekodom[[#This Row],[Data]])&lt;=9,1,0)</f>
        <v>0</v>
      </c>
      <c r="G326">
        <f>IF(D325+ekodom[[#This Row],[retencja]]- IF(ekodom[[#This Row],[dzień_tygodnia]]=3,260,190)-IF(F326=1,300,0)&lt;0, 1,0)</f>
        <v>0</v>
      </c>
      <c r="H326">
        <f>IF(ekodom[[#This Row],[czy_wodociąg]]=0,0,-(D325+ekodom[[#This Row],[retencja]]- IF(ekodom[[#This Row],[dzień_tygodnia]]=3,260,190)-IF(F326=1,300,0)))</f>
        <v>0</v>
      </c>
    </row>
    <row r="327" spans="1:8" x14ac:dyDescent="0.25">
      <c r="A327" s="1">
        <v>44887</v>
      </c>
      <c r="B327">
        <v>640</v>
      </c>
      <c r="C327">
        <f>WEEKDAY(ekodom[[#This Row],[Data]],2)</f>
        <v>2</v>
      </c>
      <c r="D327">
        <f>D326+ekodom[[#This Row],[retencja]]-IF(D326+ekodom[[#This Row],[retencja]]- IF(ekodom[[#This Row],[dzień_tygodnia]]=3,260,190)-IF(F327=1,300,0)&gt;=0,   IF(ekodom[[#This Row],[dzień_tygodnia]]=3,260,190)+IF(F327=1,300,0),D326+ekodom[[#This Row],[retencja]])</f>
        <v>15038</v>
      </c>
      <c r="E327">
        <f>IF(ekodom[[#This Row],[retencja]]=0,E326+1,0)</f>
        <v>0</v>
      </c>
      <c r="F327">
        <f>IF(MOD(ekodom[[#This Row],[susza]],5)=0,1,0)*IF(E327=0,0,1)*IF(MONTH(ekodom[[#This Row],[Data]])&gt;=4,1,0)*IF(MONTH(ekodom[[#This Row],[Data]])&lt;=9,1,0)</f>
        <v>0</v>
      </c>
      <c r="G327">
        <f>IF(D326+ekodom[[#This Row],[retencja]]- IF(ekodom[[#This Row],[dzień_tygodnia]]=3,260,190)-IF(F327=1,300,0)&lt;0, 1,0)</f>
        <v>0</v>
      </c>
      <c r="H327">
        <f>IF(ekodom[[#This Row],[czy_wodociąg]]=0,0,-(D326+ekodom[[#This Row],[retencja]]- IF(ekodom[[#This Row],[dzień_tygodnia]]=3,260,190)-IF(F327=1,300,0)))</f>
        <v>0</v>
      </c>
    </row>
    <row r="328" spans="1:8" x14ac:dyDescent="0.25">
      <c r="A328" s="1">
        <v>44888</v>
      </c>
      <c r="B328">
        <v>0</v>
      </c>
      <c r="C328">
        <f>WEEKDAY(ekodom[[#This Row],[Data]],2)</f>
        <v>3</v>
      </c>
      <c r="D328">
        <f>D327+ekodom[[#This Row],[retencja]]-IF(D327+ekodom[[#This Row],[retencja]]- IF(ekodom[[#This Row],[dzień_tygodnia]]=3,260,190)-IF(F328=1,300,0)&gt;=0,   IF(ekodom[[#This Row],[dzień_tygodnia]]=3,260,190)+IF(F328=1,300,0),D327+ekodom[[#This Row],[retencja]])</f>
        <v>14778</v>
      </c>
      <c r="E328">
        <f>IF(ekodom[[#This Row],[retencja]]=0,E327+1,0)</f>
        <v>1</v>
      </c>
      <c r="F328">
        <f>IF(MOD(ekodom[[#This Row],[susza]],5)=0,1,0)*IF(E328=0,0,1)*IF(MONTH(ekodom[[#This Row],[Data]])&gt;=4,1,0)*IF(MONTH(ekodom[[#This Row],[Data]])&lt;=9,1,0)</f>
        <v>0</v>
      </c>
      <c r="G328">
        <f>IF(D327+ekodom[[#This Row],[retencja]]- IF(ekodom[[#This Row],[dzień_tygodnia]]=3,260,190)-IF(F328=1,300,0)&lt;0, 1,0)</f>
        <v>0</v>
      </c>
      <c r="H328">
        <f>IF(ekodom[[#This Row],[czy_wodociąg]]=0,0,-(D327+ekodom[[#This Row],[retencja]]- IF(ekodom[[#This Row],[dzień_tygodnia]]=3,260,190)-IF(F328=1,300,0)))</f>
        <v>0</v>
      </c>
    </row>
    <row r="329" spans="1:8" x14ac:dyDescent="0.25">
      <c r="A329" s="1">
        <v>44889</v>
      </c>
      <c r="B329">
        <v>0</v>
      </c>
      <c r="C329">
        <f>WEEKDAY(ekodom[[#This Row],[Data]],2)</f>
        <v>4</v>
      </c>
      <c r="D329">
        <f>D328+ekodom[[#This Row],[retencja]]-IF(D328+ekodom[[#This Row],[retencja]]- IF(ekodom[[#This Row],[dzień_tygodnia]]=3,260,190)-IF(F329=1,300,0)&gt;=0,   IF(ekodom[[#This Row],[dzień_tygodnia]]=3,260,190)+IF(F329=1,300,0),D328+ekodom[[#This Row],[retencja]])</f>
        <v>14588</v>
      </c>
      <c r="E329">
        <f>IF(ekodom[[#This Row],[retencja]]=0,E328+1,0)</f>
        <v>2</v>
      </c>
      <c r="F329">
        <f>IF(MOD(ekodom[[#This Row],[susza]],5)=0,1,0)*IF(E329=0,0,1)*IF(MONTH(ekodom[[#This Row],[Data]])&gt;=4,1,0)*IF(MONTH(ekodom[[#This Row],[Data]])&lt;=9,1,0)</f>
        <v>0</v>
      </c>
      <c r="G329">
        <f>IF(D328+ekodom[[#This Row],[retencja]]- IF(ekodom[[#This Row],[dzień_tygodnia]]=3,260,190)-IF(F329=1,300,0)&lt;0, 1,0)</f>
        <v>0</v>
      </c>
      <c r="H329">
        <f>IF(ekodom[[#This Row],[czy_wodociąg]]=0,0,-(D328+ekodom[[#This Row],[retencja]]- IF(ekodom[[#This Row],[dzień_tygodnia]]=3,260,190)-IF(F329=1,300,0)))</f>
        <v>0</v>
      </c>
    </row>
    <row r="330" spans="1:8" x14ac:dyDescent="0.25">
      <c r="A330" s="1">
        <v>44890</v>
      </c>
      <c r="B330">
        <v>1066</v>
      </c>
      <c r="C330">
        <f>WEEKDAY(ekodom[[#This Row],[Data]],2)</f>
        <v>5</v>
      </c>
      <c r="D330">
        <f>D329+ekodom[[#This Row],[retencja]]-IF(D329+ekodom[[#This Row],[retencja]]- IF(ekodom[[#This Row],[dzień_tygodnia]]=3,260,190)-IF(F330=1,300,0)&gt;=0,   IF(ekodom[[#This Row],[dzień_tygodnia]]=3,260,190)+IF(F330=1,300,0),D329+ekodom[[#This Row],[retencja]])</f>
        <v>15464</v>
      </c>
      <c r="E330">
        <f>IF(ekodom[[#This Row],[retencja]]=0,E329+1,0)</f>
        <v>0</v>
      </c>
      <c r="F330">
        <f>IF(MOD(ekodom[[#This Row],[susza]],5)=0,1,0)*IF(E330=0,0,1)*IF(MONTH(ekodom[[#This Row],[Data]])&gt;=4,1,0)*IF(MONTH(ekodom[[#This Row],[Data]])&lt;=9,1,0)</f>
        <v>0</v>
      </c>
      <c r="G330">
        <f>IF(D329+ekodom[[#This Row],[retencja]]- IF(ekodom[[#This Row],[dzień_tygodnia]]=3,260,190)-IF(F330=1,300,0)&lt;0, 1,0)</f>
        <v>0</v>
      </c>
      <c r="H330">
        <f>IF(ekodom[[#This Row],[czy_wodociąg]]=0,0,-(D329+ekodom[[#This Row],[retencja]]- IF(ekodom[[#This Row],[dzień_tygodnia]]=3,260,190)-IF(F330=1,300,0)))</f>
        <v>0</v>
      </c>
    </row>
    <row r="331" spans="1:8" x14ac:dyDescent="0.25">
      <c r="A331" s="1">
        <v>44891</v>
      </c>
      <c r="B331">
        <v>670</v>
      </c>
      <c r="C331">
        <f>WEEKDAY(ekodom[[#This Row],[Data]],2)</f>
        <v>6</v>
      </c>
      <c r="D331">
        <f>D330+ekodom[[#This Row],[retencja]]-IF(D330+ekodom[[#This Row],[retencja]]- IF(ekodom[[#This Row],[dzień_tygodnia]]=3,260,190)-IF(F331=1,300,0)&gt;=0,   IF(ekodom[[#This Row],[dzień_tygodnia]]=3,260,190)+IF(F331=1,300,0),D330+ekodom[[#This Row],[retencja]])</f>
        <v>15944</v>
      </c>
      <c r="E331">
        <f>IF(ekodom[[#This Row],[retencja]]=0,E330+1,0)</f>
        <v>0</v>
      </c>
      <c r="F331">
        <f>IF(MOD(ekodom[[#This Row],[susza]],5)=0,1,0)*IF(E331=0,0,1)*IF(MONTH(ekodom[[#This Row],[Data]])&gt;=4,1,0)*IF(MONTH(ekodom[[#This Row],[Data]])&lt;=9,1,0)</f>
        <v>0</v>
      </c>
      <c r="G331">
        <f>IF(D330+ekodom[[#This Row],[retencja]]- IF(ekodom[[#This Row],[dzień_tygodnia]]=3,260,190)-IF(F331=1,300,0)&lt;0, 1,0)</f>
        <v>0</v>
      </c>
      <c r="H331">
        <f>IF(ekodom[[#This Row],[czy_wodociąg]]=0,0,-(D330+ekodom[[#This Row],[retencja]]- IF(ekodom[[#This Row],[dzień_tygodnia]]=3,260,190)-IF(F331=1,300,0)))</f>
        <v>0</v>
      </c>
    </row>
    <row r="332" spans="1:8" x14ac:dyDescent="0.25">
      <c r="A332" s="1">
        <v>44892</v>
      </c>
      <c r="B332">
        <v>0</v>
      </c>
      <c r="C332">
        <f>WEEKDAY(ekodom[[#This Row],[Data]],2)</f>
        <v>7</v>
      </c>
      <c r="D332">
        <f>D331+ekodom[[#This Row],[retencja]]-IF(D331+ekodom[[#This Row],[retencja]]- IF(ekodom[[#This Row],[dzień_tygodnia]]=3,260,190)-IF(F332=1,300,0)&gt;=0,   IF(ekodom[[#This Row],[dzień_tygodnia]]=3,260,190)+IF(F332=1,300,0),D331+ekodom[[#This Row],[retencja]])</f>
        <v>15754</v>
      </c>
      <c r="E332">
        <f>IF(ekodom[[#This Row],[retencja]]=0,E331+1,0)</f>
        <v>1</v>
      </c>
      <c r="F332">
        <f>IF(MOD(ekodom[[#This Row],[susza]],5)=0,1,0)*IF(E332=0,0,1)*IF(MONTH(ekodom[[#This Row],[Data]])&gt;=4,1,0)*IF(MONTH(ekodom[[#This Row],[Data]])&lt;=9,1,0)</f>
        <v>0</v>
      </c>
      <c r="G332">
        <f>IF(D331+ekodom[[#This Row],[retencja]]- IF(ekodom[[#This Row],[dzień_tygodnia]]=3,260,190)-IF(F332=1,300,0)&lt;0, 1,0)</f>
        <v>0</v>
      </c>
      <c r="H332">
        <f>IF(ekodom[[#This Row],[czy_wodociąg]]=0,0,-(D331+ekodom[[#This Row],[retencja]]- IF(ekodom[[#This Row],[dzień_tygodnia]]=3,260,190)-IF(F332=1,300,0)))</f>
        <v>0</v>
      </c>
    </row>
    <row r="333" spans="1:8" x14ac:dyDescent="0.25">
      <c r="A333" s="1">
        <v>44893</v>
      </c>
      <c r="B333">
        <v>0</v>
      </c>
      <c r="C333">
        <f>WEEKDAY(ekodom[[#This Row],[Data]],2)</f>
        <v>1</v>
      </c>
      <c r="D333">
        <f>D332+ekodom[[#This Row],[retencja]]-IF(D332+ekodom[[#This Row],[retencja]]- IF(ekodom[[#This Row],[dzień_tygodnia]]=3,260,190)-IF(F333=1,300,0)&gt;=0,   IF(ekodom[[#This Row],[dzień_tygodnia]]=3,260,190)+IF(F333=1,300,0),D332+ekodom[[#This Row],[retencja]])</f>
        <v>15564</v>
      </c>
      <c r="E333">
        <f>IF(ekodom[[#This Row],[retencja]]=0,E332+1,0)</f>
        <v>2</v>
      </c>
      <c r="F333">
        <f>IF(MOD(ekodom[[#This Row],[susza]],5)=0,1,0)*IF(E333=0,0,1)*IF(MONTH(ekodom[[#This Row],[Data]])&gt;=4,1,0)*IF(MONTH(ekodom[[#This Row],[Data]])&lt;=9,1,0)</f>
        <v>0</v>
      </c>
      <c r="G333">
        <f>IF(D332+ekodom[[#This Row],[retencja]]- IF(ekodom[[#This Row],[dzień_tygodnia]]=3,260,190)-IF(F333=1,300,0)&lt;0, 1,0)</f>
        <v>0</v>
      </c>
      <c r="H333">
        <f>IF(ekodom[[#This Row],[czy_wodociąg]]=0,0,-(D332+ekodom[[#This Row],[retencja]]- IF(ekodom[[#This Row],[dzień_tygodnia]]=3,260,190)-IF(F333=1,300,0)))</f>
        <v>0</v>
      </c>
    </row>
    <row r="334" spans="1:8" x14ac:dyDescent="0.25">
      <c r="A334" s="1">
        <v>44894</v>
      </c>
      <c r="B334">
        <v>0</v>
      </c>
      <c r="C334">
        <f>WEEKDAY(ekodom[[#This Row],[Data]],2)</f>
        <v>2</v>
      </c>
      <c r="D334">
        <f>D333+ekodom[[#This Row],[retencja]]-IF(D333+ekodom[[#This Row],[retencja]]- IF(ekodom[[#This Row],[dzień_tygodnia]]=3,260,190)-IF(F334=1,300,0)&gt;=0,   IF(ekodom[[#This Row],[dzień_tygodnia]]=3,260,190)+IF(F334=1,300,0),D333+ekodom[[#This Row],[retencja]])</f>
        <v>15374</v>
      </c>
      <c r="E334">
        <f>IF(ekodom[[#This Row],[retencja]]=0,E333+1,0)</f>
        <v>3</v>
      </c>
      <c r="F334">
        <f>IF(MOD(ekodom[[#This Row],[susza]],5)=0,1,0)*IF(E334=0,0,1)*IF(MONTH(ekodom[[#This Row],[Data]])&gt;=4,1,0)*IF(MONTH(ekodom[[#This Row],[Data]])&lt;=9,1,0)</f>
        <v>0</v>
      </c>
      <c r="G334">
        <f>IF(D333+ekodom[[#This Row],[retencja]]- IF(ekodom[[#This Row],[dzień_tygodnia]]=3,260,190)-IF(F334=1,300,0)&lt;0, 1,0)</f>
        <v>0</v>
      </c>
      <c r="H334">
        <f>IF(ekodom[[#This Row],[czy_wodociąg]]=0,0,-(D333+ekodom[[#This Row],[retencja]]- IF(ekodom[[#This Row],[dzień_tygodnia]]=3,260,190)-IF(F334=1,300,0)))</f>
        <v>0</v>
      </c>
    </row>
    <row r="335" spans="1:8" x14ac:dyDescent="0.25">
      <c r="A335" s="1">
        <v>44895</v>
      </c>
      <c r="B335">
        <v>0</v>
      </c>
      <c r="C335">
        <f>WEEKDAY(ekodom[[#This Row],[Data]],2)</f>
        <v>3</v>
      </c>
      <c r="D335">
        <f>D334+ekodom[[#This Row],[retencja]]-IF(D334+ekodom[[#This Row],[retencja]]- IF(ekodom[[#This Row],[dzień_tygodnia]]=3,260,190)-IF(F335=1,300,0)&gt;=0,   IF(ekodom[[#This Row],[dzień_tygodnia]]=3,260,190)+IF(F335=1,300,0),D334+ekodom[[#This Row],[retencja]])</f>
        <v>15114</v>
      </c>
      <c r="E335">
        <f>IF(ekodom[[#This Row],[retencja]]=0,E334+1,0)</f>
        <v>4</v>
      </c>
      <c r="F335">
        <f>IF(MOD(ekodom[[#This Row],[susza]],5)=0,1,0)*IF(E335=0,0,1)*IF(MONTH(ekodom[[#This Row],[Data]])&gt;=4,1,0)*IF(MONTH(ekodom[[#This Row],[Data]])&lt;=9,1,0)</f>
        <v>0</v>
      </c>
      <c r="G335">
        <f>IF(D334+ekodom[[#This Row],[retencja]]- IF(ekodom[[#This Row],[dzień_tygodnia]]=3,260,190)-IF(F335=1,300,0)&lt;0, 1,0)</f>
        <v>0</v>
      </c>
      <c r="H335">
        <f>IF(ekodom[[#This Row],[czy_wodociąg]]=0,0,-(D334+ekodom[[#This Row],[retencja]]- IF(ekodom[[#This Row],[dzień_tygodnia]]=3,260,190)-IF(F335=1,300,0)))</f>
        <v>0</v>
      </c>
    </row>
    <row r="336" spans="1:8" x14ac:dyDescent="0.25">
      <c r="A336" s="1">
        <v>44896</v>
      </c>
      <c r="B336">
        <v>0</v>
      </c>
      <c r="C336">
        <f>WEEKDAY(ekodom[[#This Row],[Data]],2)</f>
        <v>4</v>
      </c>
      <c r="D336">
        <f>D335+ekodom[[#This Row],[retencja]]-IF(D335+ekodom[[#This Row],[retencja]]- IF(ekodom[[#This Row],[dzień_tygodnia]]=3,260,190)-IF(F336=1,300,0)&gt;=0,   IF(ekodom[[#This Row],[dzień_tygodnia]]=3,260,190)+IF(F336=1,300,0),D335+ekodom[[#This Row],[retencja]])</f>
        <v>14924</v>
      </c>
      <c r="E336">
        <f>IF(ekodom[[#This Row],[retencja]]=0,E335+1,0)</f>
        <v>5</v>
      </c>
      <c r="F336">
        <f>IF(MOD(ekodom[[#This Row],[susza]],5)=0,1,0)*IF(E336=0,0,1)*IF(MONTH(ekodom[[#This Row],[Data]])&gt;=4,1,0)*IF(MONTH(ekodom[[#This Row],[Data]])&lt;=9,1,0)</f>
        <v>0</v>
      </c>
      <c r="G336">
        <f>IF(D335+ekodom[[#This Row],[retencja]]- IF(ekodom[[#This Row],[dzień_tygodnia]]=3,260,190)-IF(F336=1,300,0)&lt;0, 1,0)</f>
        <v>0</v>
      </c>
      <c r="H336">
        <f>IF(ekodom[[#This Row],[czy_wodociąg]]=0,0,-(D335+ekodom[[#This Row],[retencja]]- IF(ekodom[[#This Row],[dzień_tygodnia]]=3,260,190)-IF(F336=1,300,0)))</f>
        <v>0</v>
      </c>
    </row>
    <row r="337" spans="1:8" x14ac:dyDescent="0.25">
      <c r="A337" s="1">
        <v>44897</v>
      </c>
      <c r="B337">
        <v>0</v>
      </c>
      <c r="C337">
        <f>WEEKDAY(ekodom[[#This Row],[Data]],2)</f>
        <v>5</v>
      </c>
      <c r="D337">
        <f>D336+ekodom[[#This Row],[retencja]]-IF(D336+ekodom[[#This Row],[retencja]]- IF(ekodom[[#This Row],[dzień_tygodnia]]=3,260,190)-IF(F337=1,300,0)&gt;=0,   IF(ekodom[[#This Row],[dzień_tygodnia]]=3,260,190)+IF(F337=1,300,0),D336+ekodom[[#This Row],[retencja]])</f>
        <v>14734</v>
      </c>
      <c r="E337">
        <f>IF(ekodom[[#This Row],[retencja]]=0,E336+1,0)</f>
        <v>6</v>
      </c>
      <c r="F337">
        <f>IF(MOD(ekodom[[#This Row],[susza]],5)=0,1,0)*IF(E337=0,0,1)*IF(MONTH(ekodom[[#This Row],[Data]])&gt;=4,1,0)*IF(MONTH(ekodom[[#This Row],[Data]])&lt;=9,1,0)</f>
        <v>0</v>
      </c>
      <c r="G337">
        <f>IF(D336+ekodom[[#This Row],[retencja]]- IF(ekodom[[#This Row],[dzień_tygodnia]]=3,260,190)-IF(F337=1,300,0)&lt;0, 1,0)</f>
        <v>0</v>
      </c>
      <c r="H337">
        <f>IF(ekodom[[#This Row],[czy_wodociąg]]=0,0,-(D336+ekodom[[#This Row],[retencja]]- IF(ekodom[[#This Row],[dzień_tygodnia]]=3,260,190)-IF(F337=1,300,0)))</f>
        <v>0</v>
      </c>
    </row>
    <row r="338" spans="1:8" x14ac:dyDescent="0.25">
      <c r="A338" s="1">
        <v>44898</v>
      </c>
      <c r="B338">
        <v>0</v>
      </c>
      <c r="C338">
        <f>WEEKDAY(ekodom[[#This Row],[Data]],2)</f>
        <v>6</v>
      </c>
      <c r="D338">
        <f>D337+ekodom[[#This Row],[retencja]]-IF(D337+ekodom[[#This Row],[retencja]]- IF(ekodom[[#This Row],[dzień_tygodnia]]=3,260,190)-IF(F338=1,300,0)&gt;=0,   IF(ekodom[[#This Row],[dzień_tygodnia]]=3,260,190)+IF(F338=1,300,0),D337+ekodom[[#This Row],[retencja]])</f>
        <v>14544</v>
      </c>
      <c r="E338">
        <f>IF(ekodom[[#This Row],[retencja]]=0,E337+1,0)</f>
        <v>7</v>
      </c>
      <c r="F338">
        <f>IF(MOD(ekodom[[#This Row],[susza]],5)=0,1,0)*IF(E338=0,0,1)*IF(MONTH(ekodom[[#This Row],[Data]])&gt;=4,1,0)*IF(MONTH(ekodom[[#This Row],[Data]])&lt;=9,1,0)</f>
        <v>0</v>
      </c>
      <c r="G338">
        <f>IF(D337+ekodom[[#This Row],[retencja]]- IF(ekodom[[#This Row],[dzień_tygodnia]]=3,260,190)-IF(F338=1,300,0)&lt;0, 1,0)</f>
        <v>0</v>
      </c>
      <c r="H338">
        <f>IF(ekodom[[#This Row],[czy_wodociąg]]=0,0,-(D337+ekodom[[#This Row],[retencja]]- IF(ekodom[[#This Row],[dzień_tygodnia]]=3,260,190)-IF(F338=1,300,0)))</f>
        <v>0</v>
      </c>
    </row>
    <row r="339" spans="1:8" x14ac:dyDescent="0.25">
      <c r="A339" s="1">
        <v>44899</v>
      </c>
      <c r="B339">
        <v>0</v>
      </c>
      <c r="C339">
        <f>WEEKDAY(ekodom[[#This Row],[Data]],2)</f>
        <v>7</v>
      </c>
      <c r="D339">
        <f>D338+ekodom[[#This Row],[retencja]]-IF(D338+ekodom[[#This Row],[retencja]]- IF(ekodom[[#This Row],[dzień_tygodnia]]=3,260,190)-IF(F339=1,300,0)&gt;=0,   IF(ekodom[[#This Row],[dzień_tygodnia]]=3,260,190)+IF(F339=1,300,0),D338+ekodom[[#This Row],[retencja]])</f>
        <v>14354</v>
      </c>
      <c r="E339">
        <f>IF(ekodom[[#This Row],[retencja]]=0,E338+1,0)</f>
        <v>8</v>
      </c>
      <c r="F339">
        <f>IF(MOD(ekodom[[#This Row],[susza]],5)=0,1,0)*IF(E339=0,0,1)*IF(MONTH(ekodom[[#This Row],[Data]])&gt;=4,1,0)*IF(MONTH(ekodom[[#This Row],[Data]])&lt;=9,1,0)</f>
        <v>0</v>
      </c>
      <c r="G339">
        <f>IF(D338+ekodom[[#This Row],[retencja]]- IF(ekodom[[#This Row],[dzień_tygodnia]]=3,260,190)-IF(F339=1,300,0)&lt;0, 1,0)</f>
        <v>0</v>
      </c>
      <c r="H339">
        <f>IF(ekodom[[#This Row],[czy_wodociąg]]=0,0,-(D338+ekodom[[#This Row],[retencja]]- IF(ekodom[[#This Row],[dzień_tygodnia]]=3,260,190)-IF(F339=1,300,0)))</f>
        <v>0</v>
      </c>
    </row>
    <row r="340" spans="1:8" x14ac:dyDescent="0.25">
      <c r="A340" s="1">
        <v>44900</v>
      </c>
      <c r="B340">
        <v>29</v>
      </c>
      <c r="C340">
        <f>WEEKDAY(ekodom[[#This Row],[Data]],2)</f>
        <v>1</v>
      </c>
      <c r="D340">
        <f>D339+ekodom[[#This Row],[retencja]]-IF(D339+ekodom[[#This Row],[retencja]]- IF(ekodom[[#This Row],[dzień_tygodnia]]=3,260,190)-IF(F340=1,300,0)&gt;=0,   IF(ekodom[[#This Row],[dzień_tygodnia]]=3,260,190)+IF(F340=1,300,0),D339+ekodom[[#This Row],[retencja]])</f>
        <v>14193</v>
      </c>
      <c r="E340">
        <f>IF(ekodom[[#This Row],[retencja]]=0,E339+1,0)</f>
        <v>0</v>
      </c>
      <c r="F340">
        <f>IF(MOD(ekodom[[#This Row],[susza]],5)=0,1,0)*IF(E340=0,0,1)*IF(MONTH(ekodom[[#This Row],[Data]])&gt;=4,1,0)*IF(MONTH(ekodom[[#This Row],[Data]])&lt;=9,1,0)</f>
        <v>0</v>
      </c>
      <c r="G340">
        <f>IF(D339+ekodom[[#This Row],[retencja]]- IF(ekodom[[#This Row],[dzień_tygodnia]]=3,260,190)-IF(F340=1,300,0)&lt;0, 1,0)</f>
        <v>0</v>
      </c>
      <c r="H340">
        <f>IF(ekodom[[#This Row],[czy_wodociąg]]=0,0,-(D339+ekodom[[#This Row],[retencja]]- IF(ekodom[[#This Row],[dzień_tygodnia]]=3,260,190)-IF(F340=1,300,0)))</f>
        <v>0</v>
      </c>
    </row>
    <row r="341" spans="1:8" x14ac:dyDescent="0.25">
      <c r="A341" s="1">
        <v>44901</v>
      </c>
      <c r="B341">
        <v>46</v>
      </c>
      <c r="C341">
        <f>WEEKDAY(ekodom[[#This Row],[Data]],2)</f>
        <v>2</v>
      </c>
      <c r="D341">
        <f>D340+ekodom[[#This Row],[retencja]]-IF(D340+ekodom[[#This Row],[retencja]]- IF(ekodom[[#This Row],[dzień_tygodnia]]=3,260,190)-IF(F341=1,300,0)&gt;=0,   IF(ekodom[[#This Row],[dzień_tygodnia]]=3,260,190)+IF(F341=1,300,0),D340+ekodom[[#This Row],[retencja]])</f>
        <v>14049</v>
      </c>
      <c r="E341">
        <f>IF(ekodom[[#This Row],[retencja]]=0,E340+1,0)</f>
        <v>0</v>
      </c>
      <c r="F341">
        <f>IF(MOD(ekodom[[#This Row],[susza]],5)=0,1,0)*IF(E341=0,0,1)*IF(MONTH(ekodom[[#This Row],[Data]])&gt;=4,1,0)*IF(MONTH(ekodom[[#This Row],[Data]])&lt;=9,1,0)</f>
        <v>0</v>
      </c>
      <c r="G341">
        <f>IF(D340+ekodom[[#This Row],[retencja]]- IF(ekodom[[#This Row],[dzień_tygodnia]]=3,260,190)-IF(F341=1,300,0)&lt;0, 1,0)</f>
        <v>0</v>
      </c>
      <c r="H341">
        <f>IF(ekodom[[#This Row],[czy_wodociąg]]=0,0,-(D340+ekodom[[#This Row],[retencja]]- IF(ekodom[[#This Row],[dzień_tygodnia]]=3,260,190)-IF(F341=1,300,0)))</f>
        <v>0</v>
      </c>
    </row>
    <row r="342" spans="1:8" x14ac:dyDescent="0.25">
      <c r="A342" s="1">
        <v>44902</v>
      </c>
      <c r="B342">
        <v>0</v>
      </c>
      <c r="C342">
        <f>WEEKDAY(ekodom[[#This Row],[Data]],2)</f>
        <v>3</v>
      </c>
      <c r="D342">
        <f>D341+ekodom[[#This Row],[retencja]]-IF(D341+ekodom[[#This Row],[retencja]]- IF(ekodom[[#This Row],[dzień_tygodnia]]=3,260,190)-IF(F342=1,300,0)&gt;=0,   IF(ekodom[[#This Row],[dzień_tygodnia]]=3,260,190)+IF(F342=1,300,0),D341+ekodom[[#This Row],[retencja]])</f>
        <v>13789</v>
      </c>
      <c r="E342">
        <f>IF(ekodom[[#This Row],[retencja]]=0,E341+1,0)</f>
        <v>1</v>
      </c>
      <c r="F342">
        <f>IF(MOD(ekodom[[#This Row],[susza]],5)=0,1,0)*IF(E342=0,0,1)*IF(MONTH(ekodom[[#This Row],[Data]])&gt;=4,1,0)*IF(MONTH(ekodom[[#This Row],[Data]])&lt;=9,1,0)</f>
        <v>0</v>
      </c>
      <c r="G342">
        <f>IF(D341+ekodom[[#This Row],[retencja]]- IF(ekodom[[#This Row],[dzień_tygodnia]]=3,260,190)-IF(F342=1,300,0)&lt;0, 1,0)</f>
        <v>0</v>
      </c>
      <c r="H342">
        <f>IF(ekodom[[#This Row],[czy_wodociąg]]=0,0,-(D341+ekodom[[#This Row],[retencja]]- IF(ekodom[[#This Row],[dzień_tygodnia]]=3,260,190)-IF(F342=1,300,0)))</f>
        <v>0</v>
      </c>
    </row>
    <row r="343" spans="1:8" x14ac:dyDescent="0.25">
      <c r="A343" s="1">
        <v>44903</v>
      </c>
      <c r="B343">
        <v>0</v>
      </c>
      <c r="C343">
        <f>WEEKDAY(ekodom[[#This Row],[Data]],2)</f>
        <v>4</v>
      </c>
      <c r="D343">
        <f>D342+ekodom[[#This Row],[retencja]]-IF(D342+ekodom[[#This Row],[retencja]]- IF(ekodom[[#This Row],[dzień_tygodnia]]=3,260,190)-IF(F343=1,300,0)&gt;=0,   IF(ekodom[[#This Row],[dzień_tygodnia]]=3,260,190)+IF(F343=1,300,0),D342+ekodom[[#This Row],[retencja]])</f>
        <v>13599</v>
      </c>
      <c r="E343">
        <f>IF(ekodom[[#This Row],[retencja]]=0,E342+1,0)</f>
        <v>2</v>
      </c>
      <c r="F343">
        <f>IF(MOD(ekodom[[#This Row],[susza]],5)=0,1,0)*IF(E343=0,0,1)*IF(MONTH(ekodom[[#This Row],[Data]])&gt;=4,1,0)*IF(MONTH(ekodom[[#This Row],[Data]])&lt;=9,1,0)</f>
        <v>0</v>
      </c>
      <c r="G343">
        <f>IF(D342+ekodom[[#This Row],[retencja]]- IF(ekodom[[#This Row],[dzień_tygodnia]]=3,260,190)-IF(F343=1,300,0)&lt;0, 1,0)</f>
        <v>0</v>
      </c>
      <c r="H343">
        <f>IF(ekodom[[#This Row],[czy_wodociąg]]=0,0,-(D342+ekodom[[#This Row],[retencja]]- IF(ekodom[[#This Row],[dzień_tygodnia]]=3,260,190)-IF(F343=1,300,0)))</f>
        <v>0</v>
      </c>
    </row>
    <row r="344" spans="1:8" x14ac:dyDescent="0.25">
      <c r="A344" s="1">
        <v>44904</v>
      </c>
      <c r="B344">
        <v>0</v>
      </c>
      <c r="C344">
        <f>WEEKDAY(ekodom[[#This Row],[Data]],2)</f>
        <v>5</v>
      </c>
      <c r="D344">
        <f>D343+ekodom[[#This Row],[retencja]]-IF(D343+ekodom[[#This Row],[retencja]]- IF(ekodom[[#This Row],[dzień_tygodnia]]=3,260,190)-IF(F344=1,300,0)&gt;=0,   IF(ekodom[[#This Row],[dzień_tygodnia]]=3,260,190)+IF(F344=1,300,0),D343+ekodom[[#This Row],[retencja]])</f>
        <v>13409</v>
      </c>
      <c r="E344">
        <f>IF(ekodom[[#This Row],[retencja]]=0,E343+1,0)</f>
        <v>3</v>
      </c>
      <c r="F344">
        <f>IF(MOD(ekodom[[#This Row],[susza]],5)=0,1,0)*IF(E344=0,0,1)*IF(MONTH(ekodom[[#This Row],[Data]])&gt;=4,1,0)*IF(MONTH(ekodom[[#This Row],[Data]])&lt;=9,1,0)</f>
        <v>0</v>
      </c>
      <c r="G344">
        <f>IF(D343+ekodom[[#This Row],[retencja]]- IF(ekodom[[#This Row],[dzień_tygodnia]]=3,260,190)-IF(F344=1,300,0)&lt;0, 1,0)</f>
        <v>0</v>
      </c>
      <c r="H344">
        <f>IF(ekodom[[#This Row],[czy_wodociąg]]=0,0,-(D343+ekodom[[#This Row],[retencja]]- IF(ekodom[[#This Row],[dzień_tygodnia]]=3,260,190)-IF(F344=1,300,0)))</f>
        <v>0</v>
      </c>
    </row>
    <row r="345" spans="1:8" x14ac:dyDescent="0.25">
      <c r="A345" s="1">
        <v>44905</v>
      </c>
      <c r="B345">
        <v>0</v>
      </c>
      <c r="C345">
        <f>WEEKDAY(ekodom[[#This Row],[Data]],2)</f>
        <v>6</v>
      </c>
      <c r="D345">
        <f>D344+ekodom[[#This Row],[retencja]]-IF(D344+ekodom[[#This Row],[retencja]]- IF(ekodom[[#This Row],[dzień_tygodnia]]=3,260,190)-IF(F345=1,300,0)&gt;=0,   IF(ekodom[[#This Row],[dzień_tygodnia]]=3,260,190)+IF(F345=1,300,0),D344+ekodom[[#This Row],[retencja]])</f>
        <v>13219</v>
      </c>
      <c r="E345">
        <f>IF(ekodom[[#This Row],[retencja]]=0,E344+1,0)</f>
        <v>4</v>
      </c>
      <c r="F345">
        <f>IF(MOD(ekodom[[#This Row],[susza]],5)=0,1,0)*IF(E345=0,0,1)*IF(MONTH(ekodom[[#This Row],[Data]])&gt;=4,1,0)*IF(MONTH(ekodom[[#This Row],[Data]])&lt;=9,1,0)</f>
        <v>0</v>
      </c>
      <c r="G345">
        <f>IF(D344+ekodom[[#This Row],[retencja]]- IF(ekodom[[#This Row],[dzień_tygodnia]]=3,260,190)-IF(F345=1,300,0)&lt;0, 1,0)</f>
        <v>0</v>
      </c>
      <c r="H345">
        <f>IF(ekodom[[#This Row],[czy_wodociąg]]=0,0,-(D344+ekodom[[#This Row],[retencja]]- IF(ekodom[[#This Row],[dzień_tygodnia]]=3,260,190)-IF(F345=1,300,0)))</f>
        <v>0</v>
      </c>
    </row>
    <row r="346" spans="1:8" x14ac:dyDescent="0.25">
      <c r="A346" s="1">
        <v>44906</v>
      </c>
      <c r="B346">
        <v>0</v>
      </c>
      <c r="C346">
        <f>WEEKDAY(ekodom[[#This Row],[Data]],2)</f>
        <v>7</v>
      </c>
      <c r="D346">
        <f>D345+ekodom[[#This Row],[retencja]]-IF(D345+ekodom[[#This Row],[retencja]]- IF(ekodom[[#This Row],[dzień_tygodnia]]=3,260,190)-IF(F346=1,300,0)&gt;=0,   IF(ekodom[[#This Row],[dzień_tygodnia]]=3,260,190)+IF(F346=1,300,0),D345+ekodom[[#This Row],[retencja]])</f>
        <v>13029</v>
      </c>
      <c r="E346">
        <f>IF(ekodom[[#This Row],[retencja]]=0,E345+1,0)</f>
        <v>5</v>
      </c>
      <c r="F346">
        <f>IF(MOD(ekodom[[#This Row],[susza]],5)=0,1,0)*IF(E346=0,0,1)*IF(MONTH(ekodom[[#This Row],[Data]])&gt;=4,1,0)*IF(MONTH(ekodom[[#This Row],[Data]])&lt;=9,1,0)</f>
        <v>0</v>
      </c>
      <c r="G346">
        <f>IF(D345+ekodom[[#This Row],[retencja]]- IF(ekodom[[#This Row],[dzień_tygodnia]]=3,260,190)-IF(F346=1,300,0)&lt;0, 1,0)</f>
        <v>0</v>
      </c>
      <c r="H346">
        <f>IF(ekodom[[#This Row],[czy_wodociąg]]=0,0,-(D345+ekodom[[#This Row],[retencja]]- IF(ekodom[[#This Row],[dzień_tygodnia]]=3,260,190)-IF(F346=1,300,0)))</f>
        <v>0</v>
      </c>
    </row>
    <row r="347" spans="1:8" x14ac:dyDescent="0.25">
      <c r="A347" s="1">
        <v>44907</v>
      </c>
      <c r="B347">
        <v>0</v>
      </c>
      <c r="C347">
        <f>WEEKDAY(ekodom[[#This Row],[Data]],2)</f>
        <v>1</v>
      </c>
      <c r="D347">
        <f>D346+ekodom[[#This Row],[retencja]]-IF(D346+ekodom[[#This Row],[retencja]]- IF(ekodom[[#This Row],[dzień_tygodnia]]=3,260,190)-IF(F347=1,300,0)&gt;=0,   IF(ekodom[[#This Row],[dzień_tygodnia]]=3,260,190)+IF(F347=1,300,0),D346+ekodom[[#This Row],[retencja]])</f>
        <v>12839</v>
      </c>
      <c r="E347">
        <f>IF(ekodom[[#This Row],[retencja]]=0,E346+1,0)</f>
        <v>6</v>
      </c>
      <c r="F347">
        <f>IF(MOD(ekodom[[#This Row],[susza]],5)=0,1,0)*IF(E347=0,0,1)*IF(MONTH(ekodom[[#This Row],[Data]])&gt;=4,1,0)*IF(MONTH(ekodom[[#This Row],[Data]])&lt;=9,1,0)</f>
        <v>0</v>
      </c>
      <c r="G347">
        <f>IF(D346+ekodom[[#This Row],[retencja]]- IF(ekodom[[#This Row],[dzień_tygodnia]]=3,260,190)-IF(F347=1,300,0)&lt;0, 1,0)</f>
        <v>0</v>
      </c>
      <c r="H347">
        <f>IF(ekodom[[#This Row],[czy_wodociąg]]=0,0,-(D346+ekodom[[#This Row],[retencja]]- IF(ekodom[[#This Row],[dzień_tygodnia]]=3,260,190)-IF(F347=1,300,0)))</f>
        <v>0</v>
      </c>
    </row>
    <row r="348" spans="1:8" x14ac:dyDescent="0.25">
      <c r="A348" s="1">
        <v>44908</v>
      </c>
      <c r="B348">
        <v>145</v>
      </c>
      <c r="C348">
        <f>WEEKDAY(ekodom[[#This Row],[Data]],2)</f>
        <v>2</v>
      </c>
      <c r="D348">
        <f>D347+ekodom[[#This Row],[retencja]]-IF(D347+ekodom[[#This Row],[retencja]]- IF(ekodom[[#This Row],[dzień_tygodnia]]=3,260,190)-IF(F348=1,300,0)&gt;=0,   IF(ekodom[[#This Row],[dzień_tygodnia]]=3,260,190)+IF(F348=1,300,0),D347+ekodom[[#This Row],[retencja]])</f>
        <v>12794</v>
      </c>
      <c r="E348">
        <f>IF(ekodom[[#This Row],[retencja]]=0,E347+1,0)</f>
        <v>0</v>
      </c>
      <c r="F348">
        <f>IF(MOD(ekodom[[#This Row],[susza]],5)=0,1,0)*IF(E348=0,0,1)*IF(MONTH(ekodom[[#This Row],[Data]])&gt;=4,1,0)*IF(MONTH(ekodom[[#This Row],[Data]])&lt;=9,1,0)</f>
        <v>0</v>
      </c>
      <c r="G348">
        <f>IF(D347+ekodom[[#This Row],[retencja]]- IF(ekodom[[#This Row],[dzień_tygodnia]]=3,260,190)-IF(F348=1,300,0)&lt;0, 1,0)</f>
        <v>0</v>
      </c>
      <c r="H348">
        <f>IF(ekodom[[#This Row],[czy_wodociąg]]=0,0,-(D347+ekodom[[#This Row],[retencja]]- IF(ekodom[[#This Row],[dzień_tygodnia]]=3,260,190)-IF(F348=1,300,0)))</f>
        <v>0</v>
      </c>
    </row>
    <row r="349" spans="1:8" x14ac:dyDescent="0.25">
      <c r="A349" s="1">
        <v>44909</v>
      </c>
      <c r="B349">
        <v>0</v>
      </c>
      <c r="C349">
        <f>WEEKDAY(ekodom[[#This Row],[Data]],2)</f>
        <v>3</v>
      </c>
      <c r="D349">
        <f>D348+ekodom[[#This Row],[retencja]]-IF(D348+ekodom[[#This Row],[retencja]]- IF(ekodom[[#This Row],[dzień_tygodnia]]=3,260,190)-IF(F349=1,300,0)&gt;=0,   IF(ekodom[[#This Row],[dzień_tygodnia]]=3,260,190)+IF(F349=1,300,0),D348+ekodom[[#This Row],[retencja]])</f>
        <v>12534</v>
      </c>
      <c r="E349">
        <f>IF(ekodom[[#This Row],[retencja]]=0,E348+1,0)</f>
        <v>1</v>
      </c>
      <c r="F349">
        <f>IF(MOD(ekodom[[#This Row],[susza]],5)=0,1,0)*IF(E349=0,0,1)*IF(MONTH(ekodom[[#This Row],[Data]])&gt;=4,1,0)*IF(MONTH(ekodom[[#This Row],[Data]])&lt;=9,1,0)</f>
        <v>0</v>
      </c>
      <c r="G349">
        <f>IF(D348+ekodom[[#This Row],[retencja]]- IF(ekodom[[#This Row],[dzień_tygodnia]]=3,260,190)-IF(F349=1,300,0)&lt;0, 1,0)</f>
        <v>0</v>
      </c>
      <c r="H349">
        <f>IF(ekodom[[#This Row],[czy_wodociąg]]=0,0,-(D348+ekodom[[#This Row],[retencja]]- IF(ekodom[[#This Row],[dzień_tygodnia]]=3,260,190)-IF(F349=1,300,0)))</f>
        <v>0</v>
      </c>
    </row>
    <row r="350" spans="1:8" x14ac:dyDescent="0.25">
      <c r="A350" s="1">
        <v>44910</v>
      </c>
      <c r="B350">
        <v>0</v>
      </c>
      <c r="C350">
        <f>WEEKDAY(ekodom[[#This Row],[Data]],2)</f>
        <v>4</v>
      </c>
      <c r="D350">
        <f>D349+ekodom[[#This Row],[retencja]]-IF(D349+ekodom[[#This Row],[retencja]]- IF(ekodom[[#This Row],[dzień_tygodnia]]=3,260,190)-IF(F350=1,300,0)&gt;=0,   IF(ekodom[[#This Row],[dzień_tygodnia]]=3,260,190)+IF(F350=1,300,0),D349+ekodom[[#This Row],[retencja]])</f>
        <v>12344</v>
      </c>
      <c r="E350">
        <f>IF(ekodom[[#This Row],[retencja]]=0,E349+1,0)</f>
        <v>2</v>
      </c>
      <c r="F350">
        <f>IF(MOD(ekodom[[#This Row],[susza]],5)=0,1,0)*IF(E350=0,0,1)*IF(MONTH(ekodom[[#This Row],[Data]])&gt;=4,1,0)*IF(MONTH(ekodom[[#This Row],[Data]])&lt;=9,1,0)</f>
        <v>0</v>
      </c>
      <c r="G350">
        <f>IF(D349+ekodom[[#This Row],[retencja]]- IF(ekodom[[#This Row],[dzień_tygodnia]]=3,260,190)-IF(F350=1,300,0)&lt;0, 1,0)</f>
        <v>0</v>
      </c>
      <c r="H350">
        <f>IF(ekodom[[#This Row],[czy_wodociąg]]=0,0,-(D349+ekodom[[#This Row],[retencja]]- IF(ekodom[[#This Row],[dzień_tygodnia]]=3,260,190)-IF(F350=1,300,0)))</f>
        <v>0</v>
      </c>
    </row>
    <row r="351" spans="1:8" x14ac:dyDescent="0.25">
      <c r="A351" s="1">
        <v>44911</v>
      </c>
      <c r="B351">
        <v>24</v>
      </c>
      <c r="C351">
        <f>WEEKDAY(ekodom[[#This Row],[Data]],2)</f>
        <v>5</v>
      </c>
      <c r="D351">
        <f>D350+ekodom[[#This Row],[retencja]]-IF(D350+ekodom[[#This Row],[retencja]]- IF(ekodom[[#This Row],[dzień_tygodnia]]=3,260,190)-IF(F351=1,300,0)&gt;=0,   IF(ekodom[[#This Row],[dzień_tygodnia]]=3,260,190)+IF(F351=1,300,0),D350+ekodom[[#This Row],[retencja]])</f>
        <v>12178</v>
      </c>
      <c r="E351">
        <f>IF(ekodom[[#This Row],[retencja]]=0,E350+1,0)</f>
        <v>0</v>
      </c>
      <c r="F351">
        <f>IF(MOD(ekodom[[#This Row],[susza]],5)=0,1,0)*IF(E351=0,0,1)*IF(MONTH(ekodom[[#This Row],[Data]])&gt;=4,1,0)*IF(MONTH(ekodom[[#This Row],[Data]])&lt;=9,1,0)</f>
        <v>0</v>
      </c>
      <c r="G351">
        <f>IF(D350+ekodom[[#This Row],[retencja]]- IF(ekodom[[#This Row],[dzień_tygodnia]]=3,260,190)-IF(F351=1,300,0)&lt;0, 1,0)</f>
        <v>0</v>
      </c>
      <c r="H351">
        <f>IF(ekodom[[#This Row],[czy_wodociąg]]=0,0,-(D350+ekodom[[#This Row],[retencja]]- IF(ekodom[[#This Row],[dzień_tygodnia]]=3,260,190)-IF(F351=1,300,0)))</f>
        <v>0</v>
      </c>
    </row>
    <row r="352" spans="1:8" x14ac:dyDescent="0.25">
      <c r="A352" s="1">
        <v>44912</v>
      </c>
      <c r="B352">
        <v>0</v>
      </c>
      <c r="C352">
        <f>WEEKDAY(ekodom[[#This Row],[Data]],2)</f>
        <v>6</v>
      </c>
      <c r="D352">
        <f>D351+ekodom[[#This Row],[retencja]]-IF(D351+ekodom[[#This Row],[retencja]]- IF(ekodom[[#This Row],[dzień_tygodnia]]=3,260,190)-IF(F352=1,300,0)&gt;=0,   IF(ekodom[[#This Row],[dzień_tygodnia]]=3,260,190)+IF(F352=1,300,0),D351+ekodom[[#This Row],[retencja]])</f>
        <v>11988</v>
      </c>
      <c r="E352">
        <f>IF(ekodom[[#This Row],[retencja]]=0,E351+1,0)</f>
        <v>1</v>
      </c>
      <c r="F352">
        <f>IF(MOD(ekodom[[#This Row],[susza]],5)=0,1,0)*IF(E352=0,0,1)*IF(MONTH(ekodom[[#This Row],[Data]])&gt;=4,1,0)*IF(MONTH(ekodom[[#This Row],[Data]])&lt;=9,1,0)</f>
        <v>0</v>
      </c>
      <c r="G352">
        <f>IF(D351+ekodom[[#This Row],[retencja]]- IF(ekodom[[#This Row],[dzień_tygodnia]]=3,260,190)-IF(F352=1,300,0)&lt;0, 1,0)</f>
        <v>0</v>
      </c>
      <c r="H352">
        <f>IF(ekodom[[#This Row],[czy_wodociąg]]=0,0,-(D351+ekodom[[#This Row],[retencja]]- IF(ekodom[[#This Row],[dzień_tygodnia]]=3,260,190)-IF(F352=1,300,0)))</f>
        <v>0</v>
      </c>
    </row>
    <row r="353" spans="1:8" x14ac:dyDescent="0.25">
      <c r="A353" s="1">
        <v>44913</v>
      </c>
      <c r="B353">
        <v>0</v>
      </c>
      <c r="C353">
        <f>WEEKDAY(ekodom[[#This Row],[Data]],2)</f>
        <v>7</v>
      </c>
      <c r="D353">
        <f>D352+ekodom[[#This Row],[retencja]]-IF(D352+ekodom[[#This Row],[retencja]]- IF(ekodom[[#This Row],[dzień_tygodnia]]=3,260,190)-IF(F353=1,300,0)&gt;=0,   IF(ekodom[[#This Row],[dzień_tygodnia]]=3,260,190)+IF(F353=1,300,0),D352+ekodom[[#This Row],[retencja]])</f>
        <v>11798</v>
      </c>
      <c r="E353">
        <f>IF(ekodom[[#This Row],[retencja]]=0,E352+1,0)</f>
        <v>2</v>
      </c>
      <c r="F353">
        <f>IF(MOD(ekodom[[#This Row],[susza]],5)=0,1,0)*IF(E353=0,0,1)*IF(MONTH(ekodom[[#This Row],[Data]])&gt;=4,1,0)*IF(MONTH(ekodom[[#This Row],[Data]])&lt;=9,1,0)</f>
        <v>0</v>
      </c>
      <c r="G353">
        <f>IF(D352+ekodom[[#This Row],[retencja]]- IF(ekodom[[#This Row],[dzień_tygodnia]]=3,260,190)-IF(F353=1,300,0)&lt;0, 1,0)</f>
        <v>0</v>
      </c>
      <c r="H353">
        <f>IF(ekodom[[#This Row],[czy_wodociąg]]=0,0,-(D352+ekodom[[#This Row],[retencja]]- IF(ekodom[[#This Row],[dzień_tygodnia]]=3,260,190)-IF(F353=1,300,0)))</f>
        <v>0</v>
      </c>
    </row>
    <row r="354" spans="1:8" x14ac:dyDescent="0.25">
      <c r="A354" s="1">
        <v>44914</v>
      </c>
      <c r="B354">
        <v>45</v>
      </c>
      <c r="C354">
        <f>WEEKDAY(ekodom[[#This Row],[Data]],2)</f>
        <v>1</v>
      </c>
      <c r="D354">
        <f>D353+ekodom[[#This Row],[retencja]]-IF(D353+ekodom[[#This Row],[retencja]]- IF(ekodom[[#This Row],[dzień_tygodnia]]=3,260,190)-IF(F354=1,300,0)&gt;=0,   IF(ekodom[[#This Row],[dzień_tygodnia]]=3,260,190)+IF(F354=1,300,0),D353+ekodom[[#This Row],[retencja]])</f>
        <v>11653</v>
      </c>
      <c r="E354">
        <f>IF(ekodom[[#This Row],[retencja]]=0,E353+1,0)</f>
        <v>0</v>
      </c>
      <c r="F354">
        <f>IF(MOD(ekodom[[#This Row],[susza]],5)=0,1,0)*IF(E354=0,0,1)*IF(MONTH(ekodom[[#This Row],[Data]])&gt;=4,1,0)*IF(MONTH(ekodom[[#This Row],[Data]])&lt;=9,1,0)</f>
        <v>0</v>
      </c>
      <c r="G354">
        <f>IF(D353+ekodom[[#This Row],[retencja]]- IF(ekodom[[#This Row],[dzień_tygodnia]]=3,260,190)-IF(F354=1,300,0)&lt;0, 1,0)</f>
        <v>0</v>
      </c>
      <c r="H354">
        <f>IF(ekodom[[#This Row],[czy_wodociąg]]=0,0,-(D353+ekodom[[#This Row],[retencja]]- IF(ekodom[[#This Row],[dzień_tygodnia]]=3,260,190)-IF(F354=1,300,0)))</f>
        <v>0</v>
      </c>
    </row>
    <row r="355" spans="1:8" x14ac:dyDescent="0.25">
      <c r="A355" s="1">
        <v>44915</v>
      </c>
      <c r="B355">
        <v>97</v>
      </c>
      <c r="C355">
        <f>WEEKDAY(ekodom[[#This Row],[Data]],2)</f>
        <v>2</v>
      </c>
      <c r="D355">
        <f>D354+ekodom[[#This Row],[retencja]]-IF(D354+ekodom[[#This Row],[retencja]]- IF(ekodom[[#This Row],[dzień_tygodnia]]=3,260,190)-IF(F355=1,300,0)&gt;=0,   IF(ekodom[[#This Row],[dzień_tygodnia]]=3,260,190)+IF(F355=1,300,0),D354+ekodom[[#This Row],[retencja]])</f>
        <v>11560</v>
      </c>
      <c r="E355">
        <f>IF(ekodom[[#This Row],[retencja]]=0,E354+1,0)</f>
        <v>0</v>
      </c>
      <c r="F355">
        <f>IF(MOD(ekodom[[#This Row],[susza]],5)=0,1,0)*IF(E355=0,0,1)*IF(MONTH(ekodom[[#This Row],[Data]])&gt;=4,1,0)*IF(MONTH(ekodom[[#This Row],[Data]])&lt;=9,1,0)</f>
        <v>0</v>
      </c>
      <c r="G355">
        <f>IF(D354+ekodom[[#This Row],[retencja]]- IF(ekodom[[#This Row],[dzień_tygodnia]]=3,260,190)-IF(F355=1,300,0)&lt;0, 1,0)</f>
        <v>0</v>
      </c>
      <c r="H355">
        <f>IF(ekodom[[#This Row],[czy_wodociąg]]=0,0,-(D354+ekodom[[#This Row],[retencja]]- IF(ekodom[[#This Row],[dzień_tygodnia]]=3,260,190)-IF(F355=1,300,0)))</f>
        <v>0</v>
      </c>
    </row>
    <row r="356" spans="1:8" x14ac:dyDescent="0.25">
      <c r="A356" s="1">
        <v>44916</v>
      </c>
      <c r="B356">
        <v>0</v>
      </c>
      <c r="C356">
        <f>WEEKDAY(ekodom[[#This Row],[Data]],2)</f>
        <v>3</v>
      </c>
      <c r="D356">
        <f>D355+ekodom[[#This Row],[retencja]]-IF(D355+ekodom[[#This Row],[retencja]]- IF(ekodom[[#This Row],[dzień_tygodnia]]=3,260,190)-IF(F356=1,300,0)&gt;=0,   IF(ekodom[[#This Row],[dzień_tygodnia]]=3,260,190)+IF(F356=1,300,0),D355+ekodom[[#This Row],[retencja]])</f>
        <v>11300</v>
      </c>
      <c r="E356">
        <f>IF(ekodom[[#This Row],[retencja]]=0,E355+1,0)</f>
        <v>1</v>
      </c>
      <c r="F356">
        <f>IF(MOD(ekodom[[#This Row],[susza]],5)=0,1,0)*IF(E356=0,0,1)*IF(MONTH(ekodom[[#This Row],[Data]])&gt;=4,1,0)*IF(MONTH(ekodom[[#This Row],[Data]])&lt;=9,1,0)</f>
        <v>0</v>
      </c>
      <c r="G356">
        <f>IF(D355+ekodom[[#This Row],[retencja]]- IF(ekodom[[#This Row],[dzień_tygodnia]]=3,260,190)-IF(F356=1,300,0)&lt;0, 1,0)</f>
        <v>0</v>
      </c>
      <c r="H356">
        <f>IF(ekodom[[#This Row],[czy_wodociąg]]=0,0,-(D355+ekodom[[#This Row],[retencja]]- IF(ekodom[[#This Row],[dzień_tygodnia]]=3,260,190)-IF(F356=1,300,0)))</f>
        <v>0</v>
      </c>
    </row>
    <row r="357" spans="1:8" x14ac:dyDescent="0.25">
      <c r="A357" s="1">
        <v>44917</v>
      </c>
      <c r="B357">
        <v>22</v>
      </c>
      <c r="C357">
        <f>WEEKDAY(ekodom[[#This Row],[Data]],2)</f>
        <v>4</v>
      </c>
      <c r="D357">
        <f>D356+ekodom[[#This Row],[retencja]]-IF(D356+ekodom[[#This Row],[retencja]]- IF(ekodom[[#This Row],[dzień_tygodnia]]=3,260,190)-IF(F357=1,300,0)&gt;=0,   IF(ekodom[[#This Row],[dzień_tygodnia]]=3,260,190)+IF(F357=1,300,0),D356+ekodom[[#This Row],[retencja]])</f>
        <v>11132</v>
      </c>
      <c r="E357">
        <f>IF(ekodom[[#This Row],[retencja]]=0,E356+1,0)</f>
        <v>0</v>
      </c>
      <c r="F357">
        <f>IF(MOD(ekodom[[#This Row],[susza]],5)=0,1,0)*IF(E357=0,0,1)*IF(MONTH(ekodom[[#This Row],[Data]])&gt;=4,1,0)*IF(MONTH(ekodom[[#This Row],[Data]])&lt;=9,1,0)</f>
        <v>0</v>
      </c>
      <c r="G357">
        <f>IF(D356+ekodom[[#This Row],[retencja]]- IF(ekodom[[#This Row],[dzień_tygodnia]]=3,260,190)-IF(F357=1,300,0)&lt;0, 1,0)</f>
        <v>0</v>
      </c>
      <c r="H357">
        <f>IF(ekodom[[#This Row],[czy_wodociąg]]=0,0,-(D356+ekodom[[#This Row],[retencja]]- IF(ekodom[[#This Row],[dzień_tygodnia]]=3,260,190)-IF(F357=1,300,0)))</f>
        <v>0</v>
      </c>
    </row>
    <row r="358" spans="1:8" x14ac:dyDescent="0.25">
      <c r="A358" s="1">
        <v>44918</v>
      </c>
      <c r="B358">
        <v>0</v>
      </c>
      <c r="C358">
        <f>WEEKDAY(ekodom[[#This Row],[Data]],2)</f>
        <v>5</v>
      </c>
      <c r="D358">
        <f>D357+ekodom[[#This Row],[retencja]]-IF(D357+ekodom[[#This Row],[retencja]]- IF(ekodom[[#This Row],[dzień_tygodnia]]=3,260,190)-IF(F358=1,300,0)&gt;=0,   IF(ekodom[[#This Row],[dzień_tygodnia]]=3,260,190)+IF(F358=1,300,0),D357+ekodom[[#This Row],[retencja]])</f>
        <v>10942</v>
      </c>
      <c r="E358">
        <f>IF(ekodom[[#This Row],[retencja]]=0,E357+1,0)</f>
        <v>1</v>
      </c>
      <c r="F358">
        <f>IF(MOD(ekodom[[#This Row],[susza]],5)=0,1,0)*IF(E358=0,0,1)*IF(MONTH(ekodom[[#This Row],[Data]])&gt;=4,1,0)*IF(MONTH(ekodom[[#This Row],[Data]])&lt;=9,1,0)</f>
        <v>0</v>
      </c>
      <c r="G358">
        <f>IF(D357+ekodom[[#This Row],[retencja]]- IF(ekodom[[#This Row],[dzień_tygodnia]]=3,260,190)-IF(F358=1,300,0)&lt;0, 1,0)</f>
        <v>0</v>
      </c>
      <c r="H358">
        <f>IF(ekodom[[#This Row],[czy_wodociąg]]=0,0,-(D357+ekodom[[#This Row],[retencja]]- IF(ekodom[[#This Row],[dzień_tygodnia]]=3,260,190)-IF(F358=1,300,0)))</f>
        <v>0</v>
      </c>
    </row>
    <row r="359" spans="1:8" x14ac:dyDescent="0.25">
      <c r="A359" s="1">
        <v>44919</v>
      </c>
      <c r="B359">
        <v>0</v>
      </c>
      <c r="C359">
        <f>WEEKDAY(ekodom[[#This Row],[Data]],2)</f>
        <v>6</v>
      </c>
      <c r="D359">
        <f>D358+ekodom[[#This Row],[retencja]]-IF(D358+ekodom[[#This Row],[retencja]]- IF(ekodom[[#This Row],[dzień_tygodnia]]=3,260,190)-IF(F359=1,300,0)&gt;=0,   IF(ekodom[[#This Row],[dzień_tygodnia]]=3,260,190)+IF(F359=1,300,0),D358+ekodom[[#This Row],[retencja]])</f>
        <v>10752</v>
      </c>
      <c r="E359">
        <f>IF(ekodom[[#This Row],[retencja]]=0,E358+1,0)</f>
        <v>2</v>
      </c>
      <c r="F359">
        <f>IF(MOD(ekodom[[#This Row],[susza]],5)=0,1,0)*IF(E359=0,0,1)*IF(MONTH(ekodom[[#This Row],[Data]])&gt;=4,1,0)*IF(MONTH(ekodom[[#This Row],[Data]])&lt;=9,1,0)</f>
        <v>0</v>
      </c>
      <c r="G359">
        <f>IF(D358+ekodom[[#This Row],[retencja]]- IF(ekodom[[#This Row],[dzień_tygodnia]]=3,260,190)-IF(F359=1,300,0)&lt;0, 1,0)</f>
        <v>0</v>
      </c>
      <c r="H359">
        <f>IF(ekodom[[#This Row],[czy_wodociąg]]=0,0,-(D358+ekodom[[#This Row],[retencja]]- IF(ekodom[[#This Row],[dzień_tygodnia]]=3,260,190)-IF(F359=1,300,0)))</f>
        <v>0</v>
      </c>
    </row>
    <row r="360" spans="1:8" x14ac:dyDescent="0.25">
      <c r="A360" s="1">
        <v>44920</v>
      </c>
      <c r="B360">
        <v>0</v>
      </c>
      <c r="C360">
        <f>WEEKDAY(ekodom[[#This Row],[Data]],2)</f>
        <v>7</v>
      </c>
      <c r="D360">
        <f>D359+ekodom[[#This Row],[retencja]]-IF(D359+ekodom[[#This Row],[retencja]]- IF(ekodom[[#This Row],[dzień_tygodnia]]=3,260,190)-IF(F360=1,300,0)&gt;=0,   IF(ekodom[[#This Row],[dzień_tygodnia]]=3,260,190)+IF(F360=1,300,0),D359+ekodom[[#This Row],[retencja]])</f>
        <v>10562</v>
      </c>
      <c r="E360">
        <f>IF(ekodom[[#This Row],[retencja]]=0,E359+1,0)</f>
        <v>3</v>
      </c>
      <c r="F360">
        <f>IF(MOD(ekodom[[#This Row],[susza]],5)=0,1,0)*IF(E360=0,0,1)*IF(MONTH(ekodom[[#This Row],[Data]])&gt;=4,1,0)*IF(MONTH(ekodom[[#This Row],[Data]])&lt;=9,1,0)</f>
        <v>0</v>
      </c>
      <c r="G360">
        <f>IF(D359+ekodom[[#This Row],[retencja]]- IF(ekodom[[#This Row],[dzień_tygodnia]]=3,260,190)-IF(F360=1,300,0)&lt;0, 1,0)</f>
        <v>0</v>
      </c>
      <c r="H360">
        <f>IF(ekodom[[#This Row],[czy_wodociąg]]=0,0,-(D359+ekodom[[#This Row],[retencja]]- IF(ekodom[[#This Row],[dzień_tygodnia]]=3,260,190)-IF(F360=1,300,0)))</f>
        <v>0</v>
      </c>
    </row>
    <row r="361" spans="1:8" x14ac:dyDescent="0.25">
      <c r="A361" s="1">
        <v>44921</v>
      </c>
      <c r="B361">
        <v>135</v>
      </c>
      <c r="C361">
        <f>WEEKDAY(ekodom[[#This Row],[Data]],2)</f>
        <v>1</v>
      </c>
      <c r="D361">
        <f>D360+ekodom[[#This Row],[retencja]]-IF(D360+ekodom[[#This Row],[retencja]]- IF(ekodom[[#This Row],[dzień_tygodnia]]=3,260,190)-IF(F361=1,300,0)&gt;=0,   IF(ekodom[[#This Row],[dzień_tygodnia]]=3,260,190)+IF(F361=1,300,0),D360+ekodom[[#This Row],[retencja]])</f>
        <v>10507</v>
      </c>
      <c r="E361">
        <f>IF(ekodom[[#This Row],[retencja]]=0,E360+1,0)</f>
        <v>0</v>
      </c>
      <c r="F361">
        <f>IF(MOD(ekodom[[#This Row],[susza]],5)=0,1,0)*IF(E361=0,0,1)*IF(MONTH(ekodom[[#This Row],[Data]])&gt;=4,1,0)*IF(MONTH(ekodom[[#This Row],[Data]])&lt;=9,1,0)</f>
        <v>0</v>
      </c>
      <c r="G361">
        <f>IF(D360+ekodom[[#This Row],[retencja]]- IF(ekodom[[#This Row],[dzień_tygodnia]]=3,260,190)-IF(F361=1,300,0)&lt;0, 1,0)</f>
        <v>0</v>
      </c>
      <c r="H361">
        <f>IF(ekodom[[#This Row],[czy_wodociąg]]=0,0,-(D360+ekodom[[#This Row],[retencja]]- IF(ekodom[[#This Row],[dzień_tygodnia]]=3,260,190)-IF(F361=1,300,0)))</f>
        <v>0</v>
      </c>
    </row>
    <row r="362" spans="1:8" x14ac:dyDescent="0.25">
      <c r="A362" s="1">
        <v>44922</v>
      </c>
      <c r="B362">
        <v>0</v>
      </c>
      <c r="C362">
        <f>WEEKDAY(ekodom[[#This Row],[Data]],2)</f>
        <v>2</v>
      </c>
      <c r="D362">
        <f>D361+ekodom[[#This Row],[retencja]]-IF(D361+ekodom[[#This Row],[retencja]]- IF(ekodom[[#This Row],[dzień_tygodnia]]=3,260,190)-IF(F362=1,300,0)&gt;=0,   IF(ekodom[[#This Row],[dzień_tygodnia]]=3,260,190)+IF(F362=1,300,0),D361+ekodom[[#This Row],[retencja]])</f>
        <v>10317</v>
      </c>
      <c r="E362">
        <f>IF(ekodom[[#This Row],[retencja]]=0,E361+1,0)</f>
        <v>1</v>
      </c>
      <c r="F362">
        <f>IF(MOD(ekodom[[#This Row],[susza]],5)=0,1,0)*IF(E362=0,0,1)*IF(MONTH(ekodom[[#This Row],[Data]])&gt;=4,1,0)*IF(MONTH(ekodom[[#This Row],[Data]])&lt;=9,1,0)</f>
        <v>0</v>
      </c>
      <c r="G362">
        <f>IF(D361+ekodom[[#This Row],[retencja]]- IF(ekodom[[#This Row],[dzień_tygodnia]]=3,260,190)-IF(F362=1,300,0)&lt;0, 1,0)</f>
        <v>0</v>
      </c>
      <c r="H362">
        <f>IF(ekodom[[#This Row],[czy_wodociąg]]=0,0,-(D361+ekodom[[#This Row],[retencja]]- IF(ekodom[[#This Row],[dzień_tygodnia]]=3,260,190)-IF(F362=1,300,0)))</f>
        <v>0</v>
      </c>
    </row>
    <row r="363" spans="1:8" x14ac:dyDescent="0.25">
      <c r="A363" s="1">
        <v>44923</v>
      </c>
      <c r="B363">
        <v>153</v>
      </c>
      <c r="C363">
        <f>WEEKDAY(ekodom[[#This Row],[Data]],2)</f>
        <v>3</v>
      </c>
      <c r="D363">
        <f>D362+ekodom[[#This Row],[retencja]]-IF(D362+ekodom[[#This Row],[retencja]]- IF(ekodom[[#This Row],[dzień_tygodnia]]=3,260,190)-IF(F363=1,300,0)&gt;=0,   IF(ekodom[[#This Row],[dzień_tygodnia]]=3,260,190)+IF(F363=1,300,0),D362+ekodom[[#This Row],[retencja]])</f>
        <v>10210</v>
      </c>
      <c r="E363">
        <f>IF(ekodom[[#This Row],[retencja]]=0,E362+1,0)</f>
        <v>0</v>
      </c>
      <c r="F363">
        <f>IF(MOD(ekodom[[#This Row],[susza]],5)=0,1,0)*IF(E363=0,0,1)*IF(MONTH(ekodom[[#This Row],[Data]])&gt;=4,1,0)*IF(MONTH(ekodom[[#This Row],[Data]])&lt;=9,1,0)</f>
        <v>0</v>
      </c>
      <c r="G363">
        <f>IF(D362+ekodom[[#This Row],[retencja]]- IF(ekodom[[#This Row],[dzień_tygodnia]]=3,260,190)-IF(F363=1,300,0)&lt;0, 1,0)</f>
        <v>0</v>
      </c>
      <c r="H363">
        <f>IF(ekodom[[#This Row],[czy_wodociąg]]=0,0,-(D362+ekodom[[#This Row],[retencja]]- IF(ekodom[[#This Row],[dzień_tygodnia]]=3,260,190)-IF(F363=1,300,0)))</f>
        <v>0</v>
      </c>
    </row>
    <row r="364" spans="1:8" x14ac:dyDescent="0.25">
      <c r="A364" s="1">
        <v>44924</v>
      </c>
      <c r="B364">
        <v>0</v>
      </c>
      <c r="C364">
        <f>WEEKDAY(ekodom[[#This Row],[Data]],2)</f>
        <v>4</v>
      </c>
      <c r="D364">
        <f>D363+ekodom[[#This Row],[retencja]]-IF(D363+ekodom[[#This Row],[retencja]]- IF(ekodom[[#This Row],[dzień_tygodnia]]=3,260,190)-IF(F364=1,300,0)&gt;=0,   IF(ekodom[[#This Row],[dzień_tygodnia]]=3,260,190)+IF(F364=1,300,0),D363+ekodom[[#This Row],[retencja]])</f>
        <v>10020</v>
      </c>
      <c r="E364">
        <f>IF(ekodom[[#This Row],[retencja]]=0,E363+1,0)</f>
        <v>1</v>
      </c>
      <c r="F364">
        <f>IF(MOD(ekodom[[#This Row],[susza]],5)=0,1,0)*IF(E364=0,0,1)*IF(MONTH(ekodom[[#This Row],[Data]])&gt;=4,1,0)*IF(MONTH(ekodom[[#This Row],[Data]])&lt;=9,1,0)</f>
        <v>0</v>
      </c>
      <c r="G364">
        <f>IF(D363+ekodom[[#This Row],[retencja]]- IF(ekodom[[#This Row],[dzień_tygodnia]]=3,260,190)-IF(F364=1,300,0)&lt;0, 1,0)</f>
        <v>0</v>
      </c>
      <c r="H364">
        <f>IF(ekodom[[#This Row],[czy_wodociąg]]=0,0,-(D363+ekodom[[#This Row],[retencja]]- IF(ekodom[[#This Row],[dzień_tygodnia]]=3,260,190)-IF(F364=1,300,0)))</f>
        <v>0</v>
      </c>
    </row>
    <row r="365" spans="1:8" x14ac:dyDescent="0.25">
      <c r="A365" s="1">
        <v>44925</v>
      </c>
      <c r="B365">
        <v>0</v>
      </c>
      <c r="C365">
        <f>WEEKDAY(ekodom[[#This Row],[Data]],2)</f>
        <v>5</v>
      </c>
      <c r="D365">
        <f>D364+ekodom[[#This Row],[retencja]]-IF(D364+ekodom[[#This Row],[retencja]]- IF(ekodom[[#This Row],[dzień_tygodnia]]=3,260,190)-IF(F365=1,300,0)&gt;=0,   IF(ekodom[[#This Row],[dzień_tygodnia]]=3,260,190)+IF(F365=1,300,0),D364+ekodom[[#This Row],[retencja]])</f>
        <v>9830</v>
      </c>
      <c r="E365">
        <f>IF(ekodom[[#This Row],[retencja]]=0,E364+1,0)</f>
        <v>2</v>
      </c>
      <c r="F365">
        <f>IF(MOD(ekodom[[#This Row],[susza]],5)=0,1,0)*IF(E365=0,0,1)*IF(MONTH(ekodom[[#This Row],[Data]])&gt;=4,1,0)*IF(MONTH(ekodom[[#This Row],[Data]])&lt;=9,1,0)</f>
        <v>0</v>
      </c>
      <c r="G365">
        <f>IF(D364+ekodom[[#This Row],[retencja]]- IF(ekodom[[#This Row],[dzień_tygodnia]]=3,260,190)-IF(F365=1,300,0)&lt;0, 1,0)</f>
        <v>0</v>
      </c>
      <c r="H365">
        <f>IF(ekodom[[#This Row],[czy_wodociąg]]=0,0,-(D364+ekodom[[#This Row],[retencja]]- IF(ekodom[[#This Row],[dzień_tygodnia]]=3,260,190)-IF(F365=1,300,0)))</f>
        <v>0</v>
      </c>
    </row>
    <row r="366" spans="1:8" x14ac:dyDescent="0.25">
      <c r="A366" s="1">
        <v>44926</v>
      </c>
      <c r="B366">
        <v>144</v>
      </c>
      <c r="C366">
        <f>WEEKDAY(ekodom[[#This Row],[Data]],2)</f>
        <v>6</v>
      </c>
      <c r="D366">
        <f>D365+ekodom[[#This Row],[retencja]]-IF(D365+ekodom[[#This Row],[retencja]]- IF(ekodom[[#This Row],[dzień_tygodnia]]=3,260,190)-IF(F366=1,300,0)&gt;=0,   IF(ekodom[[#This Row],[dzień_tygodnia]]=3,260,190)+IF(F366=1,300,0),D365+ekodom[[#This Row],[retencja]])</f>
        <v>9784</v>
      </c>
      <c r="E366">
        <f>IF(ekodom[[#This Row],[retencja]]=0,E365+1,0)</f>
        <v>0</v>
      </c>
      <c r="F366">
        <f>IF(MOD(ekodom[[#This Row],[susza]],5)=0,1,0)*IF(E366=0,0,1)*IF(MONTH(ekodom[[#This Row],[Data]])&gt;=4,1,0)*IF(MONTH(ekodom[[#This Row],[Data]])&lt;=9,1,0)</f>
        <v>0</v>
      </c>
      <c r="G366">
        <f>IF(D365+ekodom[[#This Row],[retencja]]- IF(ekodom[[#This Row],[dzień_tygodnia]]=3,260,190)-IF(F366=1,300,0)&lt;0, 1,0)</f>
        <v>0</v>
      </c>
      <c r="H366">
        <f>IF(ekodom[[#This Row],[czy_wodociąg]]=0,0,-(D365+ekodom[[#This Row],[retencja]]- IF(ekodom[[#This Row],[dzień_tygodnia]]=3,260,190)-IF(F366=1,300,0)))</f>
        <v>0</v>
      </c>
    </row>
    <row r="367" spans="1:8" x14ac:dyDescent="0.25">
      <c r="A367" s="1"/>
      <c r="E367">
        <f>MAX(ekodom[susza])</f>
        <v>21</v>
      </c>
      <c r="G367">
        <f>SUBTOTAL(109,ekodom[czy_wodociąg])</f>
        <v>93</v>
      </c>
      <c r="H367">
        <f>SUBTOTAL(109,ekodom[pobrana ilość])</f>
        <v>19152</v>
      </c>
    </row>
    <row r="368" spans="1:8" x14ac:dyDescent="0.25">
      <c r="F368">
        <f>SUM(F92:F274)</f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474D-E8AA-4042-B9A9-D34854B2178B}">
  <dimension ref="A3:B16"/>
  <sheetViews>
    <sheetView workbookViewId="0">
      <selection activeCell="M13" sqref="M13"/>
    </sheetView>
  </sheetViews>
  <sheetFormatPr defaultRowHeight="15" x14ac:dyDescent="0.25"/>
  <cols>
    <col min="1" max="1" width="17.7109375" bestFit="1" customWidth="1"/>
    <col min="2" max="2" width="15" bestFit="1" customWidth="1"/>
  </cols>
  <sheetData>
    <row r="3" spans="1:2" x14ac:dyDescent="0.25">
      <c r="A3" s="9" t="s">
        <v>6</v>
      </c>
      <c r="B3" t="s">
        <v>20</v>
      </c>
    </row>
    <row r="4" spans="1:2" x14ac:dyDescent="0.25">
      <c r="A4" s="10" t="s">
        <v>8</v>
      </c>
      <c r="B4" s="11">
        <v>2452</v>
      </c>
    </row>
    <row r="5" spans="1:2" x14ac:dyDescent="0.25">
      <c r="A5" s="10" t="s">
        <v>9</v>
      </c>
      <c r="B5" s="11">
        <v>1381</v>
      </c>
    </row>
    <row r="6" spans="1:2" x14ac:dyDescent="0.25">
      <c r="A6" s="10" t="s">
        <v>10</v>
      </c>
      <c r="B6" s="11">
        <v>3755</v>
      </c>
    </row>
    <row r="7" spans="1:2" x14ac:dyDescent="0.25">
      <c r="A7" s="10" t="s">
        <v>11</v>
      </c>
      <c r="B7" s="11">
        <v>4213</v>
      </c>
    </row>
    <row r="8" spans="1:2" x14ac:dyDescent="0.25">
      <c r="A8" s="10" t="s">
        <v>12</v>
      </c>
      <c r="B8" s="11">
        <v>3935</v>
      </c>
    </row>
    <row r="9" spans="1:2" x14ac:dyDescent="0.25">
      <c r="A9" s="10" t="s">
        <v>13</v>
      </c>
      <c r="B9" s="11">
        <v>5566</v>
      </c>
    </row>
    <row r="10" spans="1:2" x14ac:dyDescent="0.25">
      <c r="A10" s="10" t="s">
        <v>14</v>
      </c>
      <c r="B10" s="11">
        <v>6516</v>
      </c>
    </row>
    <row r="11" spans="1:2" x14ac:dyDescent="0.25">
      <c r="A11" s="10" t="s">
        <v>15</v>
      </c>
      <c r="B11" s="11">
        <v>2698</v>
      </c>
    </row>
    <row r="12" spans="1:2" x14ac:dyDescent="0.25">
      <c r="A12" s="10" t="s">
        <v>16</v>
      </c>
      <c r="B12" s="11">
        <v>5680</v>
      </c>
    </row>
    <row r="13" spans="1:2" x14ac:dyDescent="0.25">
      <c r="A13" s="10" t="s">
        <v>17</v>
      </c>
      <c r="B13" s="11">
        <v>12225</v>
      </c>
    </row>
    <row r="14" spans="1:2" x14ac:dyDescent="0.25">
      <c r="A14" s="10" t="s">
        <v>18</v>
      </c>
      <c r="B14" s="11">
        <v>14761</v>
      </c>
    </row>
    <row r="15" spans="1:2" x14ac:dyDescent="0.25">
      <c r="A15" s="10" t="s">
        <v>19</v>
      </c>
      <c r="B15" s="11">
        <v>840</v>
      </c>
    </row>
    <row r="16" spans="1:2" x14ac:dyDescent="0.25">
      <c r="A16" s="10" t="s">
        <v>7</v>
      </c>
      <c r="B16" s="11">
        <v>64022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7244-2E43-4FFC-92CB-7574E1B7F9E5}">
  <dimension ref="A1:B366"/>
  <sheetViews>
    <sheetView workbookViewId="0">
      <selection sqref="A1:B366"/>
    </sheetView>
  </sheetViews>
  <sheetFormatPr defaultRowHeight="15" x14ac:dyDescent="0.25"/>
  <cols>
    <col min="1" max="1" width="17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7">
        <v>44562</v>
      </c>
      <c r="B2" s="4">
        <v>0</v>
      </c>
    </row>
    <row r="3" spans="1:2" x14ac:dyDescent="0.25">
      <c r="A3" s="8">
        <v>44563</v>
      </c>
      <c r="B3" s="5">
        <v>0</v>
      </c>
    </row>
    <row r="4" spans="1:2" x14ac:dyDescent="0.25">
      <c r="A4" s="7">
        <v>44564</v>
      </c>
      <c r="B4" s="4">
        <v>0</v>
      </c>
    </row>
    <row r="5" spans="1:2" x14ac:dyDescent="0.25">
      <c r="A5" s="8">
        <v>44565</v>
      </c>
      <c r="B5" s="5">
        <v>0</v>
      </c>
    </row>
    <row r="6" spans="1:2" x14ac:dyDescent="0.25">
      <c r="A6" s="7">
        <v>44566</v>
      </c>
      <c r="B6" s="4">
        <v>0</v>
      </c>
    </row>
    <row r="7" spans="1:2" x14ac:dyDescent="0.25">
      <c r="A7" s="8">
        <v>44567</v>
      </c>
      <c r="B7" s="5">
        <v>0</v>
      </c>
    </row>
    <row r="8" spans="1:2" x14ac:dyDescent="0.25">
      <c r="A8" s="7">
        <v>44568</v>
      </c>
      <c r="B8" s="4">
        <v>0</v>
      </c>
    </row>
    <row r="9" spans="1:2" x14ac:dyDescent="0.25">
      <c r="A9" s="8">
        <v>44569</v>
      </c>
      <c r="B9" s="5">
        <v>41</v>
      </c>
    </row>
    <row r="10" spans="1:2" x14ac:dyDescent="0.25">
      <c r="A10" s="7">
        <v>44570</v>
      </c>
      <c r="B10" s="4">
        <v>79</v>
      </c>
    </row>
    <row r="11" spans="1:2" x14ac:dyDescent="0.25">
      <c r="A11" s="8">
        <v>44571</v>
      </c>
      <c r="B11" s="5">
        <v>163</v>
      </c>
    </row>
    <row r="12" spans="1:2" x14ac:dyDescent="0.25">
      <c r="A12" s="7">
        <v>44572</v>
      </c>
      <c r="B12" s="4">
        <v>259</v>
      </c>
    </row>
    <row r="13" spans="1:2" x14ac:dyDescent="0.25">
      <c r="A13" s="8">
        <v>44573</v>
      </c>
      <c r="B13" s="5">
        <v>368</v>
      </c>
    </row>
    <row r="14" spans="1:2" x14ac:dyDescent="0.25">
      <c r="A14" s="7">
        <v>44574</v>
      </c>
      <c r="B14" s="4">
        <v>45</v>
      </c>
    </row>
    <row r="15" spans="1:2" x14ac:dyDescent="0.25">
      <c r="A15" s="8">
        <v>44575</v>
      </c>
      <c r="B15" s="5">
        <v>0</v>
      </c>
    </row>
    <row r="16" spans="1:2" x14ac:dyDescent="0.25">
      <c r="A16" s="7">
        <v>44576</v>
      </c>
      <c r="B16" s="4">
        <v>0</v>
      </c>
    </row>
    <row r="17" spans="1:2" x14ac:dyDescent="0.25">
      <c r="A17" s="8">
        <v>44577</v>
      </c>
      <c r="B17" s="5">
        <v>0</v>
      </c>
    </row>
    <row r="18" spans="1:2" x14ac:dyDescent="0.25">
      <c r="A18" s="7">
        <v>44578</v>
      </c>
      <c r="B18" s="4">
        <v>0</v>
      </c>
    </row>
    <row r="19" spans="1:2" x14ac:dyDescent="0.25">
      <c r="A19" s="8">
        <v>44579</v>
      </c>
      <c r="B19" s="5">
        <v>0</v>
      </c>
    </row>
    <row r="20" spans="1:2" x14ac:dyDescent="0.25">
      <c r="A20" s="7">
        <v>44580</v>
      </c>
      <c r="B20" s="4">
        <v>0</v>
      </c>
    </row>
    <row r="21" spans="1:2" x14ac:dyDescent="0.25">
      <c r="A21" s="8">
        <v>44581</v>
      </c>
      <c r="B21" s="5">
        <v>0</v>
      </c>
    </row>
    <row r="22" spans="1:2" x14ac:dyDescent="0.25">
      <c r="A22" s="7">
        <v>44582</v>
      </c>
      <c r="B22" s="4">
        <v>0</v>
      </c>
    </row>
    <row r="23" spans="1:2" x14ac:dyDescent="0.25">
      <c r="A23" s="8">
        <v>44583</v>
      </c>
      <c r="B23" s="5">
        <v>0</v>
      </c>
    </row>
    <row r="24" spans="1:2" x14ac:dyDescent="0.25">
      <c r="A24" s="7">
        <v>44584</v>
      </c>
      <c r="B24" s="4">
        <v>33</v>
      </c>
    </row>
    <row r="25" spans="1:2" x14ac:dyDescent="0.25">
      <c r="A25" s="8">
        <v>44585</v>
      </c>
      <c r="B25" s="5">
        <v>75</v>
      </c>
    </row>
    <row r="26" spans="1:2" x14ac:dyDescent="0.25">
      <c r="A26" s="7">
        <v>44586</v>
      </c>
      <c r="B26" s="4">
        <v>537</v>
      </c>
    </row>
    <row r="27" spans="1:2" x14ac:dyDescent="0.25">
      <c r="A27" s="8">
        <v>44587</v>
      </c>
      <c r="B27" s="5">
        <v>826</v>
      </c>
    </row>
    <row r="28" spans="1:2" x14ac:dyDescent="0.25">
      <c r="A28" s="7">
        <v>44588</v>
      </c>
      <c r="B28" s="4">
        <v>26</v>
      </c>
    </row>
    <row r="29" spans="1:2" x14ac:dyDescent="0.25">
      <c r="A29" s="8">
        <v>44589</v>
      </c>
      <c r="B29" s="5">
        <v>0</v>
      </c>
    </row>
    <row r="30" spans="1:2" x14ac:dyDescent="0.25">
      <c r="A30" s="7">
        <v>44590</v>
      </c>
      <c r="B30" s="4">
        <v>0</v>
      </c>
    </row>
    <row r="31" spans="1:2" x14ac:dyDescent="0.25">
      <c r="A31" s="8">
        <v>44591</v>
      </c>
      <c r="B31" s="5">
        <v>0</v>
      </c>
    </row>
    <row r="32" spans="1:2" x14ac:dyDescent="0.25">
      <c r="A32" s="7">
        <v>44592</v>
      </c>
      <c r="B32" s="4">
        <v>0</v>
      </c>
    </row>
    <row r="33" spans="1:2" x14ac:dyDescent="0.25">
      <c r="A33" s="8">
        <v>44593</v>
      </c>
      <c r="B33" s="5">
        <v>0</v>
      </c>
    </row>
    <row r="34" spans="1:2" x14ac:dyDescent="0.25">
      <c r="A34" s="7">
        <v>44594</v>
      </c>
      <c r="B34" s="4">
        <v>0</v>
      </c>
    </row>
    <row r="35" spans="1:2" x14ac:dyDescent="0.25">
      <c r="A35" s="8">
        <v>44595</v>
      </c>
      <c r="B35" s="5">
        <v>0</v>
      </c>
    </row>
    <row r="36" spans="1:2" x14ac:dyDescent="0.25">
      <c r="A36" s="7">
        <v>44596</v>
      </c>
      <c r="B36" s="4">
        <v>0</v>
      </c>
    </row>
    <row r="37" spans="1:2" x14ac:dyDescent="0.25">
      <c r="A37" s="8">
        <v>44597</v>
      </c>
      <c r="B37" s="5">
        <v>97</v>
      </c>
    </row>
    <row r="38" spans="1:2" x14ac:dyDescent="0.25">
      <c r="A38" s="7">
        <v>44598</v>
      </c>
      <c r="B38" s="4">
        <v>0</v>
      </c>
    </row>
    <row r="39" spans="1:2" x14ac:dyDescent="0.25">
      <c r="A39" s="8">
        <v>44599</v>
      </c>
      <c r="B39" s="5">
        <v>99</v>
      </c>
    </row>
    <row r="40" spans="1:2" x14ac:dyDescent="0.25">
      <c r="A40" s="7">
        <v>44600</v>
      </c>
      <c r="B40" s="4">
        <v>0</v>
      </c>
    </row>
    <row r="41" spans="1:2" x14ac:dyDescent="0.25">
      <c r="A41" s="8">
        <v>44601</v>
      </c>
      <c r="B41" s="5">
        <v>0</v>
      </c>
    </row>
    <row r="42" spans="1:2" x14ac:dyDescent="0.25">
      <c r="A42" s="7">
        <v>44602</v>
      </c>
      <c r="B42" s="4">
        <v>0</v>
      </c>
    </row>
    <row r="43" spans="1:2" x14ac:dyDescent="0.25">
      <c r="A43" s="8">
        <v>44603</v>
      </c>
      <c r="B43" s="5">
        <v>97</v>
      </c>
    </row>
    <row r="44" spans="1:2" x14ac:dyDescent="0.25">
      <c r="A44" s="7">
        <v>44604</v>
      </c>
      <c r="B44" s="4">
        <v>83</v>
      </c>
    </row>
    <row r="45" spans="1:2" x14ac:dyDescent="0.25">
      <c r="A45" s="8">
        <v>44605</v>
      </c>
      <c r="B45" s="5">
        <v>77</v>
      </c>
    </row>
    <row r="46" spans="1:2" x14ac:dyDescent="0.25">
      <c r="A46" s="7">
        <v>44606</v>
      </c>
      <c r="B46" s="4">
        <v>195</v>
      </c>
    </row>
    <row r="47" spans="1:2" x14ac:dyDescent="0.25">
      <c r="A47" s="8">
        <v>44607</v>
      </c>
      <c r="B47" s="5">
        <v>145</v>
      </c>
    </row>
    <row r="48" spans="1:2" x14ac:dyDescent="0.25">
      <c r="A48" s="7">
        <v>44608</v>
      </c>
      <c r="B48" s="4">
        <v>90</v>
      </c>
    </row>
    <row r="49" spans="1:2" x14ac:dyDescent="0.25">
      <c r="A49" s="8">
        <v>44609</v>
      </c>
      <c r="B49" s="5">
        <v>0</v>
      </c>
    </row>
    <row r="50" spans="1:2" x14ac:dyDescent="0.25">
      <c r="A50" s="7">
        <v>44610</v>
      </c>
      <c r="B50" s="4">
        <v>0</v>
      </c>
    </row>
    <row r="51" spans="1:2" x14ac:dyDescent="0.25">
      <c r="A51" s="8">
        <v>44611</v>
      </c>
      <c r="B51" s="5">
        <v>93</v>
      </c>
    </row>
    <row r="52" spans="1:2" x14ac:dyDescent="0.25">
      <c r="A52" s="7">
        <v>44612</v>
      </c>
      <c r="B52" s="4">
        <v>0</v>
      </c>
    </row>
    <row r="53" spans="1:2" x14ac:dyDescent="0.25">
      <c r="A53" s="8">
        <v>44613</v>
      </c>
      <c r="B53" s="5">
        <v>0</v>
      </c>
    </row>
    <row r="54" spans="1:2" x14ac:dyDescent="0.25">
      <c r="A54" s="7">
        <v>44614</v>
      </c>
      <c r="B54" s="4">
        <v>93</v>
      </c>
    </row>
    <row r="55" spans="1:2" x14ac:dyDescent="0.25">
      <c r="A55" s="8">
        <v>44615</v>
      </c>
      <c r="B55" s="5">
        <v>0</v>
      </c>
    </row>
    <row r="56" spans="1:2" x14ac:dyDescent="0.25">
      <c r="A56" s="7">
        <v>44616</v>
      </c>
      <c r="B56" s="4">
        <v>0</v>
      </c>
    </row>
    <row r="57" spans="1:2" x14ac:dyDescent="0.25">
      <c r="A57" s="8">
        <v>44617</v>
      </c>
      <c r="B57" s="5">
        <v>0</v>
      </c>
    </row>
    <row r="58" spans="1:2" x14ac:dyDescent="0.25">
      <c r="A58" s="7">
        <v>44618</v>
      </c>
      <c r="B58" s="4">
        <v>228</v>
      </c>
    </row>
    <row r="59" spans="1:2" x14ac:dyDescent="0.25">
      <c r="A59" s="8">
        <v>44619</v>
      </c>
      <c r="B59" s="5">
        <v>0</v>
      </c>
    </row>
    <row r="60" spans="1:2" x14ac:dyDescent="0.25">
      <c r="A60" s="7">
        <v>44620</v>
      </c>
      <c r="B60" s="4">
        <v>84</v>
      </c>
    </row>
    <row r="61" spans="1:2" x14ac:dyDescent="0.25">
      <c r="A61" s="8">
        <v>44621</v>
      </c>
      <c r="B61" s="5">
        <v>90</v>
      </c>
    </row>
    <row r="62" spans="1:2" x14ac:dyDescent="0.25">
      <c r="A62" s="7">
        <v>44622</v>
      </c>
      <c r="B62" s="4">
        <v>0</v>
      </c>
    </row>
    <row r="63" spans="1:2" x14ac:dyDescent="0.25">
      <c r="A63" s="8">
        <v>44623</v>
      </c>
      <c r="B63" s="5">
        <v>93</v>
      </c>
    </row>
    <row r="64" spans="1:2" x14ac:dyDescent="0.25">
      <c r="A64" s="7">
        <v>44624</v>
      </c>
      <c r="B64" s="4">
        <v>1189</v>
      </c>
    </row>
    <row r="65" spans="1:2" x14ac:dyDescent="0.25">
      <c r="A65" s="8">
        <v>44625</v>
      </c>
      <c r="B65" s="5">
        <v>139</v>
      </c>
    </row>
    <row r="66" spans="1:2" x14ac:dyDescent="0.25">
      <c r="A66" s="7">
        <v>44626</v>
      </c>
      <c r="B66" s="4">
        <v>0</v>
      </c>
    </row>
    <row r="67" spans="1:2" x14ac:dyDescent="0.25">
      <c r="A67" s="8">
        <v>44627</v>
      </c>
      <c r="B67" s="5">
        <v>0</v>
      </c>
    </row>
    <row r="68" spans="1:2" x14ac:dyDescent="0.25">
      <c r="A68" s="7">
        <v>44628</v>
      </c>
      <c r="B68" s="4">
        <v>75</v>
      </c>
    </row>
    <row r="69" spans="1:2" x14ac:dyDescent="0.25">
      <c r="A69" s="8">
        <v>44629</v>
      </c>
      <c r="B69" s="5">
        <v>612</v>
      </c>
    </row>
    <row r="70" spans="1:2" x14ac:dyDescent="0.25">
      <c r="A70" s="7">
        <v>44630</v>
      </c>
      <c r="B70" s="4">
        <v>0</v>
      </c>
    </row>
    <row r="71" spans="1:2" x14ac:dyDescent="0.25">
      <c r="A71" s="8">
        <v>44631</v>
      </c>
      <c r="B71" s="5">
        <v>137</v>
      </c>
    </row>
    <row r="72" spans="1:2" x14ac:dyDescent="0.25">
      <c r="A72" s="7">
        <v>44632</v>
      </c>
      <c r="B72" s="4">
        <v>122</v>
      </c>
    </row>
    <row r="73" spans="1:2" x14ac:dyDescent="0.25">
      <c r="A73" s="8">
        <v>44633</v>
      </c>
      <c r="B73" s="5">
        <v>0</v>
      </c>
    </row>
    <row r="74" spans="1:2" x14ac:dyDescent="0.25">
      <c r="A74" s="7">
        <v>44634</v>
      </c>
      <c r="B74" s="4">
        <v>0</v>
      </c>
    </row>
    <row r="75" spans="1:2" x14ac:dyDescent="0.25">
      <c r="A75" s="8">
        <v>44635</v>
      </c>
      <c r="B75" s="5">
        <v>88</v>
      </c>
    </row>
    <row r="76" spans="1:2" x14ac:dyDescent="0.25">
      <c r="A76" s="7">
        <v>44636</v>
      </c>
      <c r="B76" s="4">
        <v>112</v>
      </c>
    </row>
    <row r="77" spans="1:2" x14ac:dyDescent="0.25">
      <c r="A77" s="8">
        <v>44637</v>
      </c>
      <c r="B77" s="5">
        <v>82</v>
      </c>
    </row>
    <row r="78" spans="1:2" x14ac:dyDescent="0.25">
      <c r="A78" s="7">
        <v>44638</v>
      </c>
      <c r="B78" s="4">
        <v>174</v>
      </c>
    </row>
    <row r="79" spans="1:2" x14ac:dyDescent="0.25">
      <c r="A79" s="8">
        <v>44639</v>
      </c>
      <c r="B79" s="5">
        <v>279</v>
      </c>
    </row>
    <row r="80" spans="1:2" x14ac:dyDescent="0.25">
      <c r="A80" s="7">
        <v>44640</v>
      </c>
      <c r="B80" s="4">
        <v>125</v>
      </c>
    </row>
    <row r="81" spans="1:2" x14ac:dyDescent="0.25">
      <c r="A81" s="8">
        <v>44641</v>
      </c>
      <c r="B81" s="5">
        <v>123</v>
      </c>
    </row>
    <row r="82" spans="1:2" x14ac:dyDescent="0.25">
      <c r="A82" s="7">
        <v>44642</v>
      </c>
      <c r="B82" s="4">
        <v>108</v>
      </c>
    </row>
    <row r="83" spans="1:2" x14ac:dyDescent="0.25">
      <c r="A83" s="8">
        <v>44643</v>
      </c>
      <c r="B83" s="5">
        <v>0</v>
      </c>
    </row>
    <row r="84" spans="1:2" x14ac:dyDescent="0.25">
      <c r="A84" s="7">
        <v>44644</v>
      </c>
      <c r="B84" s="4">
        <v>0</v>
      </c>
    </row>
    <row r="85" spans="1:2" x14ac:dyDescent="0.25">
      <c r="A85" s="8">
        <v>44645</v>
      </c>
      <c r="B85" s="5">
        <v>0</v>
      </c>
    </row>
    <row r="86" spans="1:2" x14ac:dyDescent="0.25">
      <c r="A86" s="7">
        <v>44646</v>
      </c>
      <c r="B86" s="4">
        <v>0</v>
      </c>
    </row>
    <row r="87" spans="1:2" x14ac:dyDescent="0.25">
      <c r="A87" s="8">
        <v>44647</v>
      </c>
      <c r="B87" s="5">
        <v>0</v>
      </c>
    </row>
    <row r="88" spans="1:2" x14ac:dyDescent="0.25">
      <c r="A88" s="7">
        <v>44648</v>
      </c>
      <c r="B88" s="4">
        <v>0</v>
      </c>
    </row>
    <row r="89" spans="1:2" x14ac:dyDescent="0.25">
      <c r="A89" s="8">
        <v>44649</v>
      </c>
      <c r="B89" s="5">
        <v>0</v>
      </c>
    </row>
    <row r="90" spans="1:2" x14ac:dyDescent="0.25">
      <c r="A90" s="7">
        <v>44650</v>
      </c>
      <c r="B90" s="4">
        <v>0</v>
      </c>
    </row>
    <row r="91" spans="1:2" x14ac:dyDescent="0.25">
      <c r="A91" s="8">
        <v>44651</v>
      </c>
      <c r="B91" s="5">
        <v>207</v>
      </c>
    </row>
    <row r="92" spans="1:2" x14ac:dyDescent="0.25">
      <c r="A92" s="7">
        <v>44652</v>
      </c>
      <c r="B92" s="4">
        <v>1299</v>
      </c>
    </row>
    <row r="93" spans="1:2" x14ac:dyDescent="0.25">
      <c r="A93" s="8">
        <v>44653</v>
      </c>
      <c r="B93" s="5">
        <v>218</v>
      </c>
    </row>
    <row r="94" spans="1:2" x14ac:dyDescent="0.25">
      <c r="A94" s="7">
        <v>44654</v>
      </c>
      <c r="B94" s="4">
        <v>0</v>
      </c>
    </row>
    <row r="95" spans="1:2" x14ac:dyDescent="0.25">
      <c r="A95" s="8">
        <v>44655</v>
      </c>
      <c r="B95" s="5">
        <v>0</v>
      </c>
    </row>
    <row r="96" spans="1:2" x14ac:dyDescent="0.25">
      <c r="A96" s="7">
        <v>44656</v>
      </c>
      <c r="B96" s="4">
        <v>0</v>
      </c>
    </row>
    <row r="97" spans="1:2" x14ac:dyDescent="0.25">
      <c r="A97" s="8">
        <v>44657</v>
      </c>
      <c r="B97" s="5">
        <v>220</v>
      </c>
    </row>
    <row r="98" spans="1:2" x14ac:dyDescent="0.25">
      <c r="A98" s="7">
        <v>44658</v>
      </c>
      <c r="B98" s="4">
        <v>72</v>
      </c>
    </row>
    <row r="99" spans="1:2" x14ac:dyDescent="0.25">
      <c r="A99" s="8">
        <v>44659</v>
      </c>
      <c r="B99" s="5">
        <v>0</v>
      </c>
    </row>
    <row r="100" spans="1:2" x14ac:dyDescent="0.25">
      <c r="A100" s="7">
        <v>44660</v>
      </c>
      <c r="B100" s="4">
        <v>0</v>
      </c>
    </row>
    <row r="101" spans="1:2" x14ac:dyDescent="0.25">
      <c r="A101" s="8">
        <v>44661</v>
      </c>
      <c r="B101" s="5">
        <v>0</v>
      </c>
    </row>
    <row r="102" spans="1:2" x14ac:dyDescent="0.25">
      <c r="A102" s="7">
        <v>44662</v>
      </c>
      <c r="B102" s="4">
        <v>0</v>
      </c>
    </row>
    <row r="103" spans="1:2" x14ac:dyDescent="0.25">
      <c r="A103" s="8">
        <v>44663</v>
      </c>
      <c r="B103" s="5">
        <v>0</v>
      </c>
    </row>
    <row r="104" spans="1:2" x14ac:dyDescent="0.25">
      <c r="A104" s="7">
        <v>44664</v>
      </c>
      <c r="B104" s="4">
        <v>205</v>
      </c>
    </row>
    <row r="105" spans="1:2" x14ac:dyDescent="0.25">
      <c r="A105" s="8">
        <v>44665</v>
      </c>
      <c r="B105" s="5">
        <v>0</v>
      </c>
    </row>
    <row r="106" spans="1:2" x14ac:dyDescent="0.25">
      <c r="A106" s="7">
        <v>44666</v>
      </c>
      <c r="B106" s="4">
        <v>436</v>
      </c>
    </row>
    <row r="107" spans="1:2" x14ac:dyDescent="0.25">
      <c r="A107" s="8">
        <v>44667</v>
      </c>
      <c r="B107" s="5">
        <v>622</v>
      </c>
    </row>
    <row r="108" spans="1:2" x14ac:dyDescent="0.25">
      <c r="A108" s="7">
        <v>44668</v>
      </c>
      <c r="B108" s="4">
        <v>34</v>
      </c>
    </row>
    <row r="109" spans="1:2" x14ac:dyDescent="0.25">
      <c r="A109" s="8">
        <v>44669</v>
      </c>
      <c r="B109" s="5">
        <v>0</v>
      </c>
    </row>
    <row r="110" spans="1:2" x14ac:dyDescent="0.25">
      <c r="A110" s="7">
        <v>44670</v>
      </c>
      <c r="B110" s="4">
        <v>0</v>
      </c>
    </row>
    <row r="111" spans="1:2" x14ac:dyDescent="0.25">
      <c r="A111" s="8">
        <v>44671</v>
      </c>
      <c r="B111" s="5">
        <v>0</v>
      </c>
    </row>
    <row r="112" spans="1:2" x14ac:dyDescent="0.25">
      <c r="A112" s="7">
        <v>44672</v>
      </c>
      <c r="B112" s="4">
        <v>0</v>
      </c>
    </row>
    <row r="113" spans="1:2" x14ac:dyDescent="0.25">
      <c r="A113" s="8">
        <v>44673</v>
      </c>
      <c r="B113" s="5">
        <v>0</v>
      </c>
    </row>
    <row r="114" spans="1:2" x14ac:dyDescent="0.25">
      <c r="A114" s="7">
        <v>44674</v>
      </c>
      <c r="B114" s="4">
        <v>0</v>
      </c>
    </row>
    <row r="115" spans="1:2" x14ac:dyDescent="0.25">
      <c r="A115" s="8">
        <v>44675</v>
      </c>
      <c r="B115" s="5">
        <v>0</v>
      </c>
    </row>
    <row r="116" spans="1:2" x14ac:dyDescent="0.25">
      <c r="A116" s="7">
        <v>44676</v>
      </c>
      <c r="B116" s="4">
        <v>0</v>
      </c>
    </row>
    <row r="117" spans="1:2" x14ac:dyDescent="0.25">
      <c r="A117" s="8">
        <v>44677</v>
      </c>
      <c r="B117" s="5">
        <v>0</v>
      </c>
    </row>
    <row r="118" spans="1:2" x14ac:dyDescent="0.25">
      <c r="A118" s="7">
        <v>44678</v>
      </c>
      <c r="B118" s="4">
        <v>0</v>
      </c>
    </row>
    <row r="119" spans="1:2" x14ac:dyDescent="0.25">
      <c r="A119" s="8">
        <v>44679</v>
      </c>
      <c r="B119" s="5">
        <v>36</v>
      </c>
    </row>
    <row r="120" spans="1:2" x14ac:dyDescent="0.25">
      <c r="A120" s="7">
        <v>44680</v>
      </c>
      <c r="B120" s="4">
        <v>542</v>
      </c>
    </row>
    <row r="121" spans="1:2" x14ac:dyDescent="0.25">
      <c r="A121" s="8">
        <v>44681</v>
      </c>
      <c r="B121" s="5">
        <v>529</v>
      </c>
    </row>
    <row r="122" spans="1:2" x14ac:dyDescent="0.25">
      <c r="A122" s="7">
        <v>44682</v>
      </c>
      <c r="B122" s="4">
        <v>890</v>
      </c>
    </row>
    <row r="123" spans="1:2" x14ac:dyDescent="0.25">
      <c r="A123" s="8">
        <v>44683</v>
      </c>
      <c r="B123" s="5">
        <v>609</v>
      </c>
    </row>
    <row r="124" spans="1:2" x14ac:dyDescent="0.25">
      <c r="A124" s="7">
        <v>44684</v>
      </c>
      <c r="B124" s="4">
        <v>79</v>
      </c>
    </row>
    <row r="125" spans="1:2" x14ac:dyDescent="0.25">
      <c r="A125" s="8">
        <v>44685</v>
      </c>
      <c r="B125" s="5">
        <v>0</v>
      </c>
    </row>
    <row r="126" spans="1:2" x14ac:dyDescent="0.25">
      <c r="A126" s="7">
        <v>44686</v>
      </c>
      <c r="B126" s="4">
        <v>0</v>
      </c>
    </row>
    <row r="127" spans="1:2" x14ac:dyDescent="0.25">
      <c r="A127" s="8">
        <v>44687</v>
      </c>
      <c r="B127" s="5">
        <v>0</v>
      </c>
    </row>
    <row r="128" spans="1:2" x14ac:dyDescent="0.25">
      <c r="A128" s="7">
        <v>44688</v>
      </c>
      <c r="B128" s="4">
        <v>0</v>
      </c>
    </row>
    <row r="129" spans="1:2" x14ac:dyDescent="0.25">
      <c r="A129" s="8">
        <v>44689</v>
      </c>
      <c r="B129" s="5">
        <v>0</v>
      </c>
    </row>
    <row r="130" spans="1:2" x14ac:dyDescent="0.25">
      <c r="A130" s="7">
        <v>44690</v>
      </c>
      <c r="B130" s="4">
        <v>0</v>
      </c>
    </row>
    <row r="131" spans="1:2" x14ac:dyDescent="0.25">
      <c r="A131" s="8">
        <v>44691</v>
      </c>
      <c r="B131" s="5">
        <v>467</v>
      </c>
    </row>
    <row r="132" spans="1:2" x14ac:dyDescent="0.25">
      <c r="A132" s="7">
        <v>44692</v>
      </c>
      <c r="B132" s="4">
        <v>234</v>
      </c>
    </row>
    <row r="133" spans="1:2" x14ac:dyDescent="0.25">
      <c r="A133" s="8">
        <v>44693</v>
      </c>
      <c r="B133" s="5">
        <v>0</v>
      </c>
    </row>
    <row r="134" spans="1:2" x14ac:dyDescent="0.25">
      <c r="A134" s="7">
        <v>44694</v>
      </c>
      <c r="B134" s="4">
        <v>0</v>
      </c>
    </row>
    <row r="135" spans="1:2" x14ac:dyDescent="0.25">
      <c r="A135" s="8">
        <v>44695</v>
      </c>
      <c r="B135" s="5">
        <v>0</v>
      </c>
    </row>
    <row r="136" spans="1:2" x14ac:dyDescent="0.25">
      <c r="A136" s="7">
        <v>44696</v>
      </c>
      <c r="B136" s="4">
        <v>0</v>
      </c>
    </row>
    <row r="137" spans="1:2" x14ac:dyDescent="0.25">
      <c r="A137" s="8">
        <v>44697</v>
      </c>
      <c r="B137" s="5">
        <v>65</v>
      </c>
    </row>
    <row r="138" spans="1:2" x14ac:dyDescent="0.25">
      <c r="A138" s="7">
        <v>44698</v>
      </c>
      <c r="B138" s="4">
        <v>781</v>
      </c>
    </row>
    <row r="139" spans="1:2" x14ac:dyDescent="0.25">
      <c r="A139" s="8">
        <v>44699</v>
      </c>
      <c r="B139" s="5">
        <v>778</v>
      </c>
    </row>
    <row r="140" spans="1:2" x14ac:dyDescent="0.25">
      <c r="A140" s="7">
        <v>44700</v>
      </c>
      <c r="B140" s="4">
        <v>32</v>
      </c>
    </row>
    <row r="141" spans="1:2" x14ac:dyDescent="0.25">
      <c r="A141" s="8">
        <v>44701</v>
      </c>
      <c r="B141" s="5">
        <v>0</v>
      </c>
    </row>
    <row r="142" spans="1:2" x14ac:dyDescent="0.25">
      <c r="A142" s="7">
        <v>44702</v>
      </c>
      <c r="B142" s="4">
        <v>0</v>
      </c>
    </row>
    <row r="143" spans="1:2" x14ac:dyDescent="0.25">
      <c r="A143" s="8">
        <v>44703</v>
      </c>
      <c r="B143" s="5">
        <v>0</v>
      </c>
    </row>
    <row r="144" spans="1:2" x14ac:dyDescent="0.25">
      <c r="A144" s="7">
        <v>44704</v>
      </c>
      <c r="B144" s="4">
        <v>0</v>
      </c>
    </row>
    <row r="145" spans="1:2" x14ac:dyDescent="0.25">
      <c r="A145" s="8">
        <v>44705</v>
      </c>
      <c r="B145" s="5">
        <v>0</v>
      </c>
    </row>
    <row r="146" spans="1:2" x14ac:dyDescent="0.25">
      <c r="A146" s="7">
        <v>44706</v>
      </c>
      <c r="B146" s="4">
        <v>0</v>
      </c>
    </row>
    <row r="147" spans="1:2" x14ac:dyDescent="0.25">
      <c r="A147" s="8">
        <v>44707</v>
      </c>
      <c r="B147" s="5">
        <v>0</v>
      </c>
    </row>
    <row r="148" spans="1:2" x14ac:dyDescent="0.25">
      <c r="A148" s="7">
        <v>44708</v>
      </c>
      <c r="B148" s="4">
        <v>0</v>
      </c>
    </row>
    <row r="149" spans="1:2" x14ac:dyDescent="0.25">
      <c r="A149" s="8">
        <v>44709</v>
      </c>
      <c r="B149" s="5">
        <v>0</v>
      </c>
    </row>
    <row r="150" spans="1:2" x14ac:dyDescent="0.25">
      <c r="A150" s="7">
        <v>44710</v>
      </c>
      <c r="B150" s="4">
        <v>0</v>
      </c>
    </row>
    <row r="151" spans="1:2" x14ac:dyDescent="0.25">
      <c r="A151" s="8">
        <v>44711</v>
      </c>
      <c r="B151" s="5">
        <v>0</v>
      </c>
    </row>
    <row r="152" spans="1:2" x14ac:dyDescent="0.25">
      <c r="A152" s="7">
        <v>44712</v>
      </c>
      <c r="B152" s="4">
        <v>0</v>
      </c>
    </row>
    <row r="153" spans="1:2" x14ac:dyDescent="0.25">
      <c r="A153" s="8">
        <v>44713</v>
      </c>
      <c r="B153" s="5">
        <v>0</v>
      </c>
    </row>
    <row r="154" spans="1:2" x14ac:dyDescent="0.25">
      <c r="A154" s="7">
        <v>44714</v>
      </c>
      <c r="B154" s="4">
        <v>18</v>
      </c>
    </row>
    <row r="155" spans="1:2" x14ac:dyDescent="0.25">
      <c r="A155" s="8">
        <v>44715</v>
      </c>
      <c r="B155" s="5">
        <v>525</v>
      </c>
    </row>
    <row r="156" spans="1:2" x14ac:dyDescent="0.25">
      <c r="A156" s="7">
        <v>44716</v>
      </c>
      <c r="B156" s="4">
        <v>697</v>
      </c>
    </row>
    <row r="157" spans="1:2" x14ac:dyDescent="0.25">
      <c r="A157" s="8">
        <v>44717</v>
      </c>
      <c r="B157" s="5">
        <v>786</v>
      </c>
    </row>
    <row r="158" spans="1:2" x14ac:dyDescent="0.25">
      <c r="A158" s="7">
        <v>44718</v>
      </c>
      <c r="B158" s="4">
        <v>792</v>
      </c>
    </row>
    <row r="159" spans="1:2" x14ac:dyDescent="0.25">
      <c r="A159" s="8">
        <v>44719</v>
      </c>
      <c r="B159" s="5">
        <v>0</v>
      </c>
    </row>
    <row r="160" spans="1:2" x14ac:dyDescent="0.25">
      <c r="A160" s="7">
        <v>44720</v>
      </c>
      <c r="B160" s="4">
        <v>0</v>
      </c>
    </row>
    <row r="161" spans="1:2" x14ac:dyDescent="0.25">
      <c r="A161" s="8">
        <v>44721</v>
      </c>
      <c r="B161" s="5">
        <v>0</v>
      </c>
    </row>
    <row r="162" spans="1:2" x14ac:dyDescent="0.25">
      <c r="A162" s="7">
        <v>44722</v>
      </c>
      <c r="B162" s="4">
        <v>0</v>
      </c>
    </row>
    <row r="163" spans="1:2" x14ac:dyDescent="0.25">
      <c r="A163" s="8">
        <v>44723</v>
      </c>
      <c r="B163" s="5">
        <v>0</v>
      </c>
    </row>
    <row r="164" spans="1:2" x14ac:dyDescent="0.25">
      <c r="A164" s="7">
        <v>44724</v>
      </c>
      <c r="B164" s="4">
        <v>0</v>
      </c>
    </row>
    <row r="165" spans="1:2" x14ac:dyDescent="0.25">
      <c r="A165" s="8">
        <v>44725</v>
      </c>
      <c r="B165" s="5">
        <v>0</v>
      </c>
    </row>
    <row r="166" spans="1:2" x14ac:dyDescent="0.25">
      <c r="A166" s="7">
        <v>44726</v>
      </c>
      <c r="B166" s="4">
        <v>0</v>
      </c>
    </row>
    <row r="167" spans="1:2" x14ac:dyDescent="0.25">
      <c r="A167" s="8">
        <v>44727</v>
      </c>
      <c r="B167" s="5">
        <v>0</v>
      </c>
    </row>
    <row r="168" spans="1:2" x14ac:dyDescent="0.25">
      <c r="A168" s="7">
        <v>44728</v>
      </c>
      <c r="B168" s="4">
        <v>0</v>
      </c>
    </row>
    <row r="169" spans="1:2" x14ac:dyDescent="0.25">
      <c r="A169" s="8">
        <v>44729</v>
      </c>
      <c r="B169" s="5">
        <v>998</v>
      </c>
    </row>
    <row r="170" spans="1:2" x14ac:dyDescent="0.25">
      <c r="A170" s="7">
        <v>44730</v>
      </c>
      <c r="B170" s="4">
        <v>0</v>
      </c>
    </row>
    <row r="171" spans="1:2" x14ac:dyDescent="0.25">
      <c r="A171" s="8">
        <v>44731</v>
      </c>
      <c r="B171" s="5">
        <v>0</v>
      </c>
    </row>
    <row r="172" spans="1:2" x14ac:dyDescent="0.25">
      <c r="A172" s="7">
        <v>44732</v>
      </c>
      <c r="B172" s="4">
        <v>0</v>
      </c>
    </row>
    <row r="173" spans="1:2" x14ac:dyDescent="0.25">
      <c r="A173" s="8">
        <v>44733</v>
      </c>
      <c r="B173" s="5">
        <v>0</v>
      </c>
    </row>
    <row r="174" spans="1:2" x14ac:dyDescent="0.25">
      <c r="A174" s="7">
        <v>44734</v>
      </c>
      <c r="B174" s="4">
        <v>0</v>
      </c>
    </row>
    <row r="175" spans="1:2" x14ac:dyDescent="0.25">
      <c r="A175" s="8">
        <v>44735</v>
      </c>
      <c r="B175" s="5">
        <v>0</v>
      </c>
    </row>
    <row r="176" spans="1:2" x14ac:dyDescent="0.25">
      <c r="A176" s="7">
        <v>44736</v>
      </c>
      <c r="B176" s="4">
        <v>0</v>
      </c>
    </row>
    <row r="177" spans="1:2" x14ac:dyDescent="0.25">
      <c r="A177" s="8">
        <v>44737</v>
      </c>
      <c r="B177" s="5">
        <v>0</v>
      </c>
    </row>
    <row r="178" spans="1:2" x14ac:dyDescent="0.25">
      <c r="A178" s="7">
        <v>44738</v>
      </c>
      <c r="B178" s="4">
        <v>540</v>
      </c>
    </row>
    <row r="179" spans="1:2" x14ac:dyDescent="0.25">
      <c r="A179" s="8">
        <v>44739</v>
      </c>
      <c r="B179" s="5">
        <v>607</v>
      </c>
    </row>
    <row r="180" spans="1:2" x14ac:dyDescent="0.25">
      <c r="A180" s="7">
        <v>44740</v>
      </c>
      <c r="B180" s="4">
        <v>603</v>
      </c>
    </row>
    <row r="181" spans="1:2" x14ac:dyDescent="0.25">
      <c r="A181" s="8">
        <v>44741</v>
      </c>
      <c r="B181" s="5">
        <v>0</v>
      </c>
    </row>
    <row r="182" spans="1:2" x14ac:dyDescent="0.25">
      <c r="A182" s="7">
        <v>44742</v>
      </c>
      <c r="B182" s="4">
        <v>0</v>
      </c>
    </row>
    <row r="183" spans="1:2" x14ac:dyDescent="0.25">
      <c r="A183" s="8">
        <v>44743</v>
      </c>
      <c r="B183" s="5">
        <v>0</v>
      </c>
    </row>
    <row r="184" spans="1:2" x14ac:dyDescent="0.25">
      <c r="A184" s="7">
        <v>44744</v>
      </c>
      <c r="B184" s="4">
        <v>0</v>
      </c>
    </row>
    <row r="185" spans="1:2" x14ac:dyDescent="0.25">
      <c r="A185" s="8">
        <v>44745</v>
      </c>
      <c r="B185" s="5">
        <v>0</v>
      </c>
    </row>
    <row r="186" spans="1:2" x14ac:dyDescent="0.25">
      <c r="A186" s="7">
        <v>44746</v>
      </c>
      <c r="B186" s="4">
        <v>0</v>
      </c>
    </row>
    <row r="187" spans="1:2" x14ac:dyDescent="0.25">
      <c r="A187" s="8">
        <v>44747</v>
      </c>
      <c r="B187" s="5">
        <v>0</v>
      </c>
    </row>
    <row r="188" spans="1:2" x14ac:dyDescent="0.25">
      <c r="A188" s="7">
        <v>44748</v>
      </c>
      <c r="B188" s="4">
        <v>527</v>
      </c>
    </row>
    <row r="189" spans="1:2" x14ac:dyDescent="0.25">
      <c r="A189" s="8">
        <v>44749</v>
      </c>
      <c r="B189" s="5">
        <v>619</v>
      </c>
    </row>
    <row r="190" spans="1:2" x14ac:dyDescent="0.25">
      <c r="A190" s="7">
        <v>44750</v>
      </c>
      <c r="B190" s="4">
        <v>0</v>
      </c>
    </row>
    <row r="191" spans="1:2" x14ac:dyDescent="0.25">
      <c r="A191" s="8">
        <v>44751</v>
      </c>
      <c r="B191" s="5">
        <v>0</v>
      </c>
    </row>
    <row r="192" spans="1:2" x14ac:dyDescent="0.25">
      <c r="A192" s="7">
        <v>44752</v>
      </c>
      <c r="B192" s="4">
        <v>0</v>
      </c>
    </row>
    <row r="193" spans="1:2" x14ac:dyDescent="0.25">
      <c r="A193" s="8">
        <v>44753</v>
      </c>
      <c r="B193" s="5">
        <v>170</v>
      </c>
    </row>
    <row r="194" spans="1:2" x14ac:dyDescent="0.25">
      <c r="A194" s="7">
        <v>44754</v>
      </c>
      <c r="B194" s="4">
        <v>13</v>
      </c>
    </row>
    <row r="195" spans="1:2" x14ac:dyDescent="0.25">
      <c r="A195" s="8">
        <v>44755</v>
      </c>
      <c r="B195" s="5">
        <v>0</v>
      </c>
    </row>
    <row r="196" spans="1:2" x14ac:dyDescent="0.25">
      <c r="A196" s="7">
        <v>44756</v>
      </c>
      <c r="B196" s="4">
        <v>0</v>
      </c>
    </row>
    <row r="197" spans="1:2" x14ac:dyDescent="0.25">
      <c r="A197" s="8">
        <v>44757</v>
      </c>
      <c r="B197" s="5">
        <v>0</v>
      </c>
    </row>
    <row r="198" spans="1:2" x14ac:dyDescent="0.25">
      <c r="A198" s="7">
        <v>44758</v>
      </c>
      <c r="B198" s="4">
        <v>0</v>
      </c>
    </row>
    <row r="199" spans="1:2" x14ac:dyDescent="0.25">
      <c r="A199" s="8">
        <v>44759</v>
      </c>
      <c r="B199" s="5">
        <v>518</v>
      </c>
    </row>
    <row r="200" spans="1:2" x14ac:dyDescent="0.25">
      <c r="A200" s="7">
        <v>44760</v>
      </c>
      <c r="B200" s="4">
        <v>791</v>
      </c>
    </row>
    <row r="201" spans="1:2" x14ac:dyDescent="0.25">
      <c r="A201" s="8">
        <v>44761</v>
      </c>
      <c r="B201" s="5">
        <v>673</v>
      </c>
    </row>
    <row r="202" spans="1:2" x14ac:dyDescent="0.25">
      <c r="A202" s="7">
        <v>44762</v>
      </c>
      <c r="B202" s="4">
        <v>601</v>
      </c>
    </row>
    <row r="203" spans="1:2" x14ac:dyDescent="0.25">
      <c r="A203" s="8">
        <v>44763</v>
      </c>
      <c r="B203" s="5">
        <v>612</v>
      </c>
    </row>
    <row r="204" spans="1:2" x14ac:dyDescent="0.25">
      <c r="A204" s="7">
        <v>44764</v>
      </c>
      <c r="B204" s="4">
        <v>705</v>
      </c>
    </row>
    <row r="205" spans="1:2" x14ac:dyDescent="0.25">
      <c r="A205" s="8">
        <v>44765</v>
      </c>
      <c r="B205" s="5">
        <v>0</v>
      </c>
    </row>
    <row r="206" spans="1:2" x14ac:dyDescent="0.25">
      <c r="A206" s="7">
        <v>44766</v>
      </c>
      <c r="B206" s="4">
        <v>0</v>
      </c>
    </row>
    <row r="207" spans="1:2" x14ac:dyDescent="0.25">
      <c r="A207" s="8">
        <v>44767</v>
      </c>
      <c r="B207" s="5">
        <v>1100</v>
      </c>
    </row>
    <row r="208" spans="1:2" x14ac:dyDescent="0.25">
      <c r="A208" s="7">
        <v>44768</v>
      </c>
      <c r="B208" s="4">
        <v>118</v>
      </c>
    </row>
    <row r="209" spans="1:2" x14ac:dyDescent="0.25">
      <c r="A209" s="8">
        <v>44769</v>
      </c>
      <c r="B209" s="5">
        <v>69</v>
      </c>
    </row>
    <row r="210" spans="1:2" x14ac:dyDescent="0.25">
      <c r="A210" s="7">
        <v>44770</v>
      </c>
      <c r="B210" s="4">
        <v>0</v>
      </c>
    </row>
    <row r="211" spans="1:2" x14ac:dyDescent="0.25">
      <c r="A211" s="8">
        <v>44771</v>
      </c>
      <c r="B211" s="5">
        <v>0</v>
      </c>
    </row>
    <row r="212" spans="1:2" x14ac:dyDescent="0.25">
      <c r="A212" s="7">
        <v>44772</v>
      </c>
      <c r="B212" s="4">
        <v>0</v>
      </c>
    </row>
    <row r="213" spans="1:2" x14ac:dyDescent="0.25">
      <c r="A213" s="8">
        <v>44773</v>
      </c>
      <c r="B213" s="5">
        <v>0</v>
      </c>
    </row>
    <row r="214" spans="1:2" x14ac:dyDescent="0.25">
      <c r="A214" s="7">
        <v>44774</v>
      </c>
      <c r="B214" s="4">
        <v>0</v>
      </c>
    </row>
    <row r="215" spans="1:2" x14ac:dyDescent="0.25">
      <c r="A215" s="8">
        <v>44775</v>
      </c>
      <c r="B215" s="5">
        <v>0</v>
      </c>
    </row>
    <row r="216" spans="1:2" x14ac:dyDescent="0.25">
      <c r="A216" s="7">
        <v>44776</v>
      </c>
      <c r="B216" s="4">
        <v>0</v>
      </c>
    </row>
    <row r="217" spans="1:2" x14ac:dyDescent="0.25">
      <c r="A217" s="8">
        <v>44777</v>
      </c>
      <c r="B217" s="5">
        <v>0</v>
      </c>
    </row>
    <row r="218" spans="1:2" x14ac:dyDescent="0.25">
      <c r="A218" s="7">
        <v>44778</v>
      </c>
      <c r="B218" s="4">
        <v>0</v>
      </c>
    </row>
    <row r="219" spans="1:2" x14ac:dyDescent="0.25">
      <c r="A219" s="8">
        <v>44779</v>
      </c>
      <c r="B219" s="5">
        <v>0</v>
      </c>
    </row>
    <row r="220" spans="1:2" x14ac:dyDescent="0.25">
      <c r="A220" s="7">
        <v>44780</v>
      </c>
      <c r="B220" s="4">
        <v>0</v>
      </c>
    </row>
    <row r="221" spans="1:2" x14ac:dyDescent="0.25">
      <c r="A221" s="8">
        <v>44781</v>
      </c>
      <c r="B221" s="5">
        <v>660</v>
      </c>
    </row>
    <row r="222" spans="1:2" x14ac:dyDescent="0.25">
      <c r="A222" s="7">
        <v>44782</v>
      </c>
      <c r="B222" s="4">
        <v>1245</v>
      </c>
    </row>
    <row r="223" spans="1:2" x14ac:dyDescent="0.25">
      <c r="A223" s="8">
        <v>44783</v>
      </c>
      <c r="B223" s="5">
        <v>745</v>
      </c>
    </row>
    <row r="224" spans="1:2" x14ac:dyDescent="0.25">
      <c r="A224" s="7">
        <v>44784</v>
      </c>
      <c r="B224" s="4">
        <v>48</v>
      </c>
    </row>
    <row r="225" spans="1:2" x14ac:dyDescent="0.25">
      <c r="A225" s="8">
        <v>44785</v>
      </c>
      <c r="B225" s="5">
        <v>0</v>
      </c>
    </row>
    <row r="226" spans="1:2" x14ac:dyDescent="0.25">
      <c r="A226" s="7">
        <v>44786</v>
      </c>
      <c r="B226" s="4">
        <v>0</v>
      </c>
    </row>
    <row r="227" spans="1:2" x14ac:dyDescent="0.25">
      <c r="A227" s="8">
        <v>44787</v>
      </c>
      <c r="B227" s="5">
        <v>0</v>
      </c>
    </row>
    <row r="228" spans="1:2" x14ac:dyDescent="0.25">
      <c r="A228" s="7">
        <v>44788</v>
      </c>
      <c r="B228" s="4">
        <v>0</v>
      </c>
    </row>
    <row r="229" spans="1:2" x14ac:dyDescent="0.25">
      <c r="A229" s="8">
        <v>44789</v>
      </c>
      <c r="B229" s="5">
        <v>0</v>
      </c>
    </row>
    <row r="230" spans="1:2" x14ac:dyDescent="0.25">
      <c r="A230" s="7">
        <v>44790</v>
      </c>
      <c r="B230" s="4">
        <v>0</v>
      </c>
    </row>
    <row r="231" spans="1:2" x14ac:dyDescent="0.25">
      <c r="A231" s="8">
        <v>44791</v>
      </c>
      <c r="B231" s="5">
        <v>0</v>
      </c>
    </row>
    <row r="232" spans="1:2" x14ac:dyDescent="0.25">
      <c r="A232" s="7">
        <v>44792</v>
      </c>
      <c r="B232" s="4">
        <v>0</v>
      </c>
    </row>
    <row r="233" spans="1:2" x14ac:dyDescent="0.25">
      <c r="A233" s="8">
        <v>44793</v>
      </c>
      <c r="B233" s="5">
        <v>0</v>
      </c>
    </row>
    <row r="234" spans="1:2" x14ac:dyDescent="0.25">
      <c r="A234" s="7">
        <v>44794</v>
      </c>
      <c r="B234" s="4">
        <v>0</v>
      </c>
    </row>
    <row r="235" spans="1:2" x14ac:dyDescent="0.25">
      <c r="A235" s="8">
        <v>44795</v>
      </c>
      <c r="B235" s="5">
        <v>0</v>
      </c>
    </row>
    <row r="236" spans="1:2" x14ac:dyDescent="0.25">
      <c r="A236" s="7">
        <v>44796</v>
      </c>
      <c r="B236" s="4">
        <v>0</v>
      </c>
    </row>
    <row r="237" spans="1:2" x14ac:dyDescent="0.25">
      <c r="A237" s="8">
        <v>44797</v>
      </c>
      <c r="B237" s="5">
        <v>0</v>
      </c>
    </row>
    <row r="238" spans="1:2" x14ac:dyDescent="0.25">
      <c r="A238" s="7">
        <v>44798</v>
      </c>
      <c r="B238" s="4">
        <v>0</v>
      </c>
    </row>
    <row r="239" spans="1:2" x14ac:dyDescent="0.25">
      <c r="A239" s="8">
        <v>44799</v>
      </c>
      <c r="B239" s="5">
        <v>0</v>
      </c>
    </row>
    <row r="240" spans="1:2" x14ac:dyDescent="0.25">
      <c r="A240" s="7">
        <v>44800</v>
      </c>
      <c r="B240" s="4">
        <v>0</v>
      </c>
    </row>
    <row r="241" spans="1:2" x14ac:dyDescent="0.25">
      <c r="A241" s="8">
        <v>44801</v>
      </c>
      <c r="B241" s="5">
        <v>0</v>
      </c>
    </row>
    <row r="242" spans="1:2" x14ac:dyDescent="0.25">
      <c r="A242" s="7">
        <v>44802</v>
      </c>
      <c r="B242" s="4">
        <v>0</v>
      </c>
    </row>
    <row r="243" spans="1:2" x14ac:dyDescent="0.25">
      <c r="A243" s="8">
        <v>44803</v>
      </c>
      <c r="B243" s="5">
        <v>0</v>
      </c>
    </row>
    <row r="244" spans="1:2" x14ac:dyDescent="0.25">
      <c r="A244" s="7">
        <v>44804</v>
      </c>
      <c r="B244" s="4">
        <v>0</v>
      </c>
    </row>
    <row r="245" spans="1:2" x14ac:dyDescent="0.25">
      <c r="A245" s="8">
        <v>44805</v>
      </c>
      <c r="B245" s="5">
        <v>0</v>
      </c>
    </row>
    <row r="246" spans="1:2" x14ac:dyDescent="0.25">
      <c r="A246" s="7">
        <v>44806</v>
      </c>
      <c r="B246" s="4">
        <v>388</v>
      </c>
    </row>
    <row r="247" spans="1:2" x14ac:dyDescent="0.25">
      <c r="A247" s="8">
        <v>44807</v>
      </c>
      <c r="B247" s="5">
        <v>415</v>
      </c>
    </row>
    <row r="248" spans="1:2" x14ac:dyDescent="0.25">
      <c r="A248" s="7">
        <v>44808</v>
      </c>
      <c r="B248" s="4">
        <v>560</v>
      </c>
    </row>
    <row r="249" spans="1:2" x14ac:dyDescent="0.25">
      <c r="A249" s="8">
        <v>44809</v>
      </c>
      <c r="B249" s="5">
        <v>467</v>
      </c>
    </row>
    <row r="250" spans="1:2" x14ac:dyDescent="0.25">
      <c r="A250" s="7">
        <v>44810</v>
      </c>
      <c r="B250" s="4">
        <v>517</v>
      </c>
    </row>
    <row r="251" spans="1:2" x14ac:dyDescent="0.25">
      <c r="A251" s="8">
        <v>44811</v>
      </c>
      <c r="B251" s="5">
        <v>552</v>
      </c>
    </row>
    <row r="252" spans="1:2" x14ac:dyDescent="0.25">
      <c r="A252" s="7">
        <v>44812</v>
      </c>
      <c r="B252" s="4">
        <v>0</v>
      </c>
    </row>
    <row r="253" spans="1:2" x14ac:dyDescent="0.25">
      <c r="A253" s="8">
        <v>44813</v>
      </c>
      <c r="B253" s="5">
        <v>0</v>
      </c>
    </row>
    <row r="254" spans="1:2" x14ac:dyDescent="0.25">
      <c r="A254" s="7">
        <v>44814</v>
      </c>
      <c r="B254" s="4">
        <v>0</v>
      </c>
    </row>
    <row r="255" spans="1:2" x14ac:dyDescent="0.25">
      <c r="A255" s="8">
        <v>44815</v>
      </c>
      <c r="B255" s="5">
        <v>0</v>
      </c>
    </row>
    <row r="256" spans="1:2" x14ac:dyDescent="0.25">
      <c r="A256" s="7">
        <v>44816</v>
      </c>
      <c r="B256" s="4">
        <v>435</v>
      </c>
    </row>
    <row r="257" spans="1:2" x14ac:dyDescent="0.25">
      <c r="A257" s="8">
        <v>44817</v>
      </c>
      <c r="B257" s="5">
        <v>406</v>
      </c>
    </row>
    <row r="258" spans="1:2" x14ac:dyDescent="0.25">
      <c r="A258" s="7">
        <v>44818</v>
      </c>
      <c r="B258" s="4">
        <v>0</v>
      </c>
    </row>
    <row r="259" spans="1:2" x14ac:dyDescent="0.25">
      <c r="A259" s="8">
        <v>44819</v>
      </c>
      <c r="B259" s="5">
        <v>0</v>
      </c>
    </row>
    <row r="260" spans="1:2" x14ac:dyDescent="0.25">
      <c r="A260" s="7">
        <v>44820</v>
      </c>
      <c r="B260" s="4">
        <v>0</v>
      </c>
    </row>
    <row r="261" spans="1:2" x14ac:dyDescent="0.25">
      <c r="A261" s="8">
        <v>44821</v>
      </c>
      <c r="B261" s="5">
        <v>0</v>
      </c>
    </row>
    <row r="262" spans="1:2" x14ac:dyDescent="0.25">
      <c r="A262" s="7">
        <v>44822</v>
      </c>
      <c r="B262" s="4">
        <v>0</v>
      </c>
    </row>
    <row r="263" spans="1:2" x14ac:dyDescent="0.25">
      <c r="A263" s="8">
        <v>44823</v>
      </c>
      <c r="B263" s="5">
        <v>353</v>
      </c>
    </row>
    <row r="264" spans="1:2" x14ac:dyDescent="0.25">
      <c r="A264" s="7">
        <v>44824</v>
      </c>
      <c r="B264" s="4">
        <v>476</v>
      </c>
    </row>
    <row r="265" spans="1:2" x14ac:dyDescent="0.25">
      <c r="A265" s="8">
        <v>44825</v>
      </c>
      <c r="B265" s="5">
        <v>383</v>
      </c>
    </row>
    <row r="266" spans="1:2" x14ac:dyDescent="0.25">
      <c r="A266" s="7">
        <v>44826</v>
      </c>
      <c r="B266" s="4">
        <v>0</v>
      </c>
    </row>
    <row r="267" spans="1:2" x14ac:dyDescent="0.25">
      <c r="A267" s="8">
        <v>44827</v>
      </c>
      <c r="B267" s="5">
        <v>0</v>
      </c>
    </row>
    <row r="268" spans="1:2" x14ac:dyDescent="0.25">
      <c r="A268" s="7">
        <v>44828</v>
      </c>
      <c r="B268" s="4">
        <v>0</v>
      </c>
    </row>
    <row r="269" spans="1:2" x14ac:dyDescent="0.25">
      <c r="A269" s="8">
        <v>44829</v>
      </c>
      <c r="B269" s="5">
        <v>0</v>
      </c>
    </row>
    <row r="270" spans="1:2" x14ac:dyDescent="0.25">
      <c r="A270" s="7">
        <v>44830</v>
      </c>
      <c r="B270" s="4">
        <v>0</v>
      </c>
    </row>
    <row r="271" spans="1:2" x14ac:dyDescent="0.25">
      <c r="A271" s="8">
        <v>44831</v>
      </c>
      <c r="B271" s="5">
        <v>0</v>
      </c>
    </row>
    <row r="272" spans="1:2" x14ac:dyDescent="0.25">
      <c r="A272" s="7">
        <v>44832</v>
      </c>
      <c r="B272" s="4">
        <v>0</v>
      </c>
    </row>
    <row r="273" spans="1:2" x14ac:dyDescent="0.25">
      <c r="A273" s="8">
        <v>44833</v>
      </c>
      <c r="B273" s="5">
        <v>302</v>
      </c>
    </row>
    <row r="274" spans="1:2" x14ac:dyDescent="0.25">
      <c r="A274" s="7">
        <v>44834</v>
      </c>
      <c r="B274" s="4">
        <v>426</v>
      </c>
    </row>
    <row r="275" spans="1:2" x14ac:dyDescent="0.25">
      <c r="A275" s="8">
        <v>44835</v>
      </c>
      <c r="B275" s="5">
        <v>456</v>
      </c>
    </row>
    <row r="276" spans="1:2" x14ac:dyDescent="0.25">
      <c r="A276" s="7">
        <v>44836</v>
      </c>
      <c r="B276" s="4">
        <v>568</v>
      </c>
    </row>
    <row r="277" spans="1:2" x14ac:dyDescent="0.25">
      <c r="A277" s="8">
        <v>44837</v>
      </c>
      <c r="B277" s="5">
        <v>1182</v>
      </c>
    </row>
    <row r="278" spans="1:2" x14ac:dyDescent="0.25">
      <c r="A278" s="7">
        <v>44838</v>
      </c>
      <c r="B278" s="4">
        <v>0</v>
      </c>
    </row>
    <row r="279" spans="1:2" x14ac:dyDescent="0.25">
      <c r="A279" s="8">
        <v>44839</v>
      </c>
      <c r="B279" s="5">
        <v>0</v>
      </c>
    </row>
    <row r="280" spans="1:2" x14ac:dyDescent="0.25">
      <c r="A280" s="7">
        <v>44840</v>
      </c>
      <c r="B280" s="4">
        <v>0</v>
      </c>
    </row>
    <row r="281" spans="1:2" x14ac:dyDescent="0.25">
      <c r="A281" s="8">
        <v>44841</v>
      </c>
      <c r="B281" s="5">
        <v>0</v>
      </c>
    </row>
    <row r="282" spans="1:2" x14ac:dyDescent="0.25">
      <c r="A282" s="7">
        <v>44842</v>
      </c>
      <c r="B282" s="4">
        <v>0</v>
      </c>
    </row>
    <row r="283" spans="1:2" x14ac:dyDescent="0.25">
      <c r="A283" s="8">
        <v>44843</v>
      </c>
      <c r="B283" s="5">
        <v>0</v>
      </c>
    </row>
    <row r="284" spans="1:2" x14ac:dyDescent="0.25">
      <c r="A284" s="7">
        <v>44844</v>
      </c>
      <c r="B284" s="4">
        <v>1170</v>
      </c>
    </row>
    <row r="285" spans="1:2" x14ac:dyDescent="0.25">
      <c r="A285" s="8">
        <v>44845</v>
      </c>
      <c r="B285" s="5">
        <v>695</v>
      </c>
    </row>
    <row r="286" spans="1:2" x14ac:dyDescent="0.25">
      <c r="A286" s="7">
        <v>44846</v>
      </c>
      <c r="B286" s="4">
        <v>644</v>
      </c>
    </row>
    <row r="287" spans="1:2" x14ac:dyDescent="0.25">
      <c r="A287" s="8">
        <v>44847</v>
      </c>
      <c r="B287" s="5">
        <v>0</v>
      </c>
    </row>
    <row r="288" spans="1:2" x14ac:dyDescent="0.25">
      <c r="A288" s="7">
        <v>44848</v>
      </c>
      <c r="B288" s="4">
        <v>0</v>
      </c>
    </row>
    <row r="289" spans="1:2" x14ac:dyDescent="0.25">
      <c r="A289" s="8">
        <v>44849</v>
      </c>
      <c r="B289" s="5">
        <v>0</v>
      </c>
    </row>
    <row r="290" spans="1:2" x14ac:dyDescent="0.25">
      <c r="A290" s="7">
        <v>44850</v>
      </c>
      <c r="B290" s="4">
        <v>0</v>
      </c>
    </row>
    <row r="291" spans="1:2" x14ac:dyDescent="0.25">
      <c r="A291" s="8">
        <v>44851</v>
      </c>
      <c r="B291" s="5">
        <v>0</v>
      </c>
    </row>
    <row r="292" spans="1:2" x14ac:dyDescent="0.25">
      <c r="A292" s="7">
        <v>44852</v>
      </c>
      <c r="B292" s="4">
        <v>0</v>
      </c>
    </row>
    <row r="293" spans="1:2" x14ac:dyDescent="0.25">
      <c r="A293" s="8">
        <v>44853</v>
      </c>
      <c r="B293" s="5">
        <v>0</v>
      </c>
    </row>
    <row r="294" spans="1:2" x14ac:dyDescent="0.25">
      <c r="A294" s="7">
        <v>44854</v>
      </c>
      <c r="B294" s="4">
        <v>0</v>
      </c>
    </row>
    <row r="295" spans="1:2" x14ac:dyDescent="0.25">
      <c r="A295" s="8">
        <v>44855</v>
      </c>
      <c r="B295" s="5">
        <v>0</v>
      </c>
    </row>
    <row r="296" spans="1:2" x14ac:dyDescent="0.25">
      <c r="A296" s="7">
        <v>44856</v>
      </c>
      <c r="B296" s="4">
        <v>1084</v>
      </c>
    </row>
    <row r="297" spans="1:2" x14ac:dyDescent="0.25">
      <c r="A297" s="8">
        <v>44857</v>
      </c>
      <c r="B297" s="5">
        <v>1423</v>
      </c>
    </row>
    <row r="298" spans="1:2" x14ac:dyDescent="0.25">
      <c r="A298" s="7">
        <v>44858</v>
      </c>
      <c r="B298" s="4">
        <v>1315</v>
      </c>
    </row>
    <row r="299" spans="1:2" x14ac:dyDescent="0.25">
      <c r="A299" s="8">
        <v>44859</v>
      </c>
      <c r="B299" s="5">
        <v>717</v>
      </c>
    </row>
    <row r="300" spans="1:2" x14ac:dyDescent="0.25">
      <c r="A300" s="7">
        <v>44860</v>
      </c>
      <c r="B300" s="4">
        <v>1398</v>
      </c>
    </row>
    <row r="301" spans="1:2" x14ac:dyDescent="0.25">
      <c r="A301" s="8">
        <v>44861</v>
      </c>
      <c r="B301" s="5">
        <v>913</v>
      </c>
    </row>
    <row r="302" spans="1:2" x14ac:dyDescent="0.25">
      <c r="A302" s="7">
        <v>44862</v>
      </c>
      <c r="B302" s="4">
        <v>660</v>
      </c>
    </row>
    <row r="303" spans="1:2" x14ac:dyDescent="0.25">
      <c r="A303" s="8">
        <v>44863</v>
      </c>
      <c r="B303" s="5">
        <v>0</v>
      </c>
    </row>
    <row r="304" spans="1:2" x14ac:dyDescent="0.25">
      <c r="A304" s="7">
        <v>44864</v>
      </c>
      <c r="B304" s="4">
        <v>0</v>
      </c>
    </row>
    <row r="305" spans="1:2" x14ac:dyDescent="0.25">
      <c r="A305" s="8">
        <v>44865</v>
      </c>
      <c r="B305" s="5">
        <v>0</v>
      </c>
    </row>
    <row r="306" spans="1:2" x14ac:dyDescent="0.25">
      <c r="A306" s="7">
        <v>44866</v>
      </c>
      <c r="B306" s="4">
        <v>0</v>
      </c>
    </row>
    <row r="307" spans="1:2" x14ac:dyDescent="0.25">
      <c r="A307" s="8">
        <v>44867</v>
      </c>
      <c r="B307" s="5">
        <v>0</v>
      </c>
    </row>
    <row r="308" spans="1:2" x14ac:dyDescent="0.25">
      <c r="A308" s="7">
        <v>44868</v>
      </c>
      <c r="B308" s="4">
        <v>935</v>
      </c>
    </row>
    <row r="309" spans="1:2" x14ac:dyDescent="0.25">
      <c r="A309" s="8">
        <v>44869</v>
      </c>
      <c r="B309" s="5">
        <v>648</v>
      </c>
    </row>
    <row r="310" spans="1:2" x14ac:dyDescent="0.25">
      <c r="A310" s="7">
        <v>44870</v>
      </c>
      <c r="B310" s="4">
        <v>793</v>
      </c>
    </row>
    <row r="311" spans="1:2" x14ac:dyDescent="0.25">
      <c r="A311" s="8">
        <v>44871</v>
      </c>
      <c r="B311" s="5">
        <v>1276</v>
      </c>
    </row>
    <row r="312" spans="1:2" x14ac:dyDescent="0.25">
      <c r="A312" s="7">
        <v>44872</v>
      </c>
      <c r="B312" s="4">
        <v>1234</v>
      </c>
    </row>
    <row r="313" spans="1:2" x14ac:dyDescent="0.25">
      <c r="A313" s="8">
        <v>44873</v>
      </c>
      <c r="B313" s="5">
        <v>1302</v>
      </c>
    </row>
    <row r="314" spans="1:2" x14ac:dyDescent="0.25">
      <c r="A314" s="7">
        <v>44874</v>
      </c>
      <c r="B314" s="4">
        <v>1316</v>
      </c>
    </row>
    <row r="315" spans="1:2" x14ac:dyDescent="0.25">
      <c r="A315" s="8">
        <v>44875</v>
      </c>
      <c r="B315" s="5">
        <v>1463</v>
      </c>
    </row>
    <row r="316" spans="1:2" x14ac:dyDescent="0.25">
      <c r="A316" s="7">
        <v>44876</v>
      </c>
      <c r="B316" s="4">
        <v>771</v>
      </c>
    </row>
    <row r="317" spans="1:2" x14ac:dyDescent="0.25">
      <c r="A317" s="8">
        <v>44877</v>
      </c>
      <c r="B317" s="5">
        <v>0</v>
      </c>
    </row>
    <row r="318" spans="1:2" x14ac:dyDescent="0.25">
      <c r="A318" s="7">
        <v>44878</v>
      </c>
      <c r="B318" s="4">
        <v>0</v>
      </c>
    </row>
    <row r="319" spans="1:2" x14ac:dyDescent="0.25">
      <c r="A319" s="8">
        <v>44879</v>
      </c>
      <c r="B319" s="5">
        <v>0</v>
      </c>
    </row>
    <row r="320" spans="1:2" x14ac:dyDescent="0.25">
      <c r="A320" s="7">
        <v>44880</v>
      </c>
      <c r="B320" s="4">
        <v>0</v>
      </c>
    </row>
    <row r="321" spans="1:2" x14ac:dyDescent="0.25">
      <c r="A321" s="8">
        <v>44881</v>
      </c>
      <c r="B321" s="5">
        <v>0</v>
      </c>
    </row>
    <row r="322" spans="1:2" x14ac:dyDescent="0.25">
      <c r="A322" s="7">
        <v>44882</v>
      </c>
      <c r="B322" s="4">
        <v>0</v>
      </c>
    </row>
    <row r="323" spans="1:2" x14ac:dyDescent="0.25">
      <c r="A323" s="8">
        <v>44883</v>
      </c>
      <c r="B323" s="5">
        <v>0</v>
      </c>
    </row>
    <row r="324" spans="1:2" x14ac:dyDescent="0.25">
      <c r="A324" s="7">
        <v>44884</v>
      </c>
      <c r="B324" s="4">
        <v>816</v>
      </c>
    </row>
    <row r="325" spans="1:2" x14ac:dyDescent="0.25">
      <c r="A325" s="8">
        <v>44885</v>
      </c>
      <c r="B325" s="5">
        <v>734</v>
      </c>
    </row>
    <row r="326" spans="1:2" x14ac:dyDescent="0.25">
      <c r="A326" s="7">
        <v>44886</v>
      </c>
      <c r="B326" s="4">
        <v>1097</v>
      </c>
    </row>
    <row r="327" spans="1:2" x14ac:dyDescent="0.25">
      <c r="A327" s="8">
        <v>44887</v>
      </c>
      <c r="B327" s="5">
        <v>640</v>
      </c>
    </row>
    <row r="328" spans="1:2" x14ac:dyDescent="0.25">
      <c r="A328" s="7">
        <v>44888</v>
      </c>
      <c r="B328" s="4">
        <v>0</v>
      </c>
    </row>
    <row r="329" spans="1:2" x14ac:dyDescent="0.25">
      <c r="A329" s="8">
        <v>44889</v>
      </c>
      <c r="B329" s="5">
        <v>0</v>
      </c>
    </row>
    <row r="330" spans="1:2" x14ac:dyDescent="0.25">
      <c r="A330" s="7">
        <v>44890</v>
      </c>
      <c r="B330" s="4">
        <v>1066</v>
      </c>
    </row>
    <row r="331" spans="1:2" x14ac:dyDescent="0.25">
      <c r="A331" s="8">
        <v>44891</v>
      </c>
      <c r="B331" s="5">
        <v>670</v>
      </c>
    </row>
    <row r="332" spans="1:2" x14ac:dyDescent="0.25">
      <c r="A332" s="7">
        <v>44892</v>
      </c>
      <c r="B332" s="4">
        <v>0</v>
      </c>
    </row>
    <row r="333" spans="1:2" x14ac:dyDescent="0.25">
      <c r="A333" s="8">
        <v>44893</v>
      </c>
      <c r="B333" s="5">
        <v>0</v>
      </c>
    </row>
    <row r="334" spans="1:2" x14ac:dyDescent="0.25">
      <c r="A334" s="7">
        <v>44894</v>
      </c>
      <c r="B334" s="4">
        <v>0</v>
      </c>
    </row>
    <row r="335" spans="1:2" x14ac:dyDescent="0.25">
      <c r="A335" s="8">
        <v>44895</v>
      </c>
      <c r="B335" s="5">
        <v>0</v>
      </c>
    </row>
    <row r="336" spans="1:2" x14ac:dyDescent="0.25">
      <c r="A336" s="7">
        <v>44896</v>
      </c>
      <c r="B336" s="4">
        <v>0</v>
      </c>
    </row>
    <row r="337" spans="1:2" x14ac:dyDescent="0.25">
      <c r="A337" s="8">
        <v>44897</v>
      </c>
      <c r="B337" s="5">
        <v>0</v>
      </c>
    </row>
    <row r="338" spans="1:2" x14ac:dyDescent="0.25">
      <c r="A338" s="7">
        <v>44898</v>
      </c>
      <c r="B338" s="4">
        <v>0</v>
      </c>
    </row>
    <row r="339" spans="1:2" x14ac:dyDescent="0.25">
      <c r="A339" s="8">
        <v>44899</v>
      </c>
      <c r="B339" s="5">
        <v>0</v>
      </c>
    </row>
    <row r="340" spans="1:2" x14ac:dyDescent="0.25">
      <c r="A340" s="7">
        <v>44900</v>
      </c>
      <c r="B340" s="4">
        <v>29</v>
      </c>
    </row>
    <row r="341" spans="1:2" x14ac:dyDescent="0.25">
      <c r="A341" s="8">
        <v>44901</v>
      </c>
      <c r="B341" s="5">
        <v>46</v>
      </c>
    </row>
    <row r="342" spans="1:2" x14ac:dyDescent="0.25">
      <c r="A342" s="7">
        <v>44902</v>
      </c>
      <c r="B342" s="4">
        <v>0</v>
      </c>
    </row>
    <row r="343" spans="1:2" x14ac:dyDescent="0.25">
      <c r="A343" s="8">
        <v>44903</v>
      </c>
      <c r="B343" s="5">
        <v>0</v>
      </c>
    </row>
    <row r="344" spans="1:2" x14ac:dyDescent="0.25">
      <c r="A344" s="7">
        <v>44904</v>
      </c>
      <c r="B344" s="4">
        <v>0</v>
      </c>
    </row>
    <row r="345" spans="1:2" x14ac:dyDescent="0.25">
      <c r="A345" s="8">
        <v>44905</v>
      </c>
      <c r="B345" s="5">
        <v>0</v>
      </c>
    </row>
    <row r="346" spans="1:2" x14ac:dyDescent="0.25">
      <c r="A346" s="7">
        <v>44906</v>
      </c>
      <c r="B346" s="4">
        <v>0</v>
      </c>
    </row>
    <row r="347" spans="1:2" x14ac:dyDescent="0.25">
      <c r="A347" s="8">
        <v>44907</v>
      </c>
      <c r="B347" s="5">
        <v>0</v>
      </c>
    </row>
    <row r="348" spans="1:2" x14ac:dyDescent="0.25">
      <c r="A348" s="7">
        <v>44908</v>
      </c>
      <c r="B348" s="4">
        <v>145</v>
      </c>
    </row>
    <row r="349" spans="1:2" x14ac:dyDescent="0.25">
      <c r="A349" s="8">
        <v>44909</v>
      </c>
      <c r="B349" s="5">
        <v>0</v>
      </c>
    </row>
    <row r="350" spans="1:2" x14ac:dyDescent="0.25">
      <c r="A350" s="7">
        <v>44910</v>
      </c>
      <c r="B350" s="4">
        <v>0</v>
      </c>
    </row>
    <row r="351" spans="1:2" x14ac:dyDescent="0.25">
      <c r="A351" s="8">
        <v>44911</v>
      </c>
      <c r="B351" s="5">
        <v>24</v>
      </c>
    </row>
    <row r="352" spans="1:2" x14ac:dyDescent="0.25">
      <c r="A352" s="7">
        <v>44912</v>
      </c>
      <c r="B352" s="4">
        <v>0</v>
      </c>
    </row>
    <row r="353" spans="1:2" x14ac:dyDescent="0.25">
      <c r="A353" s="8">
        <v>44913</v>
      </c>
      <c r="B353" s="5">
        <v>0</v>
      </c>
    </row>
    <row r="354" spans="1:2" x14ac:dyDescent="0.25">
      <c r="A354" s="7">
        <v>44914</v>
      </c>
      <c r="B354" s="4">
        <v>45</v>
      </c>
    </row>
    <row r="355" spans="1:2" x14ac:dyDescent="0.25">
      <c r="A355" s="8">
        <v>44915</v>
      </c>
      <c r="B355" s="5">
        <v>97</v>
      </c>
    </row>
    <row r="356" spans="1:2" x14ac:dyDescent="0.25">
      <c r="A356" s="7">
        <v>44916</v>
      </c>
      <c r="B356" s="4">
        <v>0</v>
      </c>
    </row>
    <row r="357" spans="1:2" x14ac:dyDescent="0.25">
      <c r="A357" s="8">
        <v>44917</v>
      </c>
      <c r="B357" s="5">
        <v>22</v>
      </c>
    </row>
    <row r="358" spans="1:2" x14ac:dyDescent="0.25">
      <c r="A358" s="7">
        <v>44918</v>
      </c>
      <c r="B358" s="4">
        <v>0</v>
      </c>
    </row>
    <row r="359" spans="1:2" x14ac:dyDescent="0.25">
      <c r="A359" s="8">
        <v>44919</v>
      </c>
      <c r="B359" s="5">
        <v>0</v>
      </c>
    </row>
    <row r="360" spans="1:2" x14ac:dyDescent="0.25">
      <c r="A360" s="7">
        <v>44920</v>
      </c>
      <c r="B360" s="4">
        <v>0</v>
      </c>
    </row>
    <row r="361" spans="1:2" x14ac:dyDescent="0.25">
      <c r="A361" s="8">
        <v>44921</v>
      </c>
      <c r="B361" s="5">
        <v>135</v>
      </c>
    </row>
    <row r="362" spans="1:2" x14ac:dyDescent="0.25">
      <c r="A362" s="7">
        <v>44922</v>
      </c>
      <c r="B362" s="4">
        <v>0</v>
      </c>
    </row>
    <row r="363" spans="1:2" x14ac:dyDescent="0.25">
      <c r="A363" s="8">
        <v>44923</v>
      </c>
      <c r="B363" s="5">
        <v>153</v>
      </c>
    </row>
    <row r="364" spans="1:2" x14ac:dyDescent="0.25">
      <c r="A364" s="7">
        <v>44924</v>
      </c>
      <c r="B364" s="4">
        <v>0</v>
      </c>
    </row>
    <row r="365" spans="1:2" x14ac:dyDescent="0.25">
      <c r="A365" s="8">
        <v>44925</v>
      </c>
      <c r="B365" s="5">
        <v>0</v>
      </c>
    </row>
    <row r="366" spans="1:2" x14ac:dyDescent="0.25">
      <c r="A366" s="7">
        <v>44926</v>
      </c>
      <c r="B366" s="4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04F40-4AC8-4339-94C6-A48CA8031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ekodom</vt:lpstr>
      <vt:lpstr>zadanie2</vt:lpstr>
      <vt:lpstr>zadanie2p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LuBieSteJKi ,</cp:lastModifiedBy>
  <dcterms:created xsi:type="dcterms:W3CDTF">2015-06-05T18:17:20Z</dcterms:created>
  <dcterms:modified xsi:type="dcterms:W3CDTF">2024-05-17T16:13:49Z</dcterms:modified>
</cp:coreProperties>
</file>