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iaralu/Desktop/Courses/RETL 661/Self check-out/"/>
    </mc:Choice>
  </mc:AlternateContent>
  <xr:revisionPtr revIDLastSave="0" documentId="13_ncr:1_{21EFC981-943F-0249-B130-E598DD400682}" xr6:coauthVersionLast="47" xr6:coauthVersionMax="47" xr10:uidLastSave="{00000000-0000-0000-0000-000000000000}"/>
  <bookViews>
    <workbookView xWindow="0" yWindow="740" windowWidth="30240" windowHeight="18900" xr2:uid="{5E434DEA-B1FE-EB45-BA80-2787B28ABCB2}"/>
  </bookViews>
  <sheets>
    <sheet name="Observation" sheetId="1" r:id="rId1"/>
    <sheet name="Int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1" l="1"/>
  <c r="C129" i="1"/>
  <c r="E142" i="1"/>
  <c r="C176" i="1"/>
  <c r="D176" i="1" s="1"/>
  <c r="C170" i="1"/>
  <c r="D170" i="1" s="1"/>
  <c r="C169" i="1"/>
  <c r="C168" i="1"/>
  <c r="D175" i="1" s="1"/>
  <c r="C125" i="1"/>
  <c r="C126" i="1"/>
  <c r="C167" i="1"/>
  <c r="E140" i="1"/>
  <c r="C132" i="1"/>
  <c r="C137" i="1"/>
  <c r="C136" i="1"/>
  <c r="C135" i="1"/>
  <c r="C134" i="1"/>
  <c r="D135" i="1" l="1"/>
  <c r="C171" i="1"/>
</calcChain>
</file>

<file path=xl/sharedStrings.xml><?xml version="1.0" encoding="utf-8"?>
<sst xmlns="http://schemas.openxmlformats.org/spreadsheetml/2006/main" count="406" uniqueCount="126">
  <si>
    <t>CustomerID</t>
  </si>
  <si>
    <t>Gender</t>
  </si>
  <si>
    <t>Age group</t>
  </si>
  <si>
    <t>Shopping alone or not</t>
  </si>
  <si>
    <t>Shopping alone</t>
  </si>
  <si>
    <t>Asked for help</t>
  </si>
  <si>
    <t>Frustration description</t>
  </si>
  <si>
    <t>Issues</t>
  </si>
  <si>
    <t>Reasons for using self-checkout kiosk</t>
  </si>
  <si>
    <t>Preference (kiosk or person)</t>
  </si>
  <si>
    <t>Brings their own bag</t>
  </si>
  <si>
    <t>F</t>
  </si>
  <si>
    <t>20-29</t>
  </si>
  <si>
    <t>Convenience</t>
  </si>
  <si>
    <t>Can not find items without barcodes</t>
  </si>
  <si>
    <t>Kiosk</t>
  </si>
  <si>
    <t>Irrelevant, goes to where the line is shorter</t>
  </si>
  <si>
    <t>Convenience, Few items</t>
  </si>
  <si>
    <t>Take it at your own pace</t>
  </si>
  <si>
    <t xml:space="preserve">Can't get bags, 
need to call for help, 
discounted items are often not reflected </t>
  </si>
  <si>
    <t>Price not matching
barcodes not working</t>
  </si>
  <si>
    <t>Introvertedness</t>
  </si>
  <si>
    <t xml:space="preserve">Can not find items without barcodes (vegetables, fruits)
Language barriers </t>
  </si>
  <si>
    <t>UIUX</t>
  </si>
  <si>
    <t xml:space="preserve">Kiosk, unless bought many things </t>
  </si>
  <si>
    <t xml:space="preserve">Missing things and realizing afterwards </t>
  </si>
  <si>
    <t>Cashier</t>
  </si>
  <si>
    <t>Asks</t>
  </si>
  <si>
    <t>Scanning multiple times
needing to call the staff to remove add items</t>
  </si>
  <si>
    <t>Depends on num of items</t>
  </si>
  <si>
    <t>Weighting issues, items without barcode, hard to find staff, light continues flashing</t>
  </si>
  <si>
    <t>Convenience, Few items, Introvertedness</t>
  </si>
  <si>
    <t>Depends</t>
  </si>
  <si>
    <t>Weight, not finding an item (too confusing), sometimes items require code to be checked out (promo?)</t>
  </si>
  <si>
    <t>M</t>
  </si>
  <si>
    <t>Number of bags used</t>
  </si>
  <si>
    <t>30-39</t>
  </si>
  <si>
    <t>M,M</t>
  </si>
  <si>
    <t>M,F</t>
  </si>
  <si>
    <t>40-49</t>
  </si>
  <si>
    <t>Flashing red light, staff scanned card</t>
  </si>
  <si>
    <t>M,M,M</t>
  </si>
  <si>
    <t>G,G,G</t>
  </si>
  <si>
    <t>Flashing red light (no bags used?)</t>
  </si>
  <si>
    <t>Scan phone</t>
  </si>
  <si>
    <t>Waiting for kiosk (2 of 5 are red/broken)</t>
  </si>
  <si>
    <t>Put items in bag after paying (outside of kiosk)</t>
  </si>
  <si>
    <t>Left because of line</t>
  </si>
  <si>
    <t>Wait line</t>
  </si>
  <si>
    <t>Wait line, needed staff to scan item</t>
  </si>
  <si>
    <t>Line, staff unlocked the 1/2 of red machines</t>
  </si>
  <si>
    <t>Line, scanning meat</t>
  </si>
  <si>
    <t>Line</t>
  </si>
  <si>
    <t>F,F</t>
  </si>
  <si>
    <t>Line, scanning item</t>
  </si>
  <si>
    <t>Scanning vegetable, asks for tissues</t>
  </si>
  <si>
    <t>Scanning for payment</t>
  </si>
  <si>
    <t>Leaves because of line</t>
  </si>
  <si>
    <t>Leaves for line</t>
  </si>
  <si>
    <t>50-59</t>
  </si>
  <si>
    <t>Line, scanning (x2)</t>
  </si>
  <si>
    <t>Uses self checkout as exit</t>
  </si>
  <si>
    <t>Alcohol ask (x3 scan)</t>
  </si>
  <si>
    <t>Stands in front of machine after finishing</t>
  </si>
  <si>
    <t>Speaks with staff about a product, forgets to buy something</t>
  </si>
  <si>
    <t>Line, issue</t>
  </si>
  <si>
    <t>Scanning issue from mobile (pc?)</t>
  </si>
  <si>
    <t>Staff scanned to unlock</t>
  </si>
  <si>
    <t>Scanning vegetables (broccoli), scan to unlock</t>
  </si>
  <si>
    <t>Scan for pc</t>
  </si>
  <si>
    <t>Asks for bags</t>
  </si>
  <si>
    <t>Using machine</t>
  </si>
  <si>
    <t>Scanning fruit</t>
  </si>
  <si>
    <t>Exits</t>
  </si>
  <si>
    <t>Scanning staff</t>
  </si>
  <si>
    <t>Scanning banana took time</t>
  </si>
  <si>
    <t>Asks for info</t>
  </si>
  <si>
    <t>Line , price</t>
  </si>
  <si>
    <t>Scanning vegetable (onion)</t>
  </si>
  <si>
    <t>Scanning phone (pc)</t>
  </si>
  <si>
    <t>Ask for large bag</t>
  </si>
  <si>
    <t>Staff scan to unlock, asks to not buy an item</t>
  </si>
  <si>
    <t>Payment, scan to unlock</t>
  </si>
  <si>
    <t>Scan large pizza</t>
  </si>
  <si>
    <t>Screen</t>
  </si>
  <si>
    <t>Scanning phone</t>
  </si>
  <si>
    <t>Scan your unlock</t>
  </si>
  <si>
    <t>Scan your unlock (x2)</t>
  </si>
  <si>
    <t>Issue with item</t>
  </si>
  <si>
    <t>50-60</t>
  </si>
  <si>
    <t>Bag</t>
  </si>
  <si>
    <t>Scan</t>
  </si>
  <si>
    <t>Line, scanning item (x3)</t>
  </si>
  <si>
    <t>Line, door not opening</t>
  </si>
  <si>
    <t>F, F</t>
  </si>
  <si>
    <t>Scanning pc</t>
  </si>
  <si>
    <t>Unlock</t>
  </si>
  <si>
    <t>Asking where to find</t>
  </si>
  <si>
    <t>Line, payment</t>
  </si>
  <si>
    <t>Screen unlock</t>
  </si>
  <si>
    <t>Screen use + promo</t>
  </si>
  <si>
    <t>Putting things on counter</t>
  </si>
  <si>
    <t>Scan vegetable (x2)</t>
  </si>
  <si>
    <t xml:space="preserve">Leaves </t>
  </si>
  <si>
    <t>Seeks help</t>
  </si>
  <si>
    <t>No bag</t>
  </si>
  <si>
    <t>Under 20</t>
  </si>
  <si>
    <t>Above 60</t>
  </si>
  <si>
    <t>Age bin</t>
  </si>
  <si>
    <t>2+ people</t>
  </si>
  <si>
    <t>Row counter:</t>
  </si>
  <si>
    <t>Customer Age</t>
  </si>
  <si>
    <t>Interviewee</t>
  </si>
  <si>
    <t>I hope that self checkout can optimize the platform where goods are placed, 
and install some alarm systems to prevent falling and forgetting to take goods away
(such as installing scales and measuring weight).</t>
  </si>
  <si>
    <t>Frustrations</t>
  </si>
  <si>
    <t>Total customers</t>
  </si>
  <si>
    <t>Scanner</t>
  </si>
  <si>
    <t xml:space="preserve"> Scan for pc</t>
  </si>
  <si>
    <t>Within Scanner</t>
  </si>
  <si>
    <t>Promo</t>
  </si>
  <si>
    <t>Membership card</t>
  </si>
  <si>
    <t>No Barcode</t>
  </si>
  <si>
    <t>prob of coming alone</t>
  </si>
  <si>
    <t xml:space="preserve">Tagged items, need to wait for staff, 5-6 pages to click through before getting to payment </t>
  </si>
  <si>
    <t>% to total</t>
  </si>
  <si>
    <t xml:space="preserve">Bags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</si>
</sst>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font>
    <font>
      <sz val="10"/>
      <color theme="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3">
    <xf numFmtId="0" fontId="0" fillId="0" borderId="0" xfId="0"/>
    <xf numFmtId="0" fontId="0" fillId="0" borderId="2" xfId="0" applyBorder="1"/>
    <xf numFmtId="0" fontId="0" fillId="0" borderId="4" xfId="0" applyBorder="1"/>
    <xf numFmtId="0" fontId="1" fillId="0" borderId="0" xfId="0" applyFont="1"/>
    <xf numFmtId="0" fontId="2" fillId="0" borderId="0" xfId="0" applyFont="1"/>
    <xf numFmtId="16" fontId="2" fillId="0" borderId="0" xfId="0" applyNumberFormat="1" applyFont="1"/>
    <xf numFmtId="0" fontId="0" fillId="0" borderId="3" xfId="0" applyBorder="1"/>
    <xf numFmtId="0" fontId="0" fillId="0" borderId="6" xfId="0" applyBorder="1"/>
    <xf numFmtId="0" fontId="0" fillId="0" borderId="7" xfId="0" applyBorder="1"/>
    <xf numFmtId="0" fontId="0" fillId="0" borderId="5" xfId="0" applyBorder="1"/>
    <xf numFmtId="0" fontId="0" fillId="0" borderId="1" xfId="0" applyBorder="1"/>
    <xf numFmtId="0" fontId="0" fillId="0" borderId="1" xfId="0" applyBorder="1" applyAlignment="1">
      <alignment wrapText="1"/>
    </xf>
    <xf numFmtId="0" fontId="0" fillId="2" borderId="0" xfId="0" applyFill="1"/>
  </cellXfs>
  <cellStyles count="1">
    <cellStyle name="Normal" xfId="0" builtinId="0"/>
  </cellStyles>
  <dxfs count="10">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2"/>
        <color theme="1"/>
        <name val="Calibri"/>
        <family val="2"/>
        <scheme val="none"/>
      </font>
    </dxf>
  </dxfs>
  <tableStyles count="0" defaultTableStyle="TableStyleMedium2" defaultPivotStyle="PivotStyleLight16"/>
  <colors>
    <mruColors>
      <color rgb="FFE74645"/>
      <color rgb="FFFBCE60"/>
      <color rgb="FF1AC0C6"/>
      <color rgb="FFFEFA67"/>
      <color rgb="FFFB76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Observation!$C$140</c:f>
              <c:strCache>
                <c:ptCount val="1"/>
                <c:pt idx="0">
                  <c:v>Customer Age</c:v>
                </c:pt>
              </c:strCache>
            </c:strRef>
          </c:tx>
          <c:spPr>
            <a:solidFill>
              <a:srgbClr val="FBCE60"/>
            </a:solidFill>
            <a:ln>
              <a:noFill/>
            </a:ln>
            <a:effectLst/>
          </c:spPr>
          <c:invertIfNegative val="0"/>
          <c:cat>
            <c:strRef>
              <c:f>Observation!$B$141:$B$146</c:f>
              <c:strCache>
                <c:ptCount val="6"/>
                <c:pt idx="0">
                  <c:v>Under 20</c:v>
                </c:pt>
                <c:pt idx="1">
                  <c:v>20-29</c:v>
                </c:pt>
                <c:pt idx="2">
                  <c:v>30-39</c:v>
                </c:pt>
                <c:pt idx="3">
                  <c:v>40-49</c:v>
                </c:pt>
                <c:pt idx="4">
                  <c:v>50-59</c:v>
                </c:pt>
                <c:pt idx="5">
                  <c:v>Above 60</c:v>
                </c:pt>
              </c:strCache>
            </c:strRef>
          </c:cat>
          <c:val>
            <c:numRef>
              <c:f>Observation!$C$141:$C$146</c:f>
              <c:numCache>
                <c:formatCode>General</c:formatCode>
                <c:ptCount val="6"/>
                <c:pt idx="0">
                  <c:v>3</c:v>
                </c:pt>
                <c:pt idx="1">
                  <c:v>59</c:v>
                </c:pt>
                <c:pt idx="2">
                  <c:v>48</c:v>
                </c:pt>
                <c:pt idx="3">
                  <c:v>22</c:v>
                </c:pt>
                <c:pt idx="4">
                  <c:v>13</c:v>
                </c:pt>
                <c:pt idx="5">
                  <c:v>2</c:v>
                </c:pt>
              </c:numCache>
            </c:numRef>
          </c:val>
          <c:extLst>
            <c:ext xmlns:c16="http://schemas.microsoft.com/office/drawing/2014/chart" uri="{C3380CC4-5D6E-409C-BE32-E72D297353CC}">
              <c16:uniqueId val="{00000000-D7FA-C244-A5BD-FD7958D79EA9}"/>
            </c:ext>
          </c:extLst>
        </c:ser>
        <c:dLbls>
          <c:showLegendKey val="0"/>
          <c:showVal val="0"/>
          <c:showCatName val="0"/>
          <c:showSerName val="0"/>
          <c:showPercent val="0"/>
          <c:showBubbleSize val="0"/>
        </c:dLbls>
        <c:gapWidth val="67"/>
        <c:overlap val="-19"/>
        <c:axId val="649018383"/>
        <c:axId val="611653407"/>
      </c:barChart>
      <c:catAx>
        <c:axId val="6490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53407"/>
        <c:crosses val="autoZero"/>
        <c:auto val="1"/>
        <c:lblAlgn val="ctr"/>
        <c:lblOffset val="100"/>
        <c:noMultiLvlLbl val="0"/>
      </c:catAx>
      <c:valAx>
        <c:axId val="61165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18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Number of Bags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FEFA67"/>
              </a:solidFill>
              <a:ln w="19050">
                <a:solidFill>
                  <a:schemeClr val="lt1"/>
                </a:solidFill>
              </a:ln>
              <a:effectLst/>
            </c:spPr>
            <c:extLst>
              <c:ext xmlns:c16="http://schemas.microsoft.com/office/drawing/2014/chart" uri="{C3380CC4-5D6E-409C-BE32-E72D297353CC}">
                <c16:uniqueId val="{00000002-414F-6E4A-AA05-CD39710442DE}"/>
              </c:ext>
            </c:extLst>
          </c:dPt>
          <c:dPt>
            <c:idx val="1"/>
            <c:bubble3D val="0"/>
            <c:spPr>
              <a:solidFill>
                <a:srgbClr val="1AC0C6"/>
              </a:solidFill>
              <a:ln w="19050">
                <a:solidFill>
                  <a:schemeClr val="lt1"/>
                </a:solidFill>
              </a:ln>
              <a:effectLst/>
            </c:spPr>
            <c:extLst>
              <c:ext xmlns:c16="http://schemas.microsoft.com/office/drawing/2014/chart" uri="{C3380CC4-5D6E-409C-BE32-E72D297353CC}">
                <c16:uniqueId val="{00000003-414F-6E4A-AA05-CD39710442DE}"/>
              </c:ext>
            </c:extLst>
          </c:dPt>
          <c:dPt>
            <c:idx val="2"/>
            <c:bubble3D val="0"/>
            <c:spPr>
              <a:solidFill>
                <a:srgbClr val="FB7656"/>
              </a:solidFill>
              <a:ln w="19050">
                <a:solidFill>
                  <a:schemeClr val="lt1"/>
                </a:solidFill>
              </a:ln>
              <a:effectLst/>
            </c:spPr>
            <c:extLst>
              <c:ext xmlns:c16="http://schemas.microsoft.com/office/drawing/2014/chart" uri="{C3380CC4-5D6E-409C-BE32-E72D297353CC}">
                <c16:uniqueId val="{00000001-414F-6E4A-AA05-CD39710442D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Observation!$B$135:$B$137</c:f>
              <c:numCache>
                <c:formatCode>General</c:formatCode>
                <c:ptCount val="3"/>
                <c:pt idx="0">
                  <c:v>0</c:v>
                </c:pt>
                <c:pt idx="1">
                  <c:v>1</c:v>
                </c:pt>
                <c:pt idx="2">
                  <c:v>2</c:v>
                </c:pt>
              </c:numCache>
            </c:numRef>
          </c:cat>
          <c:val>
            <c:numRef>
              <c:f>Observation!$C$135:$C$137</c:f>
              <c:numCache>
                <c:formatCode>General</c:formatCode>
                <c:ptCount val="3"/>
                <c:pt idx="0">
                  <c:v>26</c:v>
                </c:pt>
                <c:pt idx="1">
                  <c:v>70</c:v>
                </c:pt>
                <c:pt idx="2">
                  <c:v>11</c:v>
                </c:pt>
              </c:numCache>
            </c:numRef>
          </c:val>
          <c:extLst>
            <c:ext xmlns:c16="http://schemas.microsoft.com/office/drawing/2014/chart" uri="{C3380CC4-5D6E-409C-BE32-E72D297353CC}">
              <c16:uniqueId val="{00000000-414F-6E4A-AA05-CD39710442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85000"/>
                    <a:lumOff val="15000"/>
                  </a:schemeClr>
                </a:solidFill>
                <a:latin typeface="+mn-lt"/>
                <a:ea typeface="+mn-ea"/>
                <a:cs typeface="+mn-cs"/>
              </a:defRPr>
            </a:pPr>
            <a:r>
              <a:rPr lang="en-US" sz="1400" b="0" i="0" u="none" strike="noStrike" baseline="0">
                <a:solidFill>
                  <a:schemeClr val="tx1">
                    <a:lumMod val="85000"/>
                    <a:lumOff val="15000"/>
                  </a:schemeClr>
                </a:solidFill>
                <a:latin typeface="Calibri" panose="020F0502020204030204"/>
              </a:rPr>
              <a:t>What are customers' frustrations?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85000"/>
                  <a:lumOff val="1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74645"/>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Observation!$B$167:$B$170</c:f>
              <c:strCache>
                <c:ptCount val="4"/>
                <c:pt idx="0">
                  <c:v>Line</c:v>
                </c:pt>
                <c:pt idx="1">
                  <c:v>Scanner</c:v>
                </c:pt>
                <c:pt idx="2">
                  <c:v>Screen</c:v>
                </c:pt>
                <c:pt idx="3">
                  <c:v>Bag</c:v>
                </c:pt>
              </c:strCache>
            </c:strRef>
          </c:cat>
          <c:val>
            <c:numRef>
              <c:f>Observation!$C$167:$C$170</c:f>
              <c:numCache>
                <c:formatCode>General</c:formatCode>
                <c:ptCount val="4"/>
                <c:pt idx="0">
                  <c:v>30</c:v>
                </c:pt>
                <c:pt idx="1">
                  <c:v>30</c:v>
                </c:pt>
                <c:pt idx="2">
                  <c:v>3</c:v>
                </c:pt>
                <c:pt idx="3">
                  <c:v>5</c:v>
                </c:pt>
              </c:numCache>
            </c:numRef>
          </c:val>
          <c:extLst>
            <c:ext xmlns:c16="http://schemas.microsoft.com/office/drawing/2014/chart" uri="{C3380CC4-5D6E-409C-BE32-E72D297353CC}">
              <c16:uniqueId val="{00000000-8BD3-C746-9ACB-FC59E625BE54}"/>
            </c:ext>
          </c:extLst>
        </c:ser>
        <c:dLbls>
          <c:showLegendKey val="0"/>
          <c:showVal val="0"/>
          <c:showCatName val="1"/>
          <c:showSerName val="0"/>
          <c:showPercent val="0"/>
          <c:showBubbleSize val="0"/>
        </c:dLbls>
        <c:gapWidth val="87"/>
        <c:axId val="1121258911"/>
        <c:axId val="1121422415"/>
      </c:barChart>
      <c:catAx>
        <c:axId val="112125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1422415"/>
        <c:crosses val="autoZero"/>
        <c:auto val="1"/>
        <c:lblAlgn val="ctr"/>
        <c:lblOffset val="100"/>
        <c:noMultiLvlLbl val="0"/>
      </c:catAx>
      <c:valAx>
        <c:axId val="112142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125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1028560</xdr:colOff>
      <xdr:row>147</xdr:row>
      <xdr:rowOff>24003</xdr:rowOff>
    </xdr:from>
    <xdr:to>
      <xdr:col>3</xdr:col>
      <xdr:colOff>1566333</xdr:colOff>
      <xdr:row>161</xdr:row>
      <xdr:rowOff>181428</xdr:rowOff>
    </xdr:to>
    <xdr:graphicFrame macro="">
      <xdr:nvGraphicFramePr>
        <xdr:cNvPr id="2" name="Chart 1">
          <a:extLst>
            <a:ext uri="{FF2B5EF4-FFF2-40B4-BE49-F238E27FC236}">
              <a16:creationId xmlns:a16="http://schemas.microsoft.com/office/drawing/2014/main" id="{A3D87699-756D-41D5-F091-E0DDA9FFB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1106510</xdr:colOff>
      <xdr:row>137</xdr:row>
      <xdr:rowOff>21729</xdr:rowOff>
    </xdr:from>
    <xdr:to>
      <xdr:col>8</xdr:col>
      <xdr:colOff>27572</xdr:colOff>
      <xdr:row>155</xdr:row>
      <xdr:rowOff>168734</xdr:rowOff>
    </xdr:to>
    <xdr:graphicFrame macro="">
      <xdr:nvGraphicFramePr>
        <xdr:cNvPr id="3" name="Chart 2">
          <a:extLst>
            <a:ext uri="{FF2B5EF4-FFF2-40B4-BE49-F238E27FC236}">
              <a16:creationId xmlns:a16="http://schemas.microsoft.com/office/drawing/2014/main" id="{064D80A3-E301-ADC1-A2A0-8AB2E493E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3405273</xdr:colOff>
      <xdr:row>145</xdr:row>
      <xdr:rowOff>97693</xdr:rowOff>
    </xdr:from>
    <xdr:to>
      <xdr:col>6</xdr:col>
      <xdr:colOff>949011</xdr:colOff>
      <xdr:row>147</xdr:row>
      <xdr:rowOff>55824</xdr:rowOff>
    </xdr:to>
    <xdr:sp macro="" textlink="">
      <xdr:nvSpPr>
        <xdr:cNvPr id="4" name="TextBox 3">
          <a:extLst>
            <a:ext uri="{FF2B5EF4-FFF2-40B4-BE49-F238E27FC236}">
              <a16:creationId xmlns:a16="http://schemas.microsoft.com/office/drawing/2014/main" id="{7355E894-3FF2-FE7C-14D2-FE38068E7205}"/>
            </a:ext>
          </a:extLst>
        </xdr:cNvPr>
        <xdr:cNvSpPr txBox="1"/>
      </xdr:nvSpPr>
      <xdr:spPr>
        <a:xfrm>
          <a:off x="8987691" y="8471319"/>
          <a:ext cx="1242089" cy="3768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a:solidFill>
                <a:schemeClr val="tx1">
                  <a:lumMod val="85000"/>
                  <a:lumOff val="15000"/>
                </a:schemeClr>
              </a:solidFill>
            </a:rPr>
            <a:t>92 Bags</a:t>
          </a:r>
        </a:p>
      </xdr:txBody>
    </xdr:sp>
    <xdr:clientData/>
  </xdr:twoCellAnchor>
  <xdr:twoCellAnchor editAs="oneCell">
    <xdr:from>
      <xdr:col>7</xdr:col>
      <xdr:colOff>1118</xdr:colOff>
      <xdr:row>156</xdr:row>
      <xdr:rowOff>74804</xdr:rowOff>
    </xdr:from>
    <xdr:to>
      <xdr:col>7</xdr:col>
      <xdr:colOff>1243132</xdr:colOff>
      <xdr:row>162</xdr:row>
      <xdr:rowOff>43638</xdr:rowOff>
    </xdr:to>
    <xdr:pic>
      <xdr:nvPicPr>
        <xdr:cNvPr id="5" name="Picture 4" descr="Choosing and Applying Colors in Your Site - Toolset">
          <a:extLst>
            <a:ext uri="{FF2B5EF4-FFF2-40B4-BE49-F238E27FC236}">
              <a16:creationId xmlns:a16="http://schemas.microsoft.com/office/drawing/2014/main" id="{59EE0B4C-13B9-0B9B-EEC2-ECDF7F5C13EB}"/>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6038" t="4501" r="50648" b="72660"/>
        <a:stretch/>
      </xdr:blipFill>
      <xdr:spPr bwMode="auto">
        <a:xfrm>
          <a:off x="11194051" y="23036404"/>
          <a:ext cx="1242014" cy="1188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356176</xdr:colOff>
      <xdr:row>164</xdr:row>
      <xdr:rowOff>153457</xdr:rowOff>
    </xdr:from>
    <xdr:to>
      <xdr:col>6</xdr:col>
      <xdr:colOff>873489</xdr:colOff>
      <xdr:row>179</xdr:row>
      <xdr:rowOff>68021</xdr:rowOff>
    </xdr:to>
    <xdr:graphicFrame macro="">
      <xdr:nvGraphicFramePr>
        <xdr:cNvPr id="7" name="Chart 6">
          <a:extLst>
            <a:ext uri="{FF2B5EF4-FFF2-40B4-BE49-F238E27FC236}">
              <a16:creationId xmlns:a16="http://schemas.microsoft.com/office/drawing/2014/main" id="{5008E567-52FA-255E-D74E-2502EC955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A64DCE-C3E0-0948-8422-325FE8BE1829}" name="Table1" displayName="Table1" ref="A1:H122" totalsRowShown="0" headerRowDxfId="9" dataDxfId="8">
  <autoFilter ref="A1:H122" xr:uid="{4CA64DCE-C3E0-0948-8422-325FE8BE1829}"/>
  <tableColumns count="8">
    <tableColumn id="1" xr3:uid="{9D182CCE-62F1-8646-AF5A-6914CA08AC17}" name="CustomerID" dataDxfId="7"/>
    <tableColumn id="2" xr3:uid="{BD14C8A2-5121-E747-9A70-B2174D49D6DC}" name="Gender" dataDxfId="6"/>
    <tableColumn id="3" xr3:uid="{D3A7BC24-ECA2-764E-B549-58BFF72DE55A}" name="Age group" dataDxfId="5"/>
    <tableColumn id="4" xr3:uid="{79483284-04A5-E34F-90DD-BD1BE4F26DCE}" name="Shopping alone or not" dataDxfId="4"/>
    <tableColumn id="5" xr3:uid="{08C56553-7555-3446-A019-604E9C442C07}" name="Asked for help" dataDxfId="3"/>
    <tableColumn id="6" xr3:uid="{9D6032CB-A402-BC47-8CFB-93996B622F7E}" name="Frustration description" dataDxfId="2"/>
    <tableColumn id="7" xr3:uid="{89D66995-FE88-4F4A-B4CE-25DA568EB28E}" name="Brings their own bag" dataDxfId="1"/>
    <tableColumn id="8" xr3:uid="{90BBC761-C1D3-744C-BCC6-2B56E2F8DBF2}" name="Number of bags us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FD5FF-DC93-4349-801F-E656BE27018B}">
  <dimension ref="A1:H176"/>
  <sheetViews>
    <sheetView tabSelected="1" zoomScale="64" workbookViewId="0">
      <selection activeCell="N40" sqref="N40"/>
    </sheetView>
  </sheetViews>
  <sheetFormatPr baseColWidth="10" defaultRowHeight="16" x14ac:dyDescent="0.2"/>
  <cols>
    <col min="1" max="1" width="13.6640625" customWidth="1"/>
    <col min="2" max="2" width="16" customWidth="1"/>
    <col min="3" max="3" width="12.33203125" customWidth="1"/>
    <col min="4" max="4" width="21" customWidth="1"/>
    <col min="5" max="5" width="15.33203125" customWidth="1"/>
    <col min="6" max="6" width="48.5" bestFit="1" customWidth="1"/>
    <col min="7" max="7" width="19.6640625" customWidth="1"/>
    <col min="8" max="8" width="20.6640625" customWidth="1"/>
  </cols>
  <sheetData>
    <row r="1" spans="1:8" x14ac:dyDescent="0.2">
      <c r="A1" s="3" t="s">
        <v>0</v>
      </c>
      <c r="B1" s="3" t="s">
        <v>1</v>
      </c>
      <c r="C1" s="3" t="s">
        <v>2</v>
      </c>
      <c r="D1" s="3" t="s">
        <v>3</v>
      </c>
      <c r="E1" s="3" t="s">
        <v>5</v>
      </c>
      <c r="F1" s="3" t="s">
        <v>6</v>
      </c>
      <c r="G1" s="3" t="s">
        <v>10</v>
      </c>
      <c r="H1" s="3" t="s">
        <v>35</v>
      </c>
    </row>
    <row r="2" spans="1:8" x14ac:dyDescent="0.2">
      <c r="A2" s="3">
        <v>1</v>
      </c>
      <c r="B2" s="3" t="s">
        <v>11</v>
      </c>
      <c r="C2" s="3" t="s">
        <v>12</v>
      </c>
      <c r="D2" s="3">
        <v>1</v>
      </c>
      <c r="E2" s="4"/>
      <c r="F2" s="4"/>
      <c r="G2" s="3">
        <v>0</v>
      </c>
      <c r="H2" s="3">
        <v>1</v>
      </c>
    </row>
    <row r="3" spans="1:8" x14ac:dyDescent="0.2">
      <c r="A3" s="3">
        <v>2</v>
      </c>
      <c r="B3" s="3" t="s">
        <v>34</v>
      </c>
      <c r="C3" s="3" t="s">
        <v>36</v>
      </c>
      <c r="D3" s="3">
        <v>1</v>
      </c>
      <c r="E3" s="4"/>
      <c r="F3" s="4"/>
      <c r="G3" s="3">
        <v>0</v>
      </c>
      <c r="H3" s="3">
        <v>0</v>
      </c>
    </row>
    <row r="4" spans="1:8" x14ac:dyDescent="0.2">
      <c r="A4" s="3">
        <v>3</v>
      </c>
      <c r="B4" s="3" t="s">
        <v>37</v>
      </c>
      <c r="C4" s="3" t="s">
        <v>12</v>
      </c>
      <c r="D4" s="3">
        <v>0</v>
      </c>
      <c r="E4" s="4"/>
      <c r="F4" s="3" t="s">
        <v>117</v>
      </c>
      <c r="G4" s="3">
        <v>1</v>
      </c>
      <c r="H4" s="3">
        <v>1</v>
      </c>
    </row>
    <row r="5" spans="1:8" x14ac:dyDescent="0.2">
      <c r="A5" s="3">
        <v>4</v>
      </c>
      <c r="B5" s="3" t="s">
        <v>11</v>
      </c>
      <c r="C5" s="3" t="s">
        <v>12</v>
      </c>
      <c r="D5" s="3">
        <v>1</v>
      </c>
      <c r="E5" s="3">
        <v>0</v>
      </c>
      <c r="F5" s="4"/>
      <c r="G5" s="3">
        <v>1</v>
      </c>
      <c r="H5" s="4">
        <v>1</v>
      </c>
    </row>
    <row r="6" spans="1:8" x14ac:dyDescent="0.2">
      <c r="A6" s="3">
        <v>5</v>
      </c>
      <c r="B6" s="3" t="s">
        <v>34</v>
      </c>
      <c r="C6" s="3" t="s">
        <v>36</v>
      </c>
      <c r="D6" s="3">
        <v>1</v>
      </c>
      <c r="E6" s="3">
        <v>0</v>
      </c>
      <c r="F6" s="4"/>
      <c r="G6" s="4">
        <v>1</v>
      </c>
      <c r="H6" s="4">
        <v>1</v>
      </c>
    </row>
    <row r="7" spans="1:8" x14ac:dyDescent="0.2">
      <c r="A7" s="3">
        <v>6</v>
      </c>
      <c r="B7" s="3" t="s">
        <v>34</v>
      </c>
      <c r="C7" s="3" t="s">
        <v>36</v>
      </c>
      <c r="D7" s="3">
        <v>0</v>
      </c>
      <c r="E7" s="3">
        <v>0</v>
      </c>
      <c r="F7" s="4"/>
      <c r="G7" s="3">
        <v>0</v>
      </c>
      <c r="H7" s="3">
        <v>0</v>
      </c>
    </row>
    <row r="8" spans="1:8" x14ac:dyDescent="0.2">
      <c r="A8" s="3">
        <v>7</v>
      </c>
      <c r="B8" s="3" t="s">
        <v>34</v>
      </c>
      <c r="C8" s="3" t="s">
        <v>12</v>
      </c>
      <c r="D8" s="3">
        <v>0</v>
      </c>
      <c r="E8" s="4"/>
      <c r="F8" s="3" t="s">
        <v>101</v>
      </c>
      <c r="G8" s="3">
        <v>1</v>
      </c>
      <c r="H8" s="3">
        <v>2</v>
      </c>
    </row>
    <row r="9" spans="1:8" x14ac:dyDescent="0.2">
      <c r="A9" s="3">
        <v>8</v>
      </c>
      <c r="B9" s="3" t="s">
        <v>38</v>
      </c>
      <c r="C9" s="3" t="s">
        <v>39</v>
      </c>
      <c r="D9" s="3">
        <v>0</v>
      </c>
      <c r="E9" s="3">
        <v>0</v>
      </c>
      <c r="F9" s="4"/>
      <c r="G9" s="3">
        <v>1</v>
      </c>
      <c r="H9" s="3">
        <v>1</v>
      </c>
    </row>
    <row r="10" spans="1:8" x14ac:dyDescent="0.2">
      <c r="A10" s="3">
        <v>9</v>
      </c>
      <c r="B10" s="3" t="s">
        <v>11</v>
      </c>
      <c r="C10" s="3" t="s">
        <v>12</v>
      </c>
      <c r="D10" s="3">
        <v>1</v>
      </c>
      <c r="E10" s="4"/>
      <c r="F10" s="4"/>
      <c r="G10" s="4"/>
      <c r="H10" s="3">
        <v>2</v>
      </c>
    </row>
    <row r="11" spans="1:8" x14ac:dyDescent="0.2">
      <c r="A11" s="3">
        <v>10</v>
      </c>
      <c r="B11" s="3" t="s">
        <v>34</v>
      </c>
      <c r="C11" s="3" t="s">
        <v>12</v>
      </c>
      <c r="D11" s="3">
        <v>1</v>
      </c>
      <c r="E11" s="3">
        <v>0</v>
      </c>
      <c r="F11" s="4"/>
      <c r="G11" s="3">
        <v>0</v>
      </c>
      <c r="H11" s="3">
        <v>0</v>
      </c>
    </row>
    <row r="12" spans="1:8" x14ac:dyDescent="0.2">
      <c r="A12" s="3">
        <v>11</v>
      </c>
      <c r="B12" s="3" t="s">
        <v>11</v>
      </c>
      <c r="C12" s="3" t="s">
        <v>12</v>
      </c>
      <c r="D12" s="3">
        <v>1</v>
      </c>
      <c r="E12" s="3">
        <v>0</v>
      </c>
      <c r="F12" s="4"/>
      <c r="G12" s="3">
        <v>1</v>
      </c>
      <c r="H12" s="3">
        <v>1</v>
      </c>
    </row>
    <row r="13" spans="1:8" x14ac:dyDescent="0.2">
      <c r="A13" s="3">
        <v>12</v>
      </c>
      <c r="B13" s="3" t="s">
        <v>11</v>
      </c>
      <c r="C13" s="3" t="s">
        <v>36</v>
      </c>
      <c r="D13" s="3">
        <v>1</v>
      </c>
      <c r="E13" s="4">
        <v>1</v>
      </c>
      <c r="F13" s="3" t="s">
        <v>40</v>
      </c>
      <c r="G13" s="3">
        <v>1</v>
      </c>
      <c r="H13" s="3">
        <v>1</v>
      </c>
    </row>
    <row r="14" spans="1:8" x14ac:dyDescent="0.2">
      <c r="A14" s="3">
        <v>13</v>
      </c>
      <c r="B14" s="3" t="s">
        <v>11</v>
      </c>
      <c r="C14" s="3" t="s">
        <v>36</v>
      </c>
      <c r="D14" s="3">
        <v>1</v>
      </c>
      <c r="E14" s="3">
        <v>0</v>
      </c>
      <c r="F14" s="4"/>
      <c r="G14" s="3">
        <v>1</v>
      </c>
      <c r="H14" s="3">
        <v>1</v>
      </c>
    </row>
    <row r="15" spans="1:8" x14ac:dyDescent="0.2">
      <c r="A15" s="3">
        <v>14</v>
      </c>
      <c r="B15" s="3" t="s">
        <v>41</v>
      </c>
      <c r="C15" s="3" t="s">
        <v>12</v>
      </c>
      <c r="D15" s="3">
        <v>0</v>
      </c>
      <c r="E15" s="4"/>
      <c r="F15" s="4"/>
      <c r="G15" s="4">
        <v>1</v>
      </c>
      <c r="H15" s="4">
        <v>2</v>
      </c>
    </row>
    <row r="16" spans="1:8" x14ac:dyDescent="0.2">
      <c r="A16" s="3">
        <v>15</v>
      </c>
      <c r="B16" s="3" t="s">
        <v>42</v>
      </c>
      <c r="C16" s="3" t="s">
        <v>12</v>
      </c>
      <c r="D16" s="3">
        <v>0</v>
      </c>
      <c r="E16" s="4"/>
      <c r="F16" s="4"/>
      <c r="G16" s="3">
        <v>0</v>
      </c>
      <c r="H16" s="3">
        <v>0</v>
      </c>
    </row>
    <row r="17" spans="1:8" x14ac:dyDescent="0.2">
      <c r="A17" s="3">
        <v>16</v>
      </c>
      <c r="B17" s="3" t="s">
        <v>34</v>
      </c>
      <c r="C17" s="3" t="s">
        <v>36</v>
      </c>
      <c r="D17" s="4">
        <v>1</v>
      </c>
      <c r="E17" s="4">
        <v>1</v>
      </c>
      <c r="F17" s="3" t="s">
        <v>43</v>
      </c>
      <c r="G17" s="3">
        <v>1</v>
      </c>
      <c r="H17" s="3">
        <v>1</v>
      </c>
    </row>
    <row r="18" spans="1:8" x14ac:dyDescent="0.2">
      <c r="A18" s="3">
        <v>17</v>
      </c>
      <c r="B18" s="3" t="s">
        <v>34</v>
      </c>
      <c r="C18" s="3" t="s">
        <v>36</v>
      </c>
      <c r="D18" s="4">
        <v>1</v>
      </c>
      <c r="E18" s="4"/>
      <c r="F18" s="3" t="s">
        <v>44</v>
      </c>
      <c r="G18" s="3">
        <v>0</v>
      </c>
      <c r="H18" s="3">
        <v>0</v>
      </c>
    </row>
    <row r="19" spans="1:8" x14ac:dyDescent="0.2">
      <c r="A19" s="3">
        <v>18</v>
      </c>
      <c r="B19" s="3" t="s">
        <v>11</v>
      </c>
      <c r="C19" s="3" t="s">
        <v>12</v>
      </c>
      <c r="D19" s="4">
        <v>1</v>
      </c>
      <c r="E19" s="4"/>
      <c r="F19" s="3" t="s">
        <v>45</v>
      </c>
      <c r="G19" s="4">
        <v>1</v>
      </c>
      <c r="H19" s="4">
        <v>1</v>
      </c>
    </row>
    <row r="20" spans="1:8" x14ac:dyDescent="0.2">
      <c r="A20" s="3">
        <v>19</v>
      </c>
      <c r="B20" s="3" t="s">
        <v>11</v>
      </c>
      <c r="C20" s="3" t="s">
        <v>12</v>
      </c>
      <c r="D20" s="4">
        <v>1</v>
      </c>
      <c r="E20" s="4"/>
      <c r="F20" s="4"/>
      <c r="G20" s="3">
        <v>0</v>
      </c>
      <c r="H20" s="3">
        <v>1</v>
      </c>
    </row>
    <row r="21" spans="1:8" x14ac:dyDescent="0.2">
      <c r="A21" s="3">
        <v>20</v>
      </c>
      <c r="B21" s="3" t="s">
        <v>11</v>
      </c>
      <c r="C21" s="3" t="s">
        <v>12</v>
      </c>
      <c r="D21" s="4">
        <v>1</v>
      </c>
      <c r="E21" s="4"/>
      <c r="F21" s="4"/>
      <c r="G21" s="4">
        <v>1</v>
      </c>
      <c r="H21" s="3">
        <v>1</v>
      </c>
    </row>
    <row r="22" spans="1:8" x14ac:dyDescent="0.2">
      <c r="A22" s="3">
        <v>21</v>
      </c>
      <c r="B22" s="3" t="s">
        <v>11</v>
      </c>
      <c r="C22" s="3" t="s">
        <v>12</v>
      </c>
      <c r="D22" s="4">
        <v>1</v>
      </c>
      <c r="E22" s="4"/>
      <c r="F22" s="4"/>
      <c r="G22" s="4">
        <v>1</v>
      </c>
      <c r="H22" s="4">
        <v>1</v>
      </c>
    </row>
    <row r="23" spans="1:8" x14ac:dyDescent="0.2">
      <c r="A23" s="3">
        <v>22</v>
      </c>
      <c r="B23" s="3" t="s">
        <v>34</v>
      </c>
      <c r="C23" s="3" t="s">
        <v>12</v>
      </c>
      <c r="D23" s="4">
        <v>1</v>
      </c>
      <c r="E23" s="4"/>
      <c r="F23" s="3" t="s">
        <v>46</v>
      </c>
      <c r="G23" s="4">
        <v>1</v>
      </c>
      <c r="H23" s="4">
        <v>1</v>
      </c>
    </row>
    <row r="24" spans="1:8" x14ac:dyDescent="0.2">
      <c r="A24" s="3">
        <v>23</v>
      </c>
      <c r="B24" s="3" t="s">
        <v>11</v>
      </c>
      <c r="C24" s="3" t="s">
        <v>12</v>
      </c>
      <c r="D24" s="4">
        <v>1</v>
      </c>
      <c r="E24" s="4"/>
      <c r="F24" s="3" t="s">
        <v>47</v>
      </c>
      <c r="G24" s="4"/>
      <c r="H24" s="4"/>
    </row>
    <row r="25" spans="1:8" x14ac:dyDescent="0.2">
      <c r="A25" s="3">
        <v>24</v>
      </c>
      <c r="B25" s="3" t="s">
        <v>11</v>
      </c>
      <c r="C25" s="3" t="s">
        <v>36</v>
      </c>
      <c r="D25" s="4">
        <v>1</v>
      </c>
      <c r="E25" s="4"/>
      <c r="F25" s="4"/>
      <c r="G25" s="3">
        <v>1</v>
      </c>
      <c r="H25" s="3">
        <v>1</v>
      </c>
    </row>
    <row r="26" spans="1:8" x14ac:dyDescent="0.2">
      <c r="A26" s="3">
        <v>25</v>
      </c>
      <c r="B26" s="3" t="s">
        <v>34</v>
      </c>
      <c r="C26" s="3" t="s">
        <v>12</v>
      </c>
      <c r="D26" s="3">
        <v>1</v>
      </c>
      <c r="E26" s="4"/>
      <c r="F26" s="3" t="s">
        <v>48</v>
      </c>
      <c r="G26" s="3">
        <v>1</v>
      </c>
      <c r="H26" s="3">
        <v>2</v>
      </c>
    </row>
    <row r="27" spans="1:8" x14ac:dyDescent="0.2">
      <c r="A27" s="3">
        <v>26</v>
      </c>
      <c r="B27" s="3" t="s">
        <v>34</v>
      </c>
      <c r="C27" s="3" t="s">
        <v>36</v>
      </c>
      <c r="D27" s="3">
        <v>1</v>
      </c>
      <c r="E27" s="4">
        <v>1</v>
      </c>
      <c r="F27" s="3" t="s">
        <v>49</v>
      </c>
      <c r="G27" s="3">
        <v>1</v>
      </c>
      <c r="H27" s="3">
        <v>0</v>
      </c>
    </row>
    <row r="28" spans="1:8" x14ac:dyDescent="0.2">
      <c r="A28" s="3">
        <v>27</v>
      </c>
      <c r="B28" s="3" t="s">
        <v>11</v>
      </c>
      <c r="C28" s="3" t="s">
        <v>12</v>
      </c>
      <c r="D28" s="3">
        <v>1</v>
      </c>
      <c r="E28" s="4"/>
      <c r="F28" s="4"/>
      <c r="G28" s="4">
        <v>1</v>
      </c>
      <c r="H28" s="4">
        <v>1</v>
      </c>
    </row>
    <row r="29" spans="1:8" x14ac:dyDescent="0.2">
      <c r="A29" s="3">
        <v>28</v>
      </c>
      <c r="B29" s="3" t="s">
        <v>34</v>
      </c>
      <c r="C29" s="3" t="s">
        <v>39</v>
      </c>
      <c r="D29" s="3">
        <v>1</v>
      </c>
      <c r="E29" s="4"/>
      <c r="F29" s="3" t="s">
        <v>50</v>
      </c>
      <c r="G29" s="4">
        <v>1</v>
      </c>
      <c r="H29" s="4">
        <v>1</v>
      </c>
    </row>
    <row r="30" spans="1:8" x14ac:dyDescent="0.2">
      <c r="A30" s="3">
        <v>29</v>
      </c>
      <c r="B30" s="3" t="s">
        <v>11</v>
      </c>
      <c r="C30" s="3" t="s">
        <v>36</v>
      </c>
      <c r="D30" s="3">
        <v>1</v>
      </c>
      <c r="E30" s="4"/>
      <c r="F30" s="3" t="s">
        <v>51</v>
      </c>
      <c r="G30" s="3">
        <v>1</v>
      </c>
      <c r="H30" s="3">
        <v>1</v>
      </c>
    </row>
    <row r="31" spans="1:8" x14ac:dyDescent="0.2">
      <c r="A31" s="3">
        <v>30</v>
      </c>
      <c r="B31" s="3" t="s">
        <v>34</v>
      </c>
      <c r="C31" s="3" t="s">
        <v>39</v>
      </c>
      <c r="D31" s="3">
        <v>1</v>
      </c>
      <c r="E31" s="4"/>
      <c r="F31" s="3" t="s">
        <v>52</v>
      </c>
      <c r="G31" s="4">
        <v>1</v>
      </c>
      <c r="H31" s="4">
        <v>1</v>
      </c>
    </row>
    <row r="32" spans="1:8" x14ac:dyDescent="0.2">
      <c r="A32" s="3">
        <v>31</v>
      </c>
      <c r="B32" s="3" t="s">
        <v>38</v>
      </c>
      <c r="C32" s="4" t="s">
        <v>36</v>
      </c>
      <c r="D32" s="3">
        <v>0</v>
      </c>
      <c r="E32" s="4"/>
      <c r="F32" s="4"/>
      <c r="G32" s="3">
        <v>0</v>
      </c>
      <c r="H32" s="3">
        <v>0</v>
      </c>
    </row>
    <row r="33" spans="1:8" x14ac:dyDescent="0.2">
      <c r="A33" s="3">
        <v>32</v>
      </c>
      <c r="B33" s="3" t="s">
        <v>11</v>
      </c>
      <c r="C33" s="3" t="s">
        <v>12</v>
      </c>
      <c r="D33" s="4">
        <v>1</v>
      </c>
      <c r="E33" s="4"/>
      <c r="F33" s="4"/>
      <c r="G33" s="3">
        <v>1</v>
      </c>
      <c r="H33" s="3">
        <v>1</v>
      </c>
    </row>
    <row r="34" spans="1:8" x14ac:dyDescent="0.2">
      <c r="A34" s="3">
        <v>33</v>
      </c>
      <c r="B34" s="3" t="s">
        <v>11</v>
      </c>
      <c r="C34" s="3" t="s">
        <v>12</v>
      </c>
      <c r="D34" s="3">
        <v>1</v>
      </c>
      <c r="E34" s="4"/>
      <c r="F34" s="4"/>
      <c r="G34" s="3">
        <v>1</v>
      </c>
      <c r="H34" s="3">
        <v>1</v>
      </c>
    </row>
    <row r="35" spans="1:8" x14ac:dyDescent="0.2">
      <c r="A35" s="3">
        <v>34</v>
      </c>
      <c r="B35" s="3" t="s">
        <v>34</v>
      </c>
      <c r="C35" s="3" t="s">
        <v>12</v>
      </c>
      <c r="D35" s="3">
        <v>1</v>
      </c>
      <c r="E35" s="4"/>
      <c r="F35" s="3" t="s">
        <v>52</v>
      </c>
      <c r="G35" s="3">
        <v>1</v>
      </c>
      <c r="H35" s="3">
        <v>1</v>
      </c>
    </row>
    <row r="36" spans="1:8" x14ac:dyDescent="0.2">
      <c r="A36" s="3">
        <v>35</v>
      </c>
      <c r="B36" s="3" t="s">
        <v>11</v>
      </c>
      <c r="C36" s="3" t="s">
        <v>12</v>
      </c>
      <c r="D36" s="3">
        <v>1</v>
      </c>
      <c r="E36" s="4"/>
      <c r="F36" s="3" t="s">
        <v>52</v>
      </c>
      <c r="G36" s="4">
        <v>1</v>
      </c>
      <c r="H36" s="4">
        <v>1</v>
      </c>
    </row>
    <row r="37" spans="1:8" x14ac:dyDescent="0.2">
      <c r="A37" s="3">
        <v>36</v>
      </c>
      <c r="B37" s="3" t="s">
        <v>53</v>
      </c>
      <c r="C37" s="4" t="s">
        <v>12</v>
      </c>
      <c r="D37" s="3">
        <v>0</v>
      </c>
      <c r="E37" s="4"/>
      <c r="F37" s="3" t="s">
        <v>54</v>
      </c>
      <c r="G37" s="3">
        <v>0</v>
      </c>
      <c r="H37" s="3">
        <v>0</v>
      </c>
    </row>
    <row r="38" spans="1:8" x14ac:dyDescent="0.2">
      <c r="A38" s="3">
        <v>37</v>
      </c>
      <c r="B38" s="4" t="s">
        <v>11</v>
      </c>
      <c r="C38" s="4" t="s">
        <v>12</v>
      </c>
      <c r="D38" s="4">
        <v>1</v>
      </c>
      <c r="E38" s="4"/>
      <c r="F38" s="4" t="s">
        <v>52</v>
      </c>
      <c r="G38" s="4">
        <v>0</v>
      </c>
      <c r="H38" s="4">
        <v>0</v>
      </c>
    </row>
    <row r="39" spans="1:8" x14ac:dyDescent="0.2">
      <c r="A39" s="3">
        <v>38</v>
      </c>
      <c r="B39" s="4" t="s">
        <v>11</v>
      </c>
      <c r="C39" s="4" t="s">
        <v>12</v>
      </c>
      <c r="D39" s="4">
        <v>1</v>
      </c>
      <c r="E39" s="4"/>
      <c r="F39" s="4" t="s">
        <v>52</v>
      </c>
      <c r="G39" s="4">
        <v>0</v>
      </c>
      <c r="H39" s="4">
        <v>0</v>
      </c>
    </row>
    <row r="40" spans="1:8" x14ac:dyDescent="0.2">
      <c r="A40" s="3">
        <v>39</v>
      </c>
      <c r="B40" s="4" t="s">
        <v>11</v>
      </c>
      <c r="C40" s="4" t="s">
        <v>36</v>
      </c>
      <c r="D40" s="4">
        <v>1</v>
      </c>
      <c r="E40" s="4">
        <v>1</v>
      </c>
      <c r="F40" s="4" t="s">
        <v>55</v>
      </c>
      <c r="G40" s="4">
        <v>1</v>
      </c>
      <c r="H40" s="4">
        <v>1</v>
      </c>
    </row>
    <row r="41" spans="1:8" x14ac:dyDescent="0.2">
      <c r="A41" s="3">
        <v>40</v>
      </c>
      <c r="B41" s="4" t="s">
        <v>34</v>
      </c>
      <c r="C41" s="4" t="s">
        <v>36</v>
      </c>
      <c r="D41" s="4">
        <v>1</v>
      </c>
      <c r="E41" s="4"/>
      <c r="F41" s="4" t="s">
        <v>56</v>
      </c>
      <c r="G41" s="4">
        <v>1</v>
      </c>
      <c r="H41" s="4">
        <v>1</v>
      </c>
    </row>
    <row r="42" spans="1:8" x14ac:dyDescent="0.2">
      <c r="A42" s="3">
        <v>41</v>
      </c>
      <c r="B42" s="4" t="s">
        <v>11</v>
      </c>
      <c r="C42" s="4" t="s">
        <v>39</v>
      </c>
      <c r="D42" s="4">
        <v>1</v>
      </c>
      <c r="E42" s="4"/>
      <c r="F42" s="4"/>
      <c r="G42" s="4">
        <v>1</v>
      </c>
      <c r="H42" s="4">
        <v>1</v>
      </c>
    </row>
    <row r="43" spans="1:8" x14ac:dyDescent="0.2">
      <c r="A43" s="3">
        <v>42</v>
      </c>
      <c r="B43" s="4" t="s">
        <v>34</v>
      </c>
      <c r="C43" s="4" t="s">
        <v>36</v>
      </c>
      <c r="D43" s="4">
        <v>1</v>
      </c>
      <c r="E43" s="4"/>
      <c r="F43" s="4" t="s">
        <v>57</v>
      </c>
      <c r="G43" s="4"/>
      <c r="H43" s="4"/>
    </row>
    <row r="44" spans="1:8" x14ac:dyDescent="0.2">
      <c r="A44" s="3">
        <v>43</v>
      </c>
      <c r="B44" s="4" t="s">
        <v>34</v>
      </c>
      <c r="C44" s="4" t="s">
        <v>12</v>
      </c>
      <c r="D44" s="4">
        <v>1</v>
      </c>
      <c r="E44" s="4"/>
      <c r="F44" s="4" t="s">
        <v>58</v>
      </c>
      <c r="G44" s="4"/>
      <c r="H44" s="4"/>
    </row>
    <row r="45" spans="1:8" x14ac:dyDescent="0.2">
      <c r="A45" s="3">
        <v>44</v>
      </c>
      <c r="B45" s="4" t="s">
        <v>34</v>
      </c>
      <c r="C45" s="4" t="s">
        <v>59</v>
      </c>
      <c r="D45" s="4">
        <v>1</v>
      </c>
      <c r="E45" s="4"/>
      <c r="F45" s="4" t="s">
        <v>60</v>
      </c>
      <c r="G45" s="4">
        <v>1</v>
      </c>
      <c r="H45" s="4">
        <v>1</v>
      </c>
    </row>
    <row r="46" spans="1:8" x14ac:dyDescent="0.2">
      <c r="A46" s="3">
        <v>45</v>
      </c>
      <c r="B46" s="4" t="s">
        <v>11</v>
      </c>
      <c r="C46" s="4" t="s">
        <v>36</v>
      </c>
      <c r="D46" s="4">
        <v>1</v>
      </c>
      <c r="E46" s="4"/>
      <c r="F46" s="4" t="s">
        <v>56</v>
      </c>
      <c r="G46" s="4">
        <v>1</v>
      </c>
      <c r="H46" s="4">
        <v>1</v>
      </c>
    </row>
    <row r="47" spans="1:8" x14ac:dyDescent="0.2">
      <c r="A47" s="3">
        <v>46</v>
      </c>
      <c r="B47" s="4" t="s">
        <v>11</v>
      </c>
      <c r="C47" s="4" t="s">
        <v>12</v>
      </c>
      <c r="D47" s="4">
        <v>1</v>
      </c>
      <c r="E47" s="4"/>
      <c r="F47" s="4" t="s">
        <v>61</v>
      </c>
      <c r="G47" s="4"/>
      <c r="H47" s="4"/>
    </row>
    <row r="48" spans="1:8" x14ac:dyDescent="0.2">
      <c r="A48" s="3">
        <v>47</v>
      </c>
      <c r="B48" s="4" t="s">
        <v>11</v>
      </c>
      <c r="C48" s="4" t="s">
        <v>59</v>
      </c>
      <c r="D48" s="4">
        <v>1</v>
      </c>
      <c r="E48" s="4"/>
      <c r="F48" s="4" t="s">
        <v>61</v>
      </c>
      <c r="G48" s="4"/>
      <c r="H48" s="4"/>
    </row>
    <row r="49" spans="1:8" x14ac:dyDescent="0.2">
      <c r="A49" s="3">
        <v>48</v>
      </c>
      <c r="B49" s="4" t="s">
        <v>34</v>
      </c>
      <c r="C49" s="4" t="s">
        <v>12</v>
      </c>
      <c r="D49" s="4">
        <v>1</v>
      </c>
      <c r="E49" s="4">
        <v>1</v>
      </c>
      <c r="F49" s="4" t="s">
        <v>62</v>
      </c>
      <c r="G49" s="4">
        <v>1</v>
      </c>
      <c r="H49" s="4">
        <v>1</v>
      </c>
    </row>
    <row r="50" spans="1:8" x14ac:dyDescent="0.2">
      <c r="A50" s="3">
        <v>49</v>
      </c>
      <c r="B50" s="4" t="s">
        <v>11</v>
      </c>
      <c r="C50" s="4" t="s">
        <v>12</v>
      </c>
      <c r="D50" s="4">
        <v>1</v>
      </c>
      <c r="E50" s="4">
        <v>1</v>
      </c>
      <c r="F50" s="4" t="s">
        <v>102</v>
      </c>
      <c r="G50" s="4">
        <v>1</v>
      </c>
      <c r="H50" s="4">
        <v>1</v>
      </c>
    </row>
    <row r="51" spans="1:8" x14ac:dyDescent="0.2">
      <c r="A51" s="3">
        <v>50</v>
      </c>
      <c r="B51" s="4" t="s">
        <v>34</v>
      </c>
      <c r="C51" s="4" t="s">
        <v>59</v>
      </c>
      <c r="D51" s="4">
        <v>1</v>
      </c>
      <c r="E51" s="4"/>
      <c r="F51" s="4"/>
      <c r="G51" s="4">
        <v>1</v>
      </c>
      <c r="H51" s="4">
        <v>2</v>
      </c>
    </row>
    <row r="52" spans="1:8" x14ac:dyDescent="0.2">
      <c r="A52" s="3">
        <v>51</v>
      </c>
      <c r="B52" s="4" t="s">
        <v>34</v>
      </c>
      <c r="C52" s="4">
        <v>60</v>
      </c>
      <c r="D52" s="4">
        <v>1</v>
      </c>
      <c r="E52" s="4"/>
      <c r="F52" s="4" t="s">
        <v>63</v>
      </c>
      <c r="G52" s="4">
        <v>1</v>
      </c>
      <c r="H52" s="4">
        <v>1</v>
      </c>
    </row>
    <row r="53" spans="1:8" x14ac:dyDescent="0.2">
      <c r="A53" s="3">
        <v>52</v>
      </c>
      <c r="B53" s="4" t="s">
        <v>11</v>
      </c>
      <c r="C53" s="4" t="s">
        <v>59</v>
      </c>
      <c r="D53" s="4">
        <v>1</v>
      </c>
      <c r="E53" s="4">
        <v>0</v>
      </c>
      <c r="F53" s="4"/>
      <c r="G53" s="4">
        <v>1</v>
      </c>
      <c r="H53" s="4">
        <v>1</v>
      </c>
    </row>
    <row r="54" spans="1:8" x14ac:dyDescent="0.2">
      <c r="A54" s="3">
        <v>53</v>
      </c>
      <c r="B54" s="4" t="s">
        <v>11</v>
      </c>
      <c r="C54" s="4" t="s">
        <v>12</v>
      </c>
      <c r="D54" s="4">
        <v>1</v>
      </c>
      <c r="E54" s="4"/>
      <c r="F54" s="4" t="s">
        <v>52</v>
      </c>
      <c r="G54" s="4">
        <v>1</v>
      </c>
      <c r="H54" s="4">
        <v>1</v>
      </c>
    </row>
    <row r="55" spans="1:8" x14ac:dyDescent="0.2">
      <c r="A55" s="3">
        <v>54</v>
      </c>
      <c r="B55" s="4" t="s">
        <v>34</v>
      </c>
      <c r="C55" s="4" t="s">
        <v>39</v>
      </c>
      <c r="D55" s="4">
        <v>1</v>
      </c>
      <c r="E55" s="4">
        <v>1</v>
      </c>
      <c r="F55" s="4" t="s">
        <v>64</v>
      </c>
      <c r="G55" s="4">
        <v>1</v>
      </c>
      <c r="H55" s="4">
        <v>0</v>
      </c>
    </row>
    <row r="56" spans="1:8" x14ac:dyDescent="0.2">
      <c r="A56" s="3">
        <v>55</v>
      </c>
      <c r="B56" s="4" t="s">
        <v>34</v>
      </c>
      <c r="C56" s="4" t="s">
        <v>39</v>
      </c>
      <c r="D56" s="4">
        <v>1</v>
      </c>
      <c r="E56" s="4">
        <v>1</v>
      </c>
      <c r="F56" s="4" t="s">
        <v>65</v>
      </c>
      <c r="G56" s="4">
        <v>0</v>
      </c>
      <c r="H56" s="4">
        <v>0</v>
      </c>
    </row>
    <row r="57" spans="1:8" x14ac:dyDescent="0.2">
      <c r="A57" s="3">
        <v>56</v>
      </c>
      <c r="B57" s="4" t="s">
        <v>34</v>
      </c>
      <c r="C57" s="4" t="s">
        <v>59</v>
      </c>
      <c r="D57" s="4">
        <v>1</v>
      </c>
      <c r="E57" s="4">
        <v>0</v>
      </c>
      <c r="F57" s="4" t="s">
        <v>66</v>
      </c>
      <c r="G57" s="4">
        <v>0</v>
      </c>
      <c r="H57" s="4">
        <v>0</v>
      </c>
    </row>
    <row r="58" spans="1:8" x14ac:dyDescent="0.2">
      <c r="A58" s="3">
        <v>57</v>
      </c>
      <c r="B58" s="4" t="s">
        <v>11</v>
      </c>
      <c r="C58" s="4" t="s">
        <v>59</v>
      </c>
      <c r="D58" s="4">
        <v>1</v>
      </c>
      <c r="E58" s="4">
        <v>1</v>
      </c>
      <c r="F58" s="4" t="s">
        <v>67</v>
      </c>
      <c r="G58" s="4">
        <v>1</v>
      </c>
      <c r="H58" s="4">
        <v>1</v>
      </c>
    </row>
    <row r="59" spans="1:8" x14ac:dyDescent="0.2">
      <c r="A59" s="3">
        <v>58</v>
      </c>
      <c r="B59" s="4" t="s">
        <v>11</v>
      </c>
      <c r="C59" s="4">
        <v>20</v>
      </c>
      <c r="D59" s="4">
        <v>1</v>
      </c>
      <c r="E59" s="4"/>
      <c r="F59" s="4" t="s">
        <v>68</v>
      </c>
      <c r="G59" s="4">
        <v>1</v>
      </c>
      <c r="H59" s="4">
        <v>1</v>
      </c>
    </row>
    <row r="60" spans="1:8" x14ac:dyDescent="0.2">
      <c r="A60" s="3">
        <v>59</v>
      </c>
      <c r="B60" s="4" t="s">
        <v>37</v>
      </c>
      <c r="C60" s="4" t="s">
        <v>39</v>
      </c>
      <c r="D60" s="4">
        <v>0</v>
      </c>
      <c r="E60" s="4"/>
      <c r="F60" s="4" t="s">
        <v>69</v>
      </c>
      <c r="G60" s="4">
        <v>1</v>
      </c>
      <c r="H60" s="4">
        <v>3</v>
      </c>
    </row>
    <row r="61" spans="1:8" x14ac:dyDescent="0.2">
      <c r="A61" s="3">
        <v>60</v>
      </c>
      <c r="B61" s="4" t="s">
        <v>38</v>
      </c>
      <c r="C61" s="4" t="s">
        <v>36</v>
      </c>
      <c r="D61" s="4">
        <v>0</v>
      </c>
      <c r="E61" s="4">
        <v>1</v>
      </c>
      <c r="F61" s="4" t="s">
        <v>70</v>
      </c>
      <c r="G61" s="4">
        <v>0</v>
      </c>
      <c r="H61" s="4">
        <v>2</v>
      </c>
    </row>
    <row r="62" spans="1:8" x14ac:dyDescent="0.2">
      <c r="A62" s="3">
        <v>61</v>
      </c>
      <c r="B62" s="4" t="s">
        <v>34</v>
      </c>
      <c r="C62" s="4" t="s">
        <v>39</v>
      </c>
      <c r="D62" s="4">
        <v>1</v>
      </c>
      <c r="E62" s="4"/>
      <c r="F62" s="4"/>
      <c r="G62" s="4">
        <v>1</v>
      </c>
      <c r="H62" s="4">
        <v>1</v>
      </c>
    </row>
    <row r="63" spans="1:8" x14ac:dyDescent="0.2">
      <c r="A63" s="3">
        <v>62</v>
      </c>
      <c r="B63" s="4" t="s">
        <v>38</v>
      </c>
      <c r="C63" s="4" t="s">
        <v>59</v>
      </c>
      <c r="D63" s="4">
        <v>0</v>
      </c>
      <c r="E63" s="4">
        <v>1</v>
      </c>
      <c r="F63" s="4" t="s">
        <v>71</v>
      </c>
      <c r="G63" s="4">
        <v>1</v>
      </c>
      <c r="H63" s="4">
        <v>1</v>
      </c>
    </row>
    <row r="64" spans="1:8" x14ac:dyDescent="0.2">
      <c r="A64" s="3">
        <v>63</v>
      </c>
      <c r="B64" s="4" t="s">
        <v>11</v>
      </c>
      <c r="C64" s="4" t="s">
        <v>36</v>
      </c>
      <c r="D64" s="4">
        <v>1</v>
      </c>
      <c r="E64" s="4"/>
      <c r="F64" s="4"/>
      <c r="G64" s="4">
        <v>0</v>
      </c>
      <c r="H64" s="4">
        <v>0</v>
      </c>
    </row>
    <row r="65" spans="1:8" x14ac:dyDescent="0.2">
      <c r="A65" s="3">
        <v>64</v>
      </c>
      <c r="B65" s="4" t="s">
        <v>34</v>
      </c>
      <c r="C65" s="4" t="s">
        <v>36</v>
      </c>
      <c r="D65" s="4">
        <v>1</v>
      </c>
      <c r="E65" s="4">
        <v>1</v>
      </c>
      <c r="F65" s="4" t="s">
        <v>72</v>
      </c>
      <c r="G65" s="4">
        <v>1</v>
      </c>
      <c r="H65" s="4">
        <v>2</v>
      </c>
    </row>
    <row r="66" spans="1:8" x14ac:dyDescent="0.2">
      <c r="A66" s="3">
        <v>65</v>
      </c>
      <c r="B66" s="4" t="s">
        <v>34</v>
      </c>
      <c r="C66" s="4" t="s">
        <v>36</v>
      </c>
      <c r="D66" s="4">
        <v>1</v>
      </c>
      <c r="E66" s="4"/>
      <c r="F66" s="4" t="s">
        <v>73</v>
      </c>
      <c r="G66" s="4"/>
      <c r="H66" s="4"/>
    </row>
    <row r="67" spans="1:8" x14ac:dyDescent="0.2">
      <c r="A67" s="3">
        <v>66</v>
      </c>
      <c r="B67" s="4" t="s">
        <v>34</v>
      </c>
      <c r="C67" s="4" t="s">
        <v>12</v>
      </c>
      <c r="D67" s="4">
        <v>1</v>
      </c>
      <c r="E67" s="4"/>
      <c r="F67" s="4"/>
      <c r="G67" s="4">
        <v>1</v>
      </c>
      <c r="H67" s="4">
        <v>1</v>
      </c>
    </row>
    <row r="68" spans="1:8" x14ac:dyDescent="0.2">
      <c r="A68" s="3">
        <v>67</v>
      </c>
      <c r="B68" s="4" t="s">
        <v>34</v>
      </c>
      <c r="C68" s="4" t="s">
        <v>36</v>
      </c>
      <c r="D68" s="4">
        <v>1</v>
      </c>
      <c r="E68" s="4">
        <v>1</v>
      </c>
      <c r="F68" s="4" t="s">
        <v>74</v>
      </c>
      <c r="G68" s="4">
        <v>0</v>
      </c>
      <c r="H68" s="4">
        <v>1</v>
      </c>
    </row>
    <row r="69" spans="1:8" x14ac:dyDescent="0.2">
      <c r="A69" s="3">
        <v>68</v>
      </c>
      <c r="B69" s="4" t="s">
        <v>38</v>
      </c>
      <c r="C69" s="4" t="s">
        <v>39</v>
      </c>
      <c r="D69" s="4">
        <v>0</v>
      </c>
      <c r="E69" s="4"/>
      <c r="F69" s="4" t="s">
        <v>58</v>
      </c>
      <c r="G69" s="4"/>
      <c r="H69" s="4"/>
    </row>
    <row r="70" spans="1:8" x14ac:dyDescent="0.2">
      <c r="A70" s="3">
        <v>69</v>
      </c>
      <c r="B70" s="4" t="s">
        <v>53</v>
      </c>
      <c r="C70" s="4" t="s">
        <v>12</v>
      </c>
      <c r="D70" s="4">
        <v>0</v>
      </c>
      <c r="E70" s="4"/>
      <c r="F70" s="4" t="s">
        <v>75</v>
      </c>
      <c r="G70" s="4">
        <v>1</v>
      </c>
      <c r="H70" s="4">
        <v>0</v>
      </c>
    </row>
    <row r="71" spans="1:8" x14ac:dyDescent="0.2">
      <c r="A71" s="3">
        <v>70</v>
      </c>
      <c r="B71" s="4" t="s">
        <v>34</v>
      </c>
      <c r="C71" s="4" t="s">
        <v>36</v>
      </c>
      <c r="D71" s="4">
        <v>1</v>
      </c>
      <c r="E71" s="4"/>
      <c r="F71" s="4"/>
      <c r="G71" s="4"/>
      <c r="H71" s="4"/>
    </row>
    <row r="72" spans="1:8" x14ac:dyDescent="0.2">
      <c r="A72" s="3">
        <v>71</v>
      </c>
      <c r="B72" s="4" t="s">
        <v>34</v>
      </c>
      <c r="C72" s="4" t="s">
        <v>12</v>
      </c>
      <c r="D72" s="4">
        <v>1</v>
      </c>
      <c r="E72" s="4">
        <v>1</v>
      </c>
      <c r="F72" s="4" t="s">
        <v>76</v>
      </c>
      <c r="G72" s="4">
        <v>0</v>
      </c>
      <c r="H72" s="4">
        <v>1</v>
      </c>
    </row>
    <row r="73" spans="1:8" x14ac:dyDescent="0.2">
      <c r="A73" s="3">
        <v>72</v>
      </c>
      <c r="B73" s="4" t="s">
        <v>34</v>
      </c>
      <c r="C73" s="4" t="s">
        <v>12</v>
      </c>
      <c r="D73" s="4">
        <v>1</v>
      </c>
      <c r="E73" s="4"/>
      <c r="F73" s="4"/>
      <c r="G73" s="4">
        <v>1</v>
      </c>
      <c r="H73" s="4">
        <v>1</v>
      </c>
    </row>
    <row r="74" spans="1:8" x14ac:dyDescent="0.2">
      <c r="A74" s="3">
        <v>73</v>
      </c>
      <c r="B74" s="4" t="s">
        <v>34</v>
      </c>
      <c r="C74" s="4">
        <v>60</v>
      </c>
      <c r="D74" s="4">
        <v>1</v>
      </c>
      <c r="E74" s="4"/>
      <c r="F74" s="4"/>
      <c r="G74" s="4">
        <v>1</v>
      </c>
      <c r="H74" s="4">
        <v>1</v>
      </c>
    </row>
    <row r="75" spans="1:8" x14ac:dyDescent="0.2">
      <c r="A75" s="3">
        <v>74</v>
      </c>
      <c r="B75" s="4" t="s">
        <v>11</v>
      </c>
      <c r="C75" s="4" t="s">
        <v>12</v>
      </c>
      <c r="D75" s="4">
        <v>1</v>
      </c>
      <c r="E75" s="4">
        <v>1</v>
      </c>
      <c r="F75" s="4" t="s">
        <v>77</v>
      </c>
      <c r="G75" s="4">
        <v>0</v>
      </c>
      <c r="H75" s="4">
        <v>0</v>
      </c>
    </row>
    <row r="76" spans="1:8" x14ac:dyDescent="0.2">
      <c r="A76" s="3">
        <v>75</v>
      </c>
      <c r="B76" s="4" t="s">
        <v>34</v>
      </c>
      <c r="C76" s="4">
        <v>20</v>
      </c>
      <c r="D76" s="4">
        <v>1</v>
      </c>
      <c r="E76" s="4"/>
      <c r="F76" s="4" t="s">
        <v>52</v>
      </c>
      <c r="G76" s="4">
        <v>1</v>
      </c>
      <c r="H76" s="4">
        <v>1</v>
      </c>
    </row>
    <row r="77" spans="1:8" x14ac:dyDescent="0.2">
      <c r="A77" s="3">
        <v>76</v>
      </c>
      <c r="B77" s="4" t="s">
        <v>34</v>
      </c>
      <c r="C77" s="4" t="s">
        <v>12</v>
      </c>
      <c r="D77" s="4">
        <v>1</v>
      </c>
      <c r="E77" s="4">
        <v>1</v>
      </c>
      <c r="F77" s="4" t="s">
        <v>78</v>
      </c>
      <c r="G77" s="4">
        <v>0</v>
      </c>
      <c r="H77" s="4">
        <v>1</v>
      </c>
    </row>
    <row r="78" spans="1:8" x14ac:dyDescent="0.2">
      <c r="A78" s="3">
        <v>77</v>
      </c>
      <c r="B78" s="4" t="s">
        <v>34</v>
      </c>
      <c r="C78" s="4" t="s">
        <v>12</v>
      </c>
      <c r="D78" s="4">
        <v>1</v>
      </c>
      <c r="E78" s="4"/>
      <c r="F78" s="4" t="s">
        <v>79</v>
      </c>
      <c r="G78" s="4">
        <v>1</v>
      </c>
      <c r="H78" s="4">
        <v>1</v>
      </c>
    </row>
    <row r="79" spans="1:8" x14ac:dyDescent="0.2">
      <c r="A79" s="3">
        <v>78</v>
      </c>
      <c r="B79" s="4" t="s">
        <v>38</v>
      </c>
      <c r="C79" s="4" t="s">
        <v>36</v>
      </c>
      <c r="D79" s="4">
        <v>0</v>
      </c>
      <c r="E79" s="4">
        <v>1</v>
      </c>
      <c r="F79" s="4" t="s">
        <v>80</v>
      </c>
      <c r="G79" s="4">
        <v>0</v>
      </c>
      <c r="H79" s="4">
        <v>2</v>
      </c>
    </row>
    <row r="80" spans="1:8" x14ac:dyDescent="0.2">
      <c r="A80" s="3">
        <v>79</v>
      </c>
      <c r="B80" s="4" t="s">
        <v>34</v>
      </c>
      <c r="C80" s="4" t="s">
        <v>12</v>
      </c>
      <c r="D80" s="4">
        <v>1</v>
      </c>
      <c r="E80" s="4"/>
      <c r="F80" s="4"/>
      <c r="G80" s="4">
        <v>1</v>
      </c>
      <c r="H80" s="4">
        <v>1</v>
      </c>
    </row>
    <row r="81" spans="1:8" x14ac:dyDescent="0.2">
      <c r="A81" s="3">
        <v>80</v>
      </c>
      <c r="B81" s="4" t="s">
        <v>34</v>
      </c>
      <c r="C81" s="4" t="s">
        <v>12</v>
      </c>
      <c r="D81" s="4">
        <v>1</v>
      </c>
      <c r="E81" s="4"/>
      <c r="F81" s="4" t="s">
        <v>81</v>
      </c>
      <c r="G81" s="4">
        <v>0</v>
      </c>
      <c r="H81" s="4">
        <v>1</v>
      </c>
    </row>
    <row r="82" spans="1:8" x14ac:dyDescent="0.2">
      <c r="A82" s="3">
        <v>81</v>
      </c>
      <c r="B82" s="4" t="s">
        <v>53</v>
      </c>
      <c r="C82" s="4" t="s">
        <v>39</v>
      </c>
      <c r="D82" s="4">
        <v>0</v>
      </c>
      <c r="E82" s="4">
        <v>1</v>
      </c>
      <c r="F82" s="4" t="s">
        <v>82</v>
      </c>
      <c r="G82" s="4">
        <v>1</v>
      </c>
      <c r="H82" s="4"/>
    </row>
    <row r="83" spans="1:8" x14ac:dyDescent="0.2">
      <c r="A83" s="3">
        <v>82</v>
      </c>
      <c r="B83" s="4" t="s">
        <v>34</v>
      </c>
      <c r="C83" s="4" t="s">
        <v>12</v>
      </c>
      <c r="D83" s="4">
        <v>1</v>
      </c>
      <c r="E83" s="4">
        <v>1</v>
      </c>
      <c r="F83" s="4" t="s">
        <v>83</v>
      </c>
      <c r="G83" s="4">
        <v>1</v>
      </c>
      <c r="H83" s="4">
        <v>1</v>
      </c>
    </row>
    <row r="84" spans="1:8" x14ac:dyDescent="0.2">
      <c r="A84" s="3">
        <v>83</v>
      </c>
      <c r="B84" s="4" t="s">
        <v>53</v>
      </c>
      <c r="C84" s="4" t="s">
        <v>59</v>
      </c>
      <c r="D84" s="4">
        <v>0</v>
      </c>
      <c r="E84" s="4">
        <v>1</v>
      </c>
      <c r="F84" s="4" t="s">
        <v>84</v>
      </c>
      <c r="G84" s="4">
        <v>1</v>
      </c>
      <c r="H84" s="4">
        <v>1</v>
      </c>
    </row>
    <row r="85" spans="1:8" x14ac:dyDescent="0.2">
      <c r="A85" s="3">
        <v>84</v>
      </c>
      <c r="B85" s="4" t="s">
        <v>11</v>
      </c>
      <c r="C85" s="4">
        <v>20</v>
      </c>
      <c r="D85" s="4">
        <v>1</v>
      </c>
      <c r="E85" s="4"/>
      <c r="F85" s="4" t="s">
        <v>52</v>
      </c>
      <c r="G85" s="4">
        <v>1</v>
      </c>
      <c r="H85" s="4">
        <v>1</v>
      </c>
    </row>
    <row r="86" spans="1:8" x14ac:dyDescent="0.2">
      <c r="A86" s="3">
        <v>85</v>
      </c>
      <c r="B86" s="4" t="s">
        <v>53</v>
      </c>
      <c r="C86" s="4" t="s">
        <v>12</v>
      </c>
      <c r="D86" s="4">
        <v>0</v>
      </c>
      <c r="E86" s="4"/>
      <c r="F86" s="4" t="s">
        <v>85</v>
      </c>
      <c r="G86" s="4">
        <v>1</v>
      </c>
      <c r="H86" s="4">
        <v>0</v>
      </c>
    </row>
    <row r="87" spans="1:8" x14ac:dyDescent="0.2">
      <c r="A87" s="3">
        <v>86</v>
      </c>
      <c r="B87" s="4" t="s">
        <v>34</v>
      </c>
      <c r="C87" s="4" t="s">
        <v>36</v>
      </c>
      <c r="D87" s="4">
        <v>1</v>
      </c>
      <c r="E87" s="4">
        <v>1</v>
      </c>
      <c r="F87" s="4" t="s">
        <v>86</v>
      </c>
      <c r="G87" s="4">
        <v>1</v>
      </c>
      <c r="H87" s="4">
        <v>1</v>
      </c>
    </row>
    <row r="88" spans="1:8" x14ac:dyDescent="0.2">
      <c r="A88" s="3">
        <v>87</v>
      </c>
      <c r="B88" s="4" t="s">
        <v>34</v>
      </c>
      <c r="C88" s="4" t="s">
        <v>39</v>
      </c>
      <c r="D88" s="4">
        <v>1</v>
      </c>
      <c r="E88" s="4"/>
      <c r="F88" s="4"/>
      <c r="G88" s="4">
        <v>0</v>
      </c>
      <c r="H88" s="4">
        <v>1</v>
      </c>
    </row>
    <row r="89" spans="1:8" x14ac:dyDescent="0.2">
      <c r="A89" s="3">
        <v>88</v>
      </c>
      <c r="B89" s="4" t="s">
        <v>34</v>
      </c>
      <c r="C89" s="4" t="s">
        <v>39</v>
      </c>
      <c r="D89" s="4">
        <v>1</v>
      </c>
      <c r="E89" s="4">
        <v>1</v>
      </c>
      <c r="F89" s="4" t="s">
        <v>87</v>
      </c>
      <c r="G89" s="4">
        <v>1</v>
      </c>
      <c r="H89" s="4">
        <v>1</v>
      </c>
    </row>
    <row r="90" spans="1:8" x14ac:dyDescent="0.2">
      <c r="A90" s="3">
        <v>89</v>
      </c>
      <c r="B90" s="4" t="s">
        <v>34</v>
      </c>
      <c r="C90" s="4" t="s">
        <v>59</v>
      </c>
      <c r="D90" s="4">
        <v>1</v>
      </c>
      <c r="E90" s="4">
        <v>1</v>
      </c>
      <c r="F90" s="4" t="s">
        <v>88</v>
      </c>
      <c r="G90" s="4">
        <v>1</v>
      </c>
      <c r="H90" s="4">
        <v>1</v>
      </c>
    </row>
    <row r="91" spans="1:8" x14ac:dyDescent="0.2">
      <c r="A91" s="3">
        <v>90</v>
      </c>
      <c r="B91" s="4" t="s">
        <v>11</v>
      </c>
      <c r="C91" s="4" t="s">
        <v>36</v>
      </c>
      <c r="D91" s="4">
        <v>1</v>
      </c>
      <c r="E91" s="4"/>
      <c r="F91" s="4"/>
      <c r="G91" s="4">
        <v>1</v>
      </c>
      <c r="H91" s="4">
        <v>1</v>
      </c>
    </row>
    <row r="92" spans="1:8" x14ac:dyDescent="0.2">
      <c r="A92" s="3">
        <v>91</v>
      </c>
      <c r="B92" s="4" t="s">
        <v>38</v>
      </c>
      <c r="C92" s="4" t="s">
        <v>36</v>
      </c>
      <c r="D92" s="4">
        <v>0</v>
      </c>
      <c r="E92" s="4"/>
      <c r="F92" s="4"/>
      <c r="G92" s="4">
        <v>1</v>
      </c>
      <c r="H92" s="4">
        <v>1</v>
      </c>
    </row>
    <row r="93" spans="1:8" x14ac:dyDescent="0.2">
      <c r="A93" s="3">
        <v>92</v>
      </c>
      <c r="B93" s="4" t="s">
        <v>34</v>
      </c>
      <c r="C93" s="4" t="s">
        <v>89</v>
      </c>
      <c r="D93" s="4">
        <v>1</v>
      </c>
      <c r="E93" s="4"/>
      <c r="F93" s="4" t="s">
        <v>73</v>
      </c>
      <c r="G93" s="4"/>
      <c r="H93" s="4"/>
    </row>
    <row r="94" spans="1:8" x14ac:dyDescent="0.2">
      <c r="A94" s="3">
        <v>93</v>
      </c>
      <c r="B94" s="4" t="s">
        <v>34</v>
      </c>
      <c r="C94" s="4" t="s">
        <v>12</v>
      </c>
      <c r="D94" s="4">
        <v>1</v>
      </c>
      <c r="E94" s="4"/>
      <c r="F94" s="4"/>
      <c r="G94" s="4">
        <v>0</v>
      </c>
      <c r="H94" s="4">
        <v>0</v>
      </c>
    </row>
    <row r="95" spans="1:8" x14ac:dyDescent="0.2">
      <c r="A95" s="3">
        <v>94</v>
      </c>
      <c r="B95" s="4" t="s">
        <v>11</v>
      </c>
      <c r="C95" s="4" t="s">
        <v>12</v>
      </c>
      <c r="D95" s="4">
        <v>1</v>
      </c>
      <c r="E95" s="4"/>
      <c r="F95" s="4"/>
      <c r="G95" s="4">
        <v>0</v>
      </c>
      <c r="H95" s="4">
        <v>0</v>
      </c>
    </row>
    <row r="96" spans="1:8" x14ac:dyDescent="0.2">
      <c r="A96" s="3">
        <v>95</v>
      </c>
      <c r="B96" s="4" t="s">
        <v>37</v>
      </c>
      <c r="C96" s="4" t="s">
        <v>36</v>
      </c>
      <c r="D96" s="4">
        <v>0</v>
      </c>
      <c r="E96" s="4">
        <v>1</v>
      </c>
      <c r="F96" s="4" t="s">
        <v>90</v>
      </c>
      <c r="G96" s="4">
        <v>0</v>
      </c>
      <c r="H96" s="4">
        <v>1</v>
      </c>
    </row>
    <row r="97" spans="1:8" x14ac:dyDescent="0.2">
      <c r="A97" s="3">
        <v>96</v>
      </c>
      <c r="B97" s="4" t="s">
        <v>34</v>
      </c>
      <c r="C97" s="4" t="s">
        <v>39</v>
      </c>
      <c r="D97" s="4">
        <v>1</v>
      </c>
      <c r="E97" s="4"/>
      <c r="F97" s="4" t="s">
        <v>91</v>
      </c>
      <c r="G97" s="4">
        <v>0</v>
      </c>
      <c r="H97" s="4">
        <v>0</v>
      </c>
    </row>
    <row r="98" spans="1:8" x14ac:dyDescent="0.2">
      <c r="A98" s="3">
        <v>97</v>
      </c>
      <c r="B98" s="4" t="s">
        <v>11</v>
      </c>
      <c r="C98" s="4" t="s">
        <v>12</v>
      </c>
      <c r="D98" s="4">
        <v>1</v>
      </c>
      <c r="E98" s="4"/>
      <c r="F98" s="4" t="s">
        <v>73</v>
      </c>
      <c r="G98" s="4"/>
      <c r="H98" s="4"/>
    </row>
    <row r="99" spans="1:8" x14ac:dyDescent="0.2">
      <c r="A99" s="3">
        <v>98</v>
      </c>
      <c r="B99" s="4" t="s">
        <v>34</v>
      </c>
      <c r="C99" s="4" t="s">
        <v>12</v>
      </c>
      <c r="D99" s="4">
        <v>1</v>
      </c>
      <c r="E99" s="4"/>
      <c r="F99" s="4"/>
      <c r="G99" s="4">
        <v>1</v>
      </c>
      <c r="H99" s="4">
        <v>1</v>
      </c>
    </row>
    <row r="100" spans="1:8" x14ac:dyDescent="0.2">
      <c r="A100" s="3">
        <v>99</v>
      </c>
      <c r="B100" s="4" t="s">
        <v>11</v>
      </c>
      <c r="C100" s="4" t="s">
        <v>12</v>
      </c>
      <c r="D100" s="4">
        <v>1</v>
      </c>
      <c r="E100" s="4"/>
      <c r="F100" s="4" t="s">
        <v>52</v>
      </c>
      <c r="G100" s="4">
        <v>0</v>
      </c>
      <c r="H100" s="4">
        <v>2</v>
      </c>
    </row>
    <row r="101" spans="1:8" x14ac:dyDescent="0.2">
      <c r="A101" s="3">
        <v>100</v>
      </c>
      <c r="B101" s="4" t="s">
        <v>53</v>
      </c>
      <c r="C101" s="4" t="s">
        <v>36</v>
      </c>
      <c r="D101" s="4">
        <v>0</v>
      </c>
      <c r="E101" s="4">
        <v>1</v>
      </c>
      <c r="F101" s="4" t="s">
        <v>92</v>
      </c>
      <c r="G101" s="4">
        <v>1</v>
      </c>
      <c r="H101" s="4">
        <v>2</v>
      </c>
    </row>
    <row r="102" spans="1:8" x14ac:dyDescent="0.2">
      <c r="A102" s="3">
        <v>101</v>
      </c>
      <c r="B102" s="4" t="s">
        <v>11</v>
      </c>
      <c r="C102" s="4" t="s">
        <v>12</v>
      </c>
      <c r="D102" s="4">
        <v>1</v>
      </c>
      <c r="E102" s="4"/>
      <c r="F102" s="4" t="s">
        <v>93</v>
      </c>
      <c r="G102" s="4">
        <v>0</v>
      </c>
      <c r="H102" s="4">
        <v>0</v>
      </c>
    </row>
    <row r="103" spans="1:8" x14ac:dyDescent="0.2">
      <c r="A103" s="3">
        <v>102</v>
      </c>
      <c r="B103" s="4" t="s">
        <v>38</v>
      </c>
      <c r="C103" s="4" t="s">
        <v>36</v>
      </c>
      <c r="D103" s="4">
        <v>0</v>
      </c>
      <c r="E103" s="4"/>
      <c r="F103" s="4" t="s">
        <v>93</v>
      </c>
      <c r="G103" s="4">
        <v>0</v>
      </c>
      <c r="H103" s="4">
        <v>0</v>
      </c>
    </row>
    <row r="104" spans="1:8" x14ac:dyDescent="0.2">
      <c r="A104" s="3">
        <v>103</v>
      </c>
      <c r="B104" s="4" t="s">
        <v>38</v>
      </c>
      <c r="C104" s="4" t="s">
        <v>36</v>
      </c>
      <c r="D104" s="4">
        <v>0</v>
      </c>
      <c r="E104" s="4">
        <v>1</v>
      </c>
      <c r="F104" s="4"/>
      <c r="G104" s="4">
        <v>0</v>
      </c>
      <c r="H104" s="4">
        <v>0</v>
      </c>
    </row>
    <row r="105" spans="1:8" x14ac:dyDescent="0.2">
      <c r="A105" s="3">
        <v>104</v>
      </c>
      <c r="B105" s="4" t="s">
        <v>34</v>
      </c>
      <c r="C105" s="4" t="s">
        <v>36</v>
      </c>
      <c r="D105" s="4">
        <v>1</v>
      </c>
      <c r="E105" s="4"/>
      <c r="F105" s="4"/>
      <c r="G105" s="4">
        <v>1</v>
      </c>
      <c r="H105" s="4">
        <v>1</v>
      </c>
    </row>
    <row r="106" spans="1:8" x14ac:dyDescent="0.2">
      <c r="A106" s="3">
        <v>105</v>
      </c>
      <c r="B106" s="4" t="s">
        <v>34</v>
      </c>
      <c r="C106" s="4" t="s">
        <v>39</v>
      </c>
      <c r="D106" s="4">
        <v>1</v>
      </c>
      <c r="E106" s="4"/>
      <c r="F106" s="4"/>
      <c r="G106" s="4">
        <v>0</v>
      </c>
      <c r="H106" s="4">
        <v>0</v>
      </c>
    </row>
    <row r="107" spans="1:8" x14ac:dyDescent="0.2">
      <c r="A107" s="3">
        <v>106</v>
      </c>
      <c r="B107" s="4" t="s">
        <v>94</v>
      </c>
      <c r="C107" s="4" t="s">
        <v>36</v>
      </c>
      <c r="D107" s="4">
        <v>0</v>
      </c>
      <c r="E107" s="4"/>
      <c r="F107" s="4" t="s">
        <v>95</v>
      </c>
      <c r="G107" s="4">
        <v>1</v>
      </c>
      <c r="H107" s="4">
        <v>0</v>
      </c>
    </row>
    <row r="108" spans="1:8" x14ac:dyDescent="0.2">
      <c r="A108" s="3">
        <v>107</v>
      </c>
      <c r="B108" s="4" t="s">
        <v>11</v>
      </c>
      <c r="C108" s="4" t="s">
        <v>36</v>
      </c>
      <c r="D108" s="4">
        <v>1</v>
      </c>
      <c r="E108" s="4">
        <v>1</v>
      </c>
      <c r="F108" s="4" t="s">
        <v>96</v>
      </c>
      <c r="G108" s="4">
        <v>1</v>
      </c>
      <c r="H108" s="4">
        <v>1</v>
      </c>
    </row>
    <row r="109" spans="1:8" x14ac:dyDescent="0.2">
      <c r="A109" s="3">
        <v>108</v>
      </c>
      <c r="B109" s="4" t="s">
        <v>11</v>
      </c>
      <c r="C109" s="4" t="s">
        <v>12</v>
      </c>
      <c r="D109" s="4">
        <v>1</v>
      </c>
      <c r="E109" s="4"/>
      <c r="F109" s="4"/>
      <c r="G109" s="4">
        <v>1</v>
      </c>
      <c r="H109" s="4">
        <v>2</v>
      </c>
    </row>
    <row r="110" spans="1:8" x14ac:dyDescent="0.2">
      <c r="A110" s="3">
        <v>109</v>
      </c>
      <c r="B110" s="4" t="s">
        <v>34</v>
      </c>
      <c r="C110" s="4" t="s">
        <v>36</v>
      </c>
      <c r="D110" s="4">
        <v>1</v>
      </c>
      <c r="E110" s="4">
        <v>1</v>
      </c>
      <c r="F110" s="4" t="s">
        <v>97</v>
      </c>
      <c r="G110" s="4">
        <v>1</v>
      </c>
      <c r="H110" s="4">
        <v>1</v>
      </c>
    </row>
    <row r="111" spans="1:8" x14ac:dyDescent="0.2">
      <c r="A111" s="3">
        <v>110</v>
      </c>
      <c r="B111" s="4" t="s">
        <v>34</v>
      </c>
      <c r="C111" s="4" t="s">
        <v>39</v>
      </c>
      <c r="D111" s="4">
        <v>1</v>
      </c>
      <c r="E111" s="4"/>
      <c r="F111" s="4"/>
      <c r="G111" s="4">
        <v>1</v>
      </c>
      <c r="H111" s="4">
        <v>1</v>
      </c>
    </row>
    <row r="112" spans="1:8" x14ac:dyDescent="0.2">
      <c r="A112" s="3">
        <v>111</v>
      </c>
      <c r="B112" s="4" t="s">
        <v>38</v>
      </c>
      <c r="C112" s="4" t="s">
        <v>12</v>
      </c>
      <c r="D112" s="4">
        <v>0</v>
      </c>
      <c r="E112" s="4"/>
      <c r="F112" s="4"/>
      <c r="G112" s="4">
        <v>1</v>
      </c>
      <c r="H112" s="4">
        <v>1</v>
      </c>
    </row>
    <row r="113" spans="1:8" x14ac:dyDescent="0.2">
      <c r="A113" s="3">
        <v>112</v>
      </c>
      <c r="B113" s="4" t="s">
        <v>34</v>
      </c>
      <c r="C113" s="4" t="s">
        <v>39</v>
      </c>
      <c r="D113" s="4">
        <v>1</v>
      </c>
      <c r="E113" s="4"/>
      <c r="F113" s="4" t="s">
        <v>98</v>
      </c>
      <c r="G113" s="4">
        <v>1</v>
      </c>
      <c r="H113" s="4">
        <v>1</v>
      </c>
    </row>
    <row r="114" spans="1:8" x14ac:dyDescent="0.2">
      <c r="A114" s="3">
        <v>113</v>
      </c>
      <c r="B114" s="4" t="s">
        <v>34</v>
      </c>
      <c r="C114" s="4" t="s">
        <v>39</v>
      </c>
      <c r="D114" s="4">
        <v>1</v>
      </c>
      <c r="E114" s="4"/>
      <c r="F114" s="4" t="s">
        <v>52</v>
      </c>
      <c r="G114" s="4">
        <v>1</v>
      </c>
      <c r="H114" s="4">
        <v>1</v>
      </c>
    </row>
    <row r="115" spans="1:8" x14ac:dyDescent="0.2">
      <c r="A115" s="3">
        <v>114</v>
      </c>
      <c r="B115" s="4" t="s">
        <v>11</v>
      </c>
      <c r="C115" s="4" t="s">
        <v>36</v>
      </c>
      <c r="D115" s="4">
        <v>1</v>
      </c>
      <c r="E115" s="4"/>
      <c r="F115" s="4" t="s">
        <v>52</v>
      </c>
      <c r="G115" s="4">
        <v>1</v>
      </c>
      <c r="H115" s="4">
        <v>1</v>
      </c>
    </row>
    <row r="116" spans="1:8" x14ac:dyDescent="0.2">
      <c r="A116" s="3">
        <v>115</v>
      </c>
      <c r="B116" s="4" t="s">
        <v>11</v>
      </c>
      <c r="C116" s="4" t="s">
        <v>36</v>
      </c>
      <c r="D116" s="4">
        <v>1</v>
      </c>
      <c r="E116" s="4"/>
      <c r="F116" s="4" t="s">
        <v>52</v>
      </c>
      <c r="G116" s="4">
        <v>1</v>
      </c>
      <c r="H116" s="4">
        <v>1</v>
      </c>
    </row>
    <row r="117" spans="1:8" x14ac:dyDescent="0.2">
      <c r="A117" s="3">
        <v>116</v>
      </c>
      <c r="B117" s="4" t="s">
        <v>34</v>
      </c>
      <c r="C117" s="4" t="s">
        <v>36</v>
      </c>
      <c r="D117" s="4">
        <v>1</v>
      </c>
      <c r="E117" s="4"/>
      <c r="F117" s="4" t="s">
        <v>52</v>
      </c>
      <c r="G117" s="4">
        <v>1</v>
      </c>
      <c r="H117" s="4">
        <v>1</v>
      </c>
    </row>
    <row r="118" spans="1:8" x14ac:dyDescent="0.2">
      <c r="A118" s="3">
        <v>117</v>
      </c>
      <c r="B118" s="4" t="s">
        <v>34</v>
      </c>
      <c r="C118" s="4" t="s">
        <v>36</v>
      </c>
      <c r="D118" s="4">
        <v>1</v>
      </c>
      <c r="E118" s="4"/>
      <c r="F118" s="4"/>
      <c r="G118" s="4">
        <v>0</v>
      </c>
      <c r="H118" s="4">
        <v>0</v>
      </c>
    </row>
    <row r="119" spans="1:8" x14ac:dyDescent="0.2">
      <c r="A119" s="3">
        <v>118</v>
      </c>
      <c r="B119" s="4" t="s">
        <v>34</v>
      </c>
      <c r="C119" s="4" t="s">
        <v>12</v>
      </c>
      <c r="D119" s="4">
        <v>1</v>
      </c>
      <c r="E119" s="4">
        <v>1</v>
      </c>
      <c r="F119" s="4" t="s">
        <v>99</v>
      </c>
      <c r="G119" s="4">
        <v>1</v>
      </c>
      <c r="H119" s="4">
        <v>1</v>
      </c>
    </row>
    <row r="120" spans="1:8" x14ac:dyDescent="0.2">
      <c r="A120" s="3">
        <v>119</v>
      </c>
      <c r="B120" s="4" t="s">
        <v>37</v>
      </c>
      <c r="C120" s="5" t="s">
        <v>36</v>
      </c>
      <c r="D120" s="4">
        <v>0</v>
      </c>
      <c r="E120" s="4"/>
      <c r="F120" s="4" t="s">
        <v>73</v>
      </c>
      <c r="G120" s="4"/>
      <c r="H120" s="4"/>
    </row>
    <row r="121" spans="1:8" x14ac:dyDescent="0.2">
      <c r="A121" s="3">
        <v>120</v>
      </c>
      <c r="B121" s="4" t="s">
        <v>11</v>
      </c>
      <c r="C121" s="4" t="s">
        <v>39</v>
      </c>
      <c r="D121" s="4">
        <v>1</v>
      </c>
      <c r="E121" s="4"/>
      <c r="F121" s="4" t="s">
        <v>58</v>
      </c>
      <c r="G121" s="4"/>
      <c r="H121" s="4"/>
    </row>
    <row r="122" spans="1:8" x14ac:dyDescent="0.2">
      <c r="A122" s="3">
        <v>121</v>
      </c>
      <c r="B122" s="4" t="s">
        <v>11</v>
      </c>
      <c r="C122" s="4" t="s">
        <v>12</v>
      </c>
      <c r="D122" s="4">
        <v>1</v>
      </c>
      <c r="E122" s="4">
        <v>1</v>
      </c>
      <c r="F122" s="4" t="s">
        <v>100</v>
      </c>
      <c r="G122" s="4">
        <v>1</v>
      </c>
      <c r="H122" s="4">
        <v>1</v>
      </c>
    </row>
    <row r="123" spans="1:8" x14ac:dyDescent="0.2">
      <c r="A123" s="3"/>
      <c r="B123" s="4"/>
      <c r="C123" s="4"/>
      <c r="D123" s="4"/>
      <c r="E123" s="4"/>
      <c r="F123" s="4"/>
      <c r="G123" s="4"/>
      <c r="H123" s="4"/>
    </row>
    <row r="124" spans="1:8" x14ac:dyDescent="0.2">
      <c r="A124" s="3"/>
      <c r="B124" s="4"/>
      <c r="C124" s="4"/>
      <c r="D124" s="4"/>
      <c r="E124" s="4"/>
      <c r="F124" s="4"/>
      <c r="G124" s="4"/>
      <c r="H124" s="4"/>
    </row>
    <row r="125" spans="1:8" x14ac:dyDescent="0.2">
      <c r="A125" s="4"/>
      <c r="B125" s="4" t="s">
        <v>115</v>
      </c>
      <c r="C125" s="4">
        <f>A122+25</f>
        <v>146</v>
      </c>
      <c r="D125" s="4"/>
      <c r="E125" s="4"/>
      <c r="F125" s="4"/>
      <c r="G125" s="4"/>
      <c r="H125" s="4"/>
    </row>
    <row r="126" spans="1:8" x14ac:dyDescent="0.2">
      <c r="B126" t="s">
        <v>4</v>
      </c>
      <c r="C126">
        <f>SUM(Table1[Shopping alone or not])</f>
        <v>96</v>
      </c>
    </row>
    <row r="127" spans="1:8" x14ac:dyDescent="0.2">
      <c r="B127" s="4" t="s">
        <v>73</v>
      </c>
      <c r="C127">
        <v>5</v>
      </c>
    </row>
    <row r="128" spans="1:8" x14ac:dyDescent="0.2">
      <c r="B128" t="s">
        <v>103</v>
      </c>
      <c r="C128">
        <v>5</v>
      </c>
    </row>
    <row r="129" spans="2:5" x14ac:dyDescent="0.2">
      <c r="B129" t="s">
        <v>104</v>
      </c>
      <c r="C129">
        <f>SUM(E4:E122)</f>
        <v>30</v>
      </c>
    </row>
    <row r="131" spans="2:5" x14ac:dyDescent="0.2">
      <c r="B131" s="1" t="s">
        <v>90</v>
      </c>
      <c r="C131" s="6">
        <f>SUM(G:G)</f>
        <v>76</v>
      </c>
    </row>
    <row r="132" spans="2:5" x14ac:dyDescent="0.2">
      <c r="B132" s="2" t="s">
        <v>105</v>
      </c>
      <c r="C132" s="9">
        <f>COUNTIF(G:G, 0)</f>
        <v>32</v>
      </c>
    </row>
    <row r="134" spans="2:5" x14ac:dyDescent="0.2">
      <c r="B134" t="s">
        <v>125</v>
      </c>
      <c r="C134">
        <f>MODE(H:H)</f>
        <v>1</v>
      </c>
    </row>
    <row r="135" spans="2:5" x14ac:dyDescent="0.2">
      <c r="B135" s="1">
        <v>0</v>
      </c>
      <c r="C135" s="6">
        <f>COUNTIF(H:H, 0)</f>
        <v>26</v>
      </c>
      <c r="D135">
        <f>C136+(B137*C137)</f>
        <v>92</v>
      </c>
    </row>
    <row r="136" spans="2:5" x14ac:dyDescent="0.2">
      <c r="B136" s="7">
        <v>1</v>
      </c>
      <c r="C136" s="8">
        <f>COUNTIF(H:H, 1)</f>
        <v>70</v>
      </c>
    </row>
    <row r="137" spans="2:5" x14ac:dyDescent="0.2">
      <c r="B137" s="2">
        <v>2</v>
      </c>
      <c r="C137" s="9">
        <f>COUNTIF(H:H, 2)</f>
        <v>11</v>
      </c>
    </row>
    <row r="139" spans="2:5" x14ac:dyDescent="0.2">
      <c r="E139" t="s">
        <v>110</v>
      </c>
    </row>
    <row r="140" spans="2:5" x14ac:dyDescent="0.2">
      <c r="B140" s="1" t="s">
        <v>108</v>
      </c>
      <c r="C140" s="6" t="s">
        <v>111</v>
      </c>
      <c r="D140" t="s">
        <v>109</v>
      </c>
      <c r="E140" s="12">
        <f>SUBTOTAL(103, Table1[Age group])</f>
        <v>121</v>
      </c>
    </row>
    <row r="141" spans="2:5" x14ac:dyDescent="0.2">
      <c r="B141" s="7" t="s">
        <v>106</v>
      </c>
      <c r="C141" s="8">
        <v>3</v>
      </c>
      <c r="D141">
        <v>0</v>
      </c>
      <c r="E141" t="s">
        <v>122</v>
      </c>
    </row>
    <row r="142" spans="2:5" x14ac:dyDescent="0.2">
      <c r="B142" s="7" t="s">
        <v>12</v>
      </c>
      <c r="C142" s="8">
        <v>59</v>
      </c>
      <c r="D142">
        <v>9</v>
      </c>
      <c r="E142">
        <f>COUNTIF(Table1[Shopping alone or not], 1)</f>
        <v>96</v>
      </c>
    </row>
    <row r="143" spans="2:5" x14ac:dyDescent="0.2">
      <c r="B143" s="7" t="s">
        <v>36</v>
      </c>
      <c r="C143" s="8">
        <v>48</v>
      </c>
      <c r="D143">
        <v>10</v>
      </c>
    </row>
    <row r="144" spans="2:5" x14ac:dyDescent="0.2">
      <c r="B144" s="7" t="s">
        <v>39</v>
      </c>
      <c r="C144" s="8">
        <v>22</v>
      </c>
      <c r="D144">
        <v>4</v>
      </c>
    </row>
    <row r="145" spans="2:4" x14ac:dyDescent="0.2">
      <c r="B145" s="7" t="s">
        <v>59</v>
      </c>
      <c r="C145" s="8">
        <v>13</v>
      </c>
      <c r="D145">
        <v>2</v>
      </c>
    </row>
    <row r="146" spans="2:4" x14ac:dyDescent="0.2">
      <c r="B146" s="2" t="s">
        <v>107</v>
      </c>
      <c r="C146" s="9">
        <v>2</v>
      </c>
      <c r="D146">
        <v>0</v>
      </c>
    </row>
    <row r="166" spans="2:4" x14ac:dyDescent="0.2">
      <c r="B166" t="s">
        <v>114</v>
      </c>
      <c r="D166" t="s">
        <v>124</v>
      </c>
    </row>
    <row r="167" spans="2:4" x14ac:dyDescent="0.2">
      <c r="B167" s="1" t="s">
        <v>52</v>
      </c>
      <c r="C167" s="6">
        <f>COUNTIF(F:F, "*Line*")</f>
        <v>30</v>
      </c>
    </row>
    <row r="168" spans="2:4" x14ac:dyDescent="0.2">
      <c r="B168" s="7" t="s">
        <v>116</v>
      </c>
      <c r="C168" s="8">
        <f>COUNTIF(Table1[Frustration description], "*scan*")</f>
        <v>30</v>
      </c>
    </row>
    <row r="169" spans="2:4" x14ac:dyDescent="0.2">
      <c r="B169" s="7" t="s">
        <v>84</v>
      </c>
      <c r="C169" s="8">
        <f>COUNTIF(Table1[Frustration description], "*screen*")</f>
        <v>3</v>
      </c>
    </row>
    <row r="170" spans="2:4" x14ac:dyDescent="0.2">
      <c r="B170" s="2" t="s">
        <v>90</v>
      </c>
      <c r="C170" s="9">
        <f>COUNTIF(Table1[Frustration description], "*bag*")</f>
        <v>5</v>
      </c>
      <c r="D170">
        <f>C170/C125</f>
        <v>3.4246575342465752E-2</v>
      </c>
    </row>
    <row r="171" spans="2:4" x14ac:dyDescent="0.2">
      <c r="C171">
        <f>SUM(C167:C170)</f>
        <v>68</v>
      </c>
    </row>
    <row r="173" spans="2:4" x14ac:dyDescent="0.2">
      <c r="B173" t="s">
        <v>118</v>
      </c>
      <c r="D173" t="s">
        <v>124</v>
      </c>
    </row>
    <row r="174" spans="2:4" x14ac:dyDescent="0.2">
      <c r="B174" s="1" t="s">
        <v>119</v>
      </c>
      <c r="C174" s="6"/>
    </row>
    <row r="175" spans="2:4" x14ac:dyDescent="0.2">
      <c r="B175" s="7" t="s">
        <v>121</v>
      </c>
      <c r="C175" s="8">
        <v>6</v>
      </c>
      <c r="D175">
        <f>C175/C168</f>
        <v>0.2</v>
      </c>
    </row>
    <row r="176" spans="2:4" x14ac:dyDescent="0.2">
      <c r="B176" s="2" t="s">
        <v>120</v>
      </c>
      <c r="C176" s="9">
        <f>COUNTIF(Table1[Frustration description], "*pc*")</f>
        <v>5</v>
      </c>
      <c r="D176">
        <f>C176/C168</f>
        <v>0.16666666666666666</v>
      </c>
    </row>
  </sheetData>
  <phoneticPr fontId="3" type="noConversion"/>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C490-D783-FC43-A400-5050DB4D5E62}">
  <dimension ref="B2:H11"/>
  <sheetViews>
    <sheetView showGridLines="0" zoomScale="83" workbookViewId="0">
      <selection activeCell="F16" sqref="F16"/>
    </sheetView>
  </sheetViews>
  <sheetFormatPr baseColWidth="10" defaultRowHeight="16" x14ac:dyDescent="0.2"/>
  <cols>
    <col min="1" max="1" width="3.5" customWidth="1"/>
    <col min="5" max="5" width="32.1640625" bestFit="1" customWidth="1"/>
    <col min="6" max="6" width="37.5" bestFit="1" customWidth="1"/>
    <col min="7" max="7" width="37.33203125" bestFit="1" customWidth="1"/>
    <col min="8" max="8" width="43.1640625" customWidth="1"/>
  </cols>
  <sheetData>
    <row r="2" spans="2:8" x14ac:dyDescent="0.2">
      <c r="B2" s="10" t="s">
        <v>112</v>
      </c>
      <c r="C2" s="10" t="s">
        <v>1</v>
      </c>
      <c r="D2" s="10" t="s">
        <v>2</v>
      </c>
      <c r="E2" s="10" t="s">
        <v>8</v>
      </c>
      <c r="F2" s="10" t="s">
        <v>7</v>
      </c>
      <c r="G2" s="10" t="s">
        <v>9</v>
      </c>
      <c r="H2" s="10" t="s">
        <v>27</v>
      </c>
    </row>
    <row r="3" spans="2:8" x14ac:dyDescent="0.2">
      <c r="B3" s="10">
        <v>1</v>
      </c>
      <c r="C3" s="10" t="s">
        <v>11</v>
      </c>
      <c r="D3" s="10" t="s">
        <v>12</v>
      </c>
      <c r="E3" s="10" t="s">
        <v>13</v>
      </c>
      <c r="F3" s="10" t="s">
        <v>14</v>
      </c>
      <c r="G3" s="10" t="s">
        <v>15</v>
      </c>
      <c r="H3" s="10"/>
    </row>
    <row r="4" spans="2:8" ht="34" x14ac:dyDescent="0.2">
      <c r="B4" s="10">
        <v>2</v>
      </c>
      <c r="C4" s="10" t="s">
        <v>11</v>
      </c>
      <c r="D4" s="10" t="s">
        <v>12</v>
      </c>
      <c r="E4" s="10" t="s">
        <v>17</v>
      </c>
      <c r="F4" s="11" t="s">
        <v>20</v>
      </c>
      <c r="G4" s="10" t="s">
        <v>16</v>
      </c>
      <c r="H4" s="10"/>
    </row>
    <row r="5" spans="2:8" ht="51" x14ac:dyDescent="0.2">
      <c r="B5" s="10">
        <v>3</v>
      </c>
      <c r="C5" s="10" t="s">
        <v>11</v>
      </c>
      <c r="D5" s="10" t="s">
        <v>12</v>
      </c>
      <c r="E5" s="10" t="s">
        <v>18</v>
      </c>
      <c r="F5" s="11" t="s">
        <v>19</v>
      </c>
      <c r="G5" s="10" t="s">
        <v>15</v>
      </c>
      <c r="H5" s="10"/>
    </row>
    <row r="6" spans="2:8" ht="51" x14ac:dyDescent="0.2">
      <c r="B6" s="10">
        <v>4</v>
      </c>
      <c r="C6" s="10" t="s">
        <v>11</v>
      </c>
      <c r="D6" s="10" t="s">
        <v>12</v>
      </c>
      <c r="E6" s="10" t="s">
        <v>21</v>
      </c>
      <c r="F6" s="11" t="s">
        <v>22</v>
      </c>
      <c r="G6" s="10" t="s">
        <v>15</v>
      </c>
      <c r="H6" s="10"/>
    </row>
    <row r="7" spans="2:8" ht="85" x14ac:dyDescent="0.2">
      <c r="B7" s="10">
        <v>5</v>
      </c>
      <c r="C7" s="10" t="s">
        <v>11</v>
      </c>
      <c r="D7" s="10" t="s">
        <v>12</v>
      </c>
      <c r="E7" s="10" t="s">
        <v>23</v>
      </c>
      <c r="F7" s="11" t="s">
        <v>25</v>
      </c>
      <c r="G7" s="10" t="s">
        <v>24</v>
      </c>
      <c r="H7" s="11" t="s">
        <v>113</v>
      </c>
    </row>
    <row r="8" spans="2:8" ht="51" x14ac:dyDescent="0.2">
      <c r="B8" s="10">
        <v>6</v>
      </c>
      <c r="C8" s="10" t="s">
        <v>11</v>
      </c>
      <c r="D8" s="10" t="s">
        <v>12</v>
      </c>
      <c r="E8" s="10" t="s">
        <v>21</v>
      </c>
      <c r="F8" s="11" t="s">
        <v>28</v>
      </c>
      <c r="G8" s="10" t="s">
        <v>26</v>
      </c>
      <c r="H8" s="10"/>
    </row>
    <row r="9" spans="2:8" ht="34" x14ac:dyDescent="0.2">
      <c r="B9" s="10">
        <v>7</v>
      </c>
      <c r="C9" s="10" t="s">
        <v>11</v>
      </c>
      <c r="D9" s="10" t="s">
        <v>12</v>
      </c>
      <c r="E9" s="10" t="s">
        <v>17</v>
      </c>
      <c r="F9" s="11" t="s">
        <v>30</v>
      </c>
      <c r="G9" s="10" t="s">
        <v>29</v>
      </c>
      <c r="H9" s="10"/>
    </row>
    <row r="10" spans="2:8" ht="51" x14ac:dyDescent="0.2">
      <c r="B10" s="10">
        <v>8</v>
      </c>
      <c r="C10" s="10" t="s">
        <v>11</v>
      </c>
      <c r="D10" s="10" t="s">
        <v>12</v>
      </c>
      <c r="E10" s="10" t="s">
        <v>31</v>
      </c>
      <c r="F10" s="11" t="s">
        <v>33</v>
      </c>
      <c r="G10" s="10" t="s">
        <v>32</v>
      </c>
      <c r="H10" s="10"/>
    </row>
    <row r="11" spans="2:8" ht="51" x14ac:dyDescent="0.2">
      <c r="B11" s="10">
        <v>9</v>
      </c>
      <c r="C11" s="10" t="s">
        <v>34</v>
      </c>
      <c r="D11" s="10" t="s">
        <v>12</v>
      </c>
      <c r="E11" s="10" t="s">
        <v>13</v>
      </c>
      <c r="F11" s="11" t="s">
        <v>123</v>
      </c>
      <c r="G11" s="10" t="s">
        <v>15</v>
      </c>
      <c r="H1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Observation</vt:lpstr>
      <vt:lpstr>Interview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Lu</dc:creator>
  <cp:lastModifiedBy>Chiara Lu</cp:lastModifiedBy>
  <dcterms:created xsi:type="dcterms:W3CDTF">2024-01-24T18:06:13Z</dcterms:created>
  <dcterms:modified xsi:type="dcterms:W3CDTF">2024-02-05T19:34:13Z</dcterms:modified>
</cp:coreProperties>
</file>