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estacio-my.sharepoint.com/personal/202003599964_alunos_estacio_br/Documents/Downloads/"/>
    </mc:Choice>
  </mc:AlternateContent>
  <xr:revisionPtr revIDLastSave="231" documentId="13_ncr:1_{A143AFF9-3345-48FF-BDC7-E3C770E53F48}" xr6:coauthVersionLast="46" xr6:coauthVersionMax="46" xr10:uidLastSave="{766C8538-E559-4376-83B8-D72CD5E2CD0D}"/>
  <bookViews>
    <workbookView xWindow="-120" yWindow="-120" windowWidth="19800" windowHeight="11760" activeTab="1" xr2:uid="{36985C69-EE1C-4E5E-9878-BCCBF8F8F713}"/>
  </bookViews>
  <sheets>
    <sheet name="Planilha1" sheetId="1" r:id="rId1"/>
    <sheet name="Melhorad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2" l="1"/>
  <c r="E20" i="2"/>
  <c r="F20" i="2" s="1"/>
  <c r="D16" i="2"/>
  <c r="D23" i="2"/>
  <c r="E23" i="2" s="1"/>
  <c r="F23" i="2" s="1"/>
  <c r="D24" i="2"/>
  <c r="E24" i="2" s="1"/>
  <c r="F24" i="2" s="1"/>
  <c r="D22" i="2"/>
  <c r="E22" i="2" s="1"/>
  <c r="F22" i="2" s="1"/>
  <c r="D21" i="2"/>
  <c r="E21" i="2" s="1"/>
  <c r="F21" i="2" s="1"/>
  <c r="D17" i="2"/>
  <c r="D18" i="2"/>
  <c r="E18" i="2" s="1"/>
  <c r="F18" i="2" s="1"/>
  <c r="D19" i="2"/>
  <c r="E19" i="2" s="1"/>
  <c r="F19" i="2" s="1"/>
  <c r="E16" i="2"/>
  <c r="F16" i="2" s="1"/>
  <c r="E17" i="2"/>
  <c r="F17" i="2" s="1"/>
  <c r="N14" i="1"/>
  <c r="M16" i="1"/>
  <c r="N16" i="1" s="1"/>
  <c r="M15" i="1"/>
  <c r="N15" i="1" s="1"/>
  <c r="M14" i="1"/>
  <c r="M10" i="1"/>
  <c r="N10" i="1" s="1"/>
  <c r="M9" i="1"/>
  <c r="L16" i="1"/>
  <c r="L15" i="1"/>
  <c r="L14" i="1"/>
  <c r="L10" i="1"/>
  <c r="L9" i="1"/>
  <c r="L3" i="1"/>
  <c r="M3" i="1" s="1"/>
  <c r="N3" i="1" s="1"/>
  <c r="L4" i="1"/>
  <c r="M4" i="1" s="1"/>
  <c r="N4" i="1" s="1"/>
  <c r="L5" i="1"/>
  <c r="M5" i="1" s="1"/>
  <c r="N5" i="1" s="1"/>
  <c r="L2" i="1"/>
  <c r="M2" i="1" s="1"/>
  <c r="N2" i="1" s="1"/>
  <c r="N9" i="1"/>
  <c r="C11" i="2" l="1"/>
  <c r="C10" i="2"/>
  <c r="C9" i="2"/>
  <c r="N17" i="1"/>
  <c r="N11" i="1"/>
  <c r="N6" i="1"/>
</calcChain>
</file>

<file path=xl/sharedStrings.xml><?xml version="1.0" encoding="utf-8"?>
<sst xmlns="http://schemas.openxmlformats.org/spreadsheetml/2006/main" count="144" uniqueCount="42">
  <si>
    <t>PEDIDO</t>
  </si>
  <si>
    <t>CLIENTE</t>
  </si>
  <si>
    <t>DATA</t>
  </si>
  <si>
    <t>PRODUTO</t>
  </si>
  <si>
    <t>DESCONTO</t>
  </si>
  <si>
    <t>VLR. UNITARIO</t>
  </si>
  <si>
    <t>VLR. TOT. PRODUTO</t>
  </si>
  <si>
    <t>JOSA DA SILVA</t>
  </si>
  <si>
    <t>TECLADO</t>
  </si>
  <si>
    <t>MONITOR</t>
  </si>
  <si>
    <t>NOTEBOOK</t>
  </si>
  <si>
    <t>MOUSE</t>
  </si>
  <si>
    <t>CÓD. PRODUTO</t>
  </si>
  <si>
    <t>A10</t>
  </si>
  <si>
    <t>A20</t>
  </si>
  <si>
    <t>A30</t>
  </si>
  <si>
    <t>A40</t>
  </si>
  <si>
    <t>ANTONIO DA SILVA</t>
  </si>
  <si>
    <t>CLASSIF</t>
  </si>
  <si>
    <t>MARIA DA SILVA</t>
  </si>
  <si>
    <t>UF</t>
  </si>
  <si>
    <t>MG</t>
  </si>
  <si>
    <t>SP</t>
  </si>
  <si>
    <t>RS</t>
  </si>
  <si>
    <t>IMPOSTO</t>
  </si>
  <si>
    <t>VLR. IMPOSTO</t>
  </si>
  <si>
    <t>QTD</t>
  </si>
  <si>
    <t>VLR. IMPOSTO = VLR. UNITÁRIO * IMPOSTO</t>
  </si>
  <si>
    <t>VLR. TOT. PRODUTO = QTD * (VLR. UNITARIO + VLR. IMPOSTO)</t>
  </si>
  <si>
    <t>VLR. LIQ. PRODUTO</t>
  </si>
  <si>
    <t>VLR. LIQ. PRODUTO = VLR. TOT. PRODUTO * (1 - DESCONTO)</t>
  </si>
  <si>
    <t>GOLD</t>
  </si>
  <si>
    <t>SILVER</t>
  </si>
  <si>
    <t>BRONZE</t>
  </si>
  <si>
    <t>PEDIDOS</t>
  </si>
  <si>
    <t>ITENS DO PEDIDO</t>
  </si>
  <si>
    <t>VLR. LIQ. TOT. PRODUTO</t>
  </si>
  <si>
    <t>CLIENTES</t>
  </si>
  <si>
    <t>CÓD. CLIENTE</t>
  </si>
  <si>
    <t>CLASSIFICAÇÕES</t>
  </si>
  <si>
    <t>CÓD. CLASSIFICAÇÃO</t>
  </si>
  <si>
    <t>PRODUTOS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</si>
</sst>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14" fontId="2" fillId="0" borderId="0" xfId="0" applyNumberFormat="1" applyFont="1"/>
    <xf numFmtId="43" fontId="2" fillId="0" borderId="0" xfId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/>
    <xf numFmtId="0" fontId="2" fillId="0" borderId="1" xfId="0" applyFont="1" applyBorder="1"/>
    <xf numFmtId="43" fontId="2" fillId="0" borderId="1" xfId="1" applyFont="1" applyBorder="1"/>
    <xf numFmtId="43" fontId="3" fillId="0" borderId="1" xfId="1" applyFont="1" applyBorder="1"/>
    <xf numFmtId="0" fontId="3" fillId="2" borderId="1" xfId="0" applyFont="1" applyFill="1" applyBorder="1" applyAlignment="1">
      <alignment horizontal="center"/>
    </xf>
    <xf numFmtId="9" fontId="2" fillId="0" borderId="1" xfId="2" applyFont="1" applyBorder="1" applyAlignment="1">
      <alignment horizontal="center"/>
    </xf>
    <xf numFmtId="10" fontId="2" fillId="0" borderId="1" xfId="2" applyNumberFormat="1" applyFont="1" applyBorder="1" applyAlignment="1">
      <alignment horizontal="center"/>
    </xf>
    <xf numFmtId="0" fontId="4" fillId="0" borderId="0" xfId="0" applyFont="1" applyAlignment="1"/>
    <xf numFmtId="43" fontId="2" fillId="0" borderId="1" xfId="1" applyNumberFormat="1" applyFont="1" applyBorder="1"/>
    <xf numFmtId="43" fontId="2" fillId="0" borderId="1" xfId="0" applyNumberFormat="1" applyFont="1" applyBorder="1"/>
    <xf numFmtId="0" fontId="3" fillId="2" borderId="2" xfId="0" applyFont="1" applyFill="1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43" fontId="2" fillId="0" borderId="3" xfId="0" applyNumberFormat="1" applyFont="1" applyBorder="1"/>
    <xf numFmtId="43" fontId="2" fillId="0" borderId="0" xfId="0" applyNumberFormat="1" applyFont="1" applyBorder="1"/>
    <xf numFmtId="0" fontId="2" fillId="0" borderId="0" xfId="0" applyFont="1" applyBorder="1" applyAlignment="1">
      <alignment horizontal="center"/>
    </xf>
    <xf numFmtId="14" fontId="2" fillId="0" borderId="0" xfId="0" applyNumberFormat="1" applyFont="1" applyBorder="1"/>
    <xf numFmtId="0" fontId="3" fillId="0" borderId="0" xfId="0" applyFont="1" applyBorder="1" applyAlignment="1"/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05A8A-54A1-4E34-B1C2-C4DF91FB80E3}">
  <dimension ref="A1:N23"/>
  <sheetViews>
    <sheetView topLeftCell="A7" workbookViewId="0">
      <selection activeCell="A19" sqref="A19:N21"/>
    </sheetView>
  </sheetViews>
  <sheetFormatPr defaultColWidth="8.85546875" defaultRowHeight="18.75" x14ac:dyDescent="0.3"/>
  <cols>
    <col min="1" max="1" width="10" style="1" bestFit="1" customWidth="1"/>
    <col min="2" max="2" width="14.85546875" style="1" bestFit="1" customWidth="1"/>
    <col min="3" max="3" width="23.42578125" style="1" bestFit="1" customWidth="1"/>
    <col min="4" max="4" width="5.28515625" style="4" bestFit="1" customWidth="1"/>
    <col min="5" max="5" width="12.140625" style="1" bestFit="1" customWidth="1"/>
    <col min="6" max="6" width="10.28515625" style="1" bestFit="1" customWidth="1"/>
    <col min="7" max="7" width="14" style="1" bestFit="1" customWidth="1"/>
    <col min="8" max="8" width="19.28515625" style="1" bestFit="1" customWidth="1"/>
    <col min="9" max="9" width="14.140625" style="1" bestFit="1" customWidth="1"/>
    <col min="10" max="10" width="6.140625" style="4" bestFit="1" customWidth="1"/>
    <col min="11" max="11" width="18.5703125" style="1" bestFit="1" customWidth="1"/>
    <col min="12" max="12" width="18" style="1" bestFit="1" customWidth="1"/>
    <col min="13" max="13" width="24.42578125" style="1" bestFit="1" customWidth="1"/>
    <col min="14" max="14" width="23.7109375" style="1" bestFit="1" customWidth="1"/>
    <col min="15" max="16384" width="8.85546875" style="1"/>
  </cols>
  <sheetData>
    <row r="1" spans="1:14" x14ac:dyDescent="0.3">
      <c r="A1" s="10" t="s">
        <v>0</v>
      </c>
      <c r="B1" s="10" t="s">
        <v>2</v>
      </c>
      <c r="C1" s="10" t="s">
        <v>1</v>
      </c>
      <c r="D1" s="10" t="s">
        <v>20</v>
      </c>
      <c r="E1" s="10" t="s">
        <v>24</v>
      </c>
      <c r="F1" s="10" t="s">
        <v>18</v>
      </c>
      <c r="G1" s="10" t="s">
        <v>4</v>
      </c>
      <c r="H1" s="10" t="s">
        <v>12</v>
      </c>
      <c r="I1" s="10" t="s">
        <v>3</v>
      </c>
      <c r="J1" s="10" t="s">
        <v>26</v>
      </c>
      <c r="K1" s="10" t="s">
        <v>5</v>
      </c>
      <c r="L1" s="10" t="s">
        <v>25</v>
      </c>
      <c r="M1" s="10" t="s">
        <v>6</v>
      </c>
      <c r="N1" s="10" t="s">
        <v>29</v>
      </c>
    </row>
    <row r="2" spans="1:14" x14ac:dyDescent="0.3">
      <c r="A2" s="5">
        <v>1010</v>
      </c>
      <c r="B2" s="6">
        <v>44284</v>
      </c>
      <c r="C2" s="7" t="s">
        <v>7</v>
      </c>
      <c r="D2" s="5" t="s">
        <v>21</v>
      </c>
      <c r="E2" s="12">
        <v>0.05</v>
      </c>
      <c r="F2" s="5" t="s">
        <v>31</v>
      </c>
      <c r="G2" s="11">
        <v>0.3</v>
      </c>
      <c r="H2" s="11" t="s">
        <v>13</v>
      </c>
      <c r="I2" s="7" t="s">
        <v>8</v>
      </c>
      <c r="J2" s="5">
        <v>3</v>
      </c>
      <c r="K2" s="8">
        <v>120</v>
      </c>
      <c r="L2" s="8">
        <f>K2*E2</f>
        <v>6</v>
      </c>
      <c r="M2" s="8">
        <f>J2*(K2+L2)</f>
        <v>378</v>
      </c>
      <c r="N2" s="8">
        <f>M2*(1-G2)</f>
        <v>264.59999999999997</v>
      </c>
    </row>
    <row r="3" spans="1:14" x14ac:dyDescent="0.3">
      <c r="A3" s="5">
        <v>1010</v>
      </c>
      <c r="B3" s="6">
        <v>44284</v>
      </c>
      <c r="C3" s="7" t="s">
        <v>7</v>
      </c>
      <c r="D3" s="5" t="s">
        <v>21</v>
      </c>
      <c r="E3" s="12">
        <v>0.05</v>
      </c>
      <c r="F3" s="5" t="s">
        <v>31</v>
      </c>
      <c r="G3" s="11">
        <v>0.3</v>
      </c>
      <c r="H3" s="11" t="s">
        <v>14</v>
      </c>
      <c r="I3" s="7" t="s">
        <v>9</v>
      </c>
      <c r="J3" s="5">
        <v>2</v>
      </c>
      <c r="K3" s="8">
        <v>500</v>
      </c>
      <c r="L3" s="8">
        <f t="shared" ref="L3:L5" si="0">K3*E3</f>
        <v>25</v>
      </c>
      <c r="M3" s="8">
        <f>J3*(K3+L3)</f>
        <v>1050</v>
      </c>
      <c r="N3" s="8">
        <f t="shared" ref="N3:N5" si="1">M3*(1-G3)</f>
        <v>735</v>
      </c>
    </row>
    <row r="4" spans="1:14" x14ac:dyDescent="0.3">
      <c r="A4" s="5">
        <v>1010</v>
      </c>
      <c r="B4" s="6">
        <v>44284</v>
      </c>
      <c r="C4" s="7" t="s">
        <v>7</v>
      </c>
      <c r="D4" s="5" t="s">
        <v>21</v>
      </c>
      <c r="E4" s="12">
        <v>0.05</v>
      </c>
      <c r="F4" s="5" t="s">
        <v>31</v>
      </c>
      <c r="G4" s="11">
        <v>0.3</v>
      </c>
      <c r="H4" s="11" t="s">
        <v>15</v>
      </c>
      <c r="I4" s="7" t="s">
        <v>10</v>
      </c>
      <c r="J4" s="5">
        <v>1</v>
      </c>
      <c r="K4" s="8">
        <v>4580</v>
      </c>
      <c r="L4" s="8">
        <f t="shared" si="0"/>
        <v>229</v>
      </c>
      <c r="M4" s="8">
        <f>J4*(K4+L4)</f>
        <v>4809</v>
      </c>
      <c r="N4" s="8">
        <f t="shared" si="1"/>
        <v>3366.2999999999997</v>
      </c>
    </row>
    <row r="5" spans="1:14" x14ac:dyDescent="0.3">
      <c r="A5" s="5">
        <v>1010</v>
      </c>
      <c r="B5" s="6">
        <v>44284</v>
      </c>
      <c r="C5" s="7" t="s">
        <v>7</v>
      </c>
      <c r="D5" s="5" t="s">
        <v>21</v>
      </c>
      <c r="E5" s="12">
        <v>0.05</v>
      </c>
      <c r="F5" s="5" t="s">
        <v>31</v>
      </c>
      <c r="G5" s="11">
        <v>0.3</v>
      </c>
      <c r="H5" s="11" t="s">
        <v>16</v>
      </c>
      <c r="I5" s="7" t="s">
        <v>11</v>
      </c>
      <c r="J5" s="5">
        <v>2</v>
      </c>
      <c r="K5" s="8">
        <v>75</v>
      </c>
      <c r="L5" s="8">
        <f t="shared" si="0"/>
        <v>3.75</v>
      </c>
      <c r="M5" s="8">
        <f>J5*(K5+L5)</f>
        <v>157.5</v>
      </c>
      <c r="N5" s="8">
        <f t="shared" si="1"/>
        <v>110.25</v>
      </c>
    </row>
    <row r="6" spans="1:14" x14ac:dyDescent="0.3">
      <c r="B6" s="2"/>
      <c r="E6" s="3"/>
      <c r="G6" s="3"/>
      <c r="H6" s="3"/>
      <c r="K6" s="3"/>
      <c r="L6" s="3"/>
      <c r="M6" s="3"/>
      <c r="N6" s="9">
        <f>SUM(N2:N5)</f>
        <v>4476.1499999999996</v>
      </c>
    </row>
    <row r="7" spans="1:14" x14ac:dyDescent="0.3">
      <c r="B7" s="2"/>
      <c r="E7" s="3"/>
      <c r="G7" s="3"/>
      <c r="H7" s="3"/>
      <c r="K7" s="3"/>
      <c r="L7" s="3"/>
      <c r="M7" s="3"/>
      <c r="N7" s="3"/>
    </row>
    <row r="8" spans="1:14" x14ac:dyDescent="0.3">
      <c r="A8" s="10" t="s">
        <v>0</v>
      </c>
      <c r="B8" s="10" t="s">
        <v>2</v>
      </c>
      <c r="C8" s="10" t="s">
        <v>1</v>
      </c>
      <c r="D8" s="10" t="s">
        <v>20</v>
      </c>
      <c r="E8" s="10" t="s">
        <v>24</v>
      </c>
      <c r="F8" s="10" t="s">
        <v>18</v>
      </c>
      <c r="G8" s="10" t="s">
        <v>4</v>
      </c>
      <c r="H8" s="10" t="s">
        <v>12</v>
      </c>
      <c r="I8" s="10" t="s">
        <v>3</v>
      </c>
      <c r="J8" s="10" t="s">
        <v>26</v>
      </c>
      <c r="K8" s="10" t="s">
        <v>5</v>
      </c>
      <c r="L8" s="10" t="s">
        <v>25</v>
      </c>
      <c r="M8" s="10" t="s">
        <v>6</v>
      </c>
      <c r="N8" s="10" t="s">
        <v>29</v>
      </c>
    </row>
    <row r="9" spans="1:14" x14ac:dyDescent="0.3">
      <c r="A9" s="5">
        <v>2020</v>
      </c>
      <c r="B9" s="6">
        <v>44285</v>
      </c>
      <c r="C9" s="7" t="s">
        <v>17</v>
      </c>
      <c r="D9" s="5" t="s">
        <v>22</v>
      </c>
      <c r="E9" s="12">
        <v>7.4999999999999997E-2</v>
      </c>
      <c r="F9" s="5" t="s">
        <v>32</v>
      </c>
      <c r="G9" s="11">
        <v>0.15</v>
      </c>
      <c r="H9" s="11" t="s">
        <v>13</v>
      </c>
      <c r="I9" s="7" t="s">
        <v>8</v>
      </c>
      <c r="J9" s="5">
        <v>10</v>
      </c>
      <c r="K9" s="8">
        <v>120</v>
      </c>
      <c r="L9" s="8">
        <f>K9*E9</f>
        <v>9</v>
      </c>
      <c r="M9" s="8">
        <f>J9*(K9+L9)</f>
        <v>1290</v>
      </c>
      <c r="N9" s="8">
        <f>M9*(1-G9)</f>
        <v>1096.5</v>
      </c>
    </row>
    <row r="10" spans="1:14" x14ac:dyDescent="0.3">
      <c r="A10" s="5">
        <v>2020</v>
      </c>
      <c r="B10" s="6">
        <v>44285</v>
      </c>
      <c r="C10" s="7" t="s">
        <v>17</v>
      </c>
      <c r="D10" s="5" t="s">
        <v>22</v>
      </c>
      <c r="E10" s="12">
        <v>7.4999999999999997E-2</v>
      </c>
      <c r="F10" s="5" t="s">
        <v>32</v>
      </c>
      <c r="G10" s="11">
        <v>0.15</v>
      </c>
      <c r="H10" s="11" t="s">
        <v>16</v>
      </c>
      <c r="I10" s="7" t="s">
        <v>11</v>
      </c>
      <c r="J10" s="5">
        <v>10</v>
      </c>
      <c r="K10" s="8">
        <v>75</v>
      </c>
      <c r="L10" s="8">
        <f t="shared" ref="L10" si="2">K10*E10</f>
        <v>5.625</v>
      </c>
      <c r="M10" s="8">
        <f>J10*(K10+L10)</f>
        <v>806.25</v>
      </c>
      <c r="N10" s="8">
        <f>M10*(1-G10)</f>
        <v>685.3125</v>
      </c>
    </row>
    <row r="11" spans="1:14" x14ac:dyDescent="0.3">
      <c r="B11" s="2"/>
      <c r="E11" s="3"/>
      <c r="G11" s="3"/>
      <c r="H11" s="3"/>
      <c r="K11" s="3"/>
      <c r="L11" s="3"/>
      <c r="M11" s="3"/>
      <c r="N11" s="9">
        <f>SUM(N9:N10)</f>
        <v>1781.8125</v>
      </c>
    </row>
    <row r="13" spans="1:14" x14ac:dyDescent="0.3">
      <c r="A13" s="10" t="s">
        <v>0</v>
      </c>
      <c r="B13" s="10" t="s">
        <v>2</v>
      </c>
      <c r="C13" s="10" t="s">
        <v>1</v>
      </c>
      <c r="D13" s="10" t="s">
        <v>20</v>
      </c>
      <c r="E13" s="10" t="s">
        <v>24</v>
      </c>
      <c r="F13" s="10" t="s">
        <v>18</v>
      </c>
      <c r="G13" s="10" t="s">
        <v>4</v>
      </c>
      <c r="H13" s="10" t="s">
        <v>12</v>
      </c>
      <c r="I13" s="10" t="s">
        <v>3</v>
      </c>
      <c r="J13" s="10" t="s">
        <v>26</v>
      </c>
      <c r="K13" s="10" t="s">
        <v>5</v>
      </c>
      <c r="L13" s="10" t="s">
        <v>25</v>
      </c>
      <c r="M13" s="10" t="s">
        <v>6</v>
      </c>
      <c r="N13" s="10" t="s">
        <v>29</v>
      </c>
    </row>
    <row r="14" spans="1:14" x14ac:dyDescent="0.3">
      <c r="A14" s="5">
        <v>3030</v>
      </c>
      <c r="B14" s="6">
        <v>44287</v>
      </c>
      <c r="C14" s="7" t="s">
        <v>19</v>
      </c>
      <c r="D14" s="5" t="s">
        <v>23</v>
      </c>
      <c r="E14" s="12">
        <v>0.04</v>
      </c>
      <c r="F14" s="5" t="s">
        <v>33</v>
      </c>
      <c r="G14" s="11">
        <v>0</v>
      </c>
      <c r="H14" s="11" t="s">
        <v>14</v>
      </c>
      <c r="I14" s="7" t="s">
        <v>9</v>
      </c>
      <c r="J14" s="5">
        <v>2</v>
      </c>
      <c r="K14" s="8">
        <v>500</v>
      </c>
      <c r="L14" s="8">
        <f>K14*E14</f>
        <v>20</v>
      </c>
      <c r="M14" s="8">
        <f>J14*(K14+L14)</f>
        <v>1040</v>
      </c>
      <c r="N14" s="8">
        <f>M14*(1-G14)</f>
        <v>1040</v>
      </c>
    </row>
    <row r="15" spans="1:14" x14ac:dyDescent="0.3">
      <c r="A15" s="5">
        <v>3030</v>
      </c>
      <c r="B15" s="6">
        <v>44287</v>
      </c>
      <c r="C15" s="7" t="s">
        <v>19</v>
      </c>
      <c r="D15" s="5" t="s">
        <v>23</v>
      </c>
      <c r="E15" s="12">
        <v>0.04</v>
      </c>
      <c r="F15" s="5" t="s">
        <v>33</v>
      </c>
      <c r="G15" s="11">
        <v>0</v>
      </c>
      <c r="H15" s="11" t="s">
        <v>15</v>
      </c>
      <c r="I15" s="7" t="s">
        <v>10</v>
      </c>
      <c r="J15" s="5">
        <v>2</v>
      </c>
      <c r="K15" s="8">
        <v>4580</v>
      </c>
      <c r="L15" s="8">
        <f t="shared" ref="L15" si="3">K15*E15</f>
        <v>183.20000000000002</v>
      </c>
      <c r="M15" s="8">
        <f>J15*(K15+L15)</f>
        <v>9526.4</v>
      </c>
      <c r="N15" s="8">
        <f t="shared" ref="N15:N16" si="4">M15*(1-G15)</f>
        <v>9526.4</v>
      </c>
    </row>
    <row r="16" spans="1:14" x14ac:dyDescent="0.3">
      <c r="A16" s="5">
        <v>3030</v>
      </c>
      <c r="B16" s="6">
        <v>44287</v>
      </c>
      <c r="C16" s="7" t="s">
        <v>19</v>
      </c>
      <c r="D16" s="5" t="s">
        <v>23</v>
      </c>
      <c r="E16" s="12">
        <v>0.04</v>
      </c>
      <c r="F16" s="5" t="s">
        <v>33</v>
      </c>
      <c r="G16" s="11">
        <v>0</v>
      </c>
      <c r="H16" s="11" t="s">
        <v>16</v>
      </c>
      <c r="I16" s="7" t="s">
        <v>11</v>
      </c>
      <c r="J16" s="5">
        <v>2</v>
      </c>
      <c r="K16" s="8">
        <v>75</v>
      </c>
      <c r="L16" s="8">
        <f>K16*E16</f>
        <v>3</v>
      </c>
      <c r="M16" s="8">
        <f>J16*(K16+L16)</f>
        <v>156</v>
      </c>
      <c r="N16" s="8">
        <f t="shared" si="4"/>
        <v>156</v>
      </c>
    </row>
    <row r="17" spans="1:14" x14ac:dyDescent="0.3">
      <c r="B17" s="2"/>
      <c r="E17" s="3"/>
      <c r="G17" s="3"/>
      <c r="H17" s="3"/>
      <c r="K17" s="3"/>
      <c r="L17" s="3"/>
      <c r="M17" s="3"/>
      <c r="N17" s="9">
        <f>SUM(N14:N16)</f>
        <v>10722.4</v>
      </c>
    </row>
    <row r="19" spans="1:14" x14ac:dyDescent="0.3">
      <c r="A19" s="24" t="s">
        <v>27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</row>
    <row r="20" spans="1:14" x14ac:dyDescent="0.3">
      <c r="A20" s="24" t="s">
        <v>28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</row>
    <row r="21" spans="1:14" x14ac:dyDescent="0.3">
      <c r="A21" s="24" t="s">
        <v>30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</row>
    <row r="22" spans="1:14" x14ac:dyDescent="0.3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</row>
    <row r="23" spans="1:14" x14ac:dyDescent="0.3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</row>
  </sheetData>
  <mergeCells count="5">
    <mergeCell ref="A23:N23"/>
    <mergeCell ref="A19:N19"/>
    <mergeCell ref="A20:N20"/>
    <mergeCell ref="A21:N21"/>
    <mergeCell ref="A22:N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264CA-09CE-4BB9-A005-1BFC29FB5D6D}">
  <dimension ref="A1:N28"/>
  <sheetViews>
    <sheetView tabSelected="1" workbookViewId="0">
      <selection activeCell="G10" sqref="G10"/>
    </sheetView>
  </sheetViews>
  <sheetFormatPr defaultRowHeight="15" x14ac:dyDescent="0.25"/>
  <cols>
    <col min="1" max="1" width="16.7109375" bestFit="1" customWidth="1"/>
    <col min="2" max="2" width="23.42578125" bestFit="1" customWidth="1"/>
    <col min="3" max="3" width="29.5703125" bestFit="1" customWidth="1"/>
    <col min="4" max="5" width="25.85546875" bestFit="1" customWidth="1"/>
    <col min="6" max="6" width="23.7109375" bestFit="1" customWidth="1"/>
    <col min="7" max="7" width="14.140625" bestFit="1" customWidth="1"/>
    <col min="8" max="8" width="18.5703125" bestFit="1" customWidth="1"/>
    <col min="9" max="9" width="14" bestFit="1" customWidth="1"/>
  </cols>
  <sheetData>
    <row r="1" spans="1:8" ht="18.75" x14ac:dyDescent="0.3">
      <c r="A1" s="25" t="s">
        <v>37</v>
      </c>
      <c r="B1" s="25"/>
      <c r="C1" s="25"/>
      <c r="D1" s="25"/>
      <c r="F1" s="25" t="s">
        <v>41</v>
      </c>
      <c r="G1" s="25"/>
      <c r="H1" s="25"/>
    </row>
    <row r="2" spans="1:8" ht="18.75" x14ac:dyDescent="0.3">
      <c r="A2" s="10" t="s">
        <v>38</v>
      </c>
      <c r="B2" s="10" t="s">
        <v>1</v>
      </c>
      <c r="C2" s="10" t="s">
        <v>20</v>
      </c>
      <c r="D2" s="10" t="s">
        <v>40</v>
      </c>
      <c r="F2" s="10" t="s">
        <v>12</v>
      </c>
      <c r="G2" s="10" t="s">
        <v>3</v>
      </c>
      <c r="H2" s="10" t="s">
        <v>5</v>
      </c>
    </row>
    <row r="3" spans="1:8" ht="18.75" x14ac:dyDescent="0.3">
      <c r="A3" s="7">
        <v>101</v>
      </c>
      <c r="B3" s="7" t="s">
        <v>7</v>
      </c>
      <c r="C3" s="5" t="s">
        <v>21</v>
      </c>
      <c r="D3" s="5">
        <v>11</v>
      </c>
      <c r="F3" s="11" t="s">
        <v>13</v>
      </c>
      <c r="G3" s="7" t="s">
        <v>8</v>
      </c>
      <c r="H3" s="8">
        <v>120</v>
      </c>
    </row>
    <row r="4" spans="1:8" ht="18.75" x14ac:dyDescent="0.3">
      <c r="A4" s="7">
        <v>202</v>
      </c>
      <c r="B4" s="7" t="s">
        <v>17</v>
      </c>
      <c r="C4" s="5" t="s">
        <v>22</v>
      </c>
      <c r="D4" s="5">
        <v>22</v>
      </c>
      <c r="F4" s="11" t="s">
        <v>14</v>
      </c>
      <c r="G4" s="7" t="s">
        <v>9</v>
      </c>
      <c r="H4" s="8">
        <v>500</v>
      </c>
    </row>
    <row r="5" spans="1:8" ht="18.75" x14ac:dyDescent="0.3">
      <c r="A5" s="7">
        <v>303</v>
      </c>
      <c r="B5" s="7" t="s">
        <v>19</v>
      </c>
      <c r="C5" s="5" t="s">
        <v>23</v>
      </c>
      <c r="D5" s="5">
        <v>33</v>
      </c>
      <c r="F5" s="11" t="s">
        <v>15</v>
      </c>
      <c r="G5" s="7" t="s">
        <v>10</v>
      </c>
      <c r="H5" s="8">
        <v>4580</v>
      </c>
    </row>
    <row r="6" spans="1:8" ht="18.75" x14ac:dyDescent="0.3">
      <c r="F6" s="11" t="s">
        <v>16</v>
      </c>
      <c r="G6" s="7" t="s">
        <v>11</v>
      </c>
      <c r="H6" s="8">
        <v>75</v>
      </c>
    </row>
    <row r="7" spans="1:8" ht="18.75" x14ac:dyDescent="0.3">
      <c r="A7" s="25" t="s">
        <v>34</v>
      </c>
      <c r="B7" s="25"/>
      <c r="C7" s="25"/>
      <c r="D7" s="17"/>
    </row>
    <row r="8" spans="1:8" ht="18.75" x14ac:dyDescent="0.3">
      <c r="A8" s="10" t="s">
        <v>0</v>
      </c>
      <c r="B8" s="16" t="s">
        <v>2</v>
      </c>
      <c r="C8" s="10" t="s">
        <v>36</v>
      </c>
      <c r="D8" s="18"/>
      <c r="E8" s="25" t="s">
        <v>39</v>
      </c>
      <c r="F8" s="25"/>
      <c r="G8" s="25"/>
      <c r="H8" s="25"/>
    </row>
    <row r="9" spans="1:8" ht="18.75" x14ac:dyDescent="0.3">
      <c r="A9" s="5">
        <v>1010</v>
      </c>
      <c r="B9" s="6">
        <v>44284</v>
      </c>
      <c r="C9" s="19">
        <f>SUM(F16:F19)</f>
        <v>4476.1499999999996</v>
      </c>
      <c r="E9" s="10" t="s">
        <v>40</v>
      </c>
      <c r="F9" s="10" t="s">
        <v>18</v>
      </c>
      <c r="G9" s="10" t="s">
        <v>24</v>
      </c>
      <c r="H9" s="10" t="s">
        <v>4</v>
      </c>
    </row>
    <row r="10" spans="1:8" ht="18.75" x14ac:dyDescent="0.3">
      <c r="A10" s="5">
        <v>2020</v>
      </c>
      <c r="B10" s="6">
        <v>44285</v>
      </c>
      <c r="C10" s="15" t="e">
        <f>SUM(F20:F21)</f>
        <v>#REF!</v>
      </c>
      <c r="E10" s="5">
        <v>11</v>
      </c>
      <c r="F10" s="5" t="s">
        <v>31</v>
      </c>
      <c r="G10" s="12">
        <v>0.05</v>
      </c>
      <c r="H10" s="11">
        <v>0.3</v>
      </c>
    </row>
    <row r="11" spans="1:8" ht="18.75" x14ac:dyDescent="0.3">
      <c r="A11" s="5">
        <v>3030</v>
      </c>
      <c r="B11" s="6">
        <v>44287</v>
      </c>
      <c r="C11" s="15" t="e">
        <f>SUM(F22:F24)</f>
        <v>#REF!</v>
      </c>
      <c r="E11" s="5">
        <v>22</v>
      </c>
      <c r="F11" s="5" t="s">
        <v>32</v>
      </c>
      <c r="G11" s="12">
        <v>7.4999999999999997E-2</v>
      </c>
      <c r="H11" s="11">
        <v>0.15</v>
      </c>
    </row>
    <row r="12" spans="1:8" ht="18.75" x14ac:dyDescent="0.3">
      <c r="A12" s="21"/>
      <c r="B12" s="22"/>
      <c r="C12" s="20"/>
      <c r="E12" s="5">
        <v>33</v>
      </c>
      <c r="F12" s="5" t="s">
        <v>33</v>
      </c>
      <c r="G12" s="12">
        <v>0.04</v>
      </c>
      <c r="H12" s="11">
        <v>0</v>
      </c>
    </row>
    <row r="14" spans="1:8" ht="18.75" x14ac:dyDescent="0.3">
      <c r="A14" s="25" t="s">
        <v>35</v>
      </c>
      <c r="B14" s="25"/>
      <c r="C14" s="25"/>
      <c r="D14" s="25"/>
      <c r="E14" s="25"/>
      <c r="F14" s="25"/>
      <c r="G14" s="23"/>
      <c r="H14" s="23"/>
    </row>
    <row r="15" spans="1:8" ht="18.75" x14ac:dyDescent="0.3">
      <c r="A15" s="10" t="s">
        <v>0</v>
      </c>
      <c r="B15" s="10" t="s">
        <v>12</v>
      </c>
      <c r="C15" s="10" t="s">
        <v>26</v>
      </c>
      <c r="D15" s="10" t="s">
        <v>25</v>
      </c>
      <c r="E15" s="10" t="s">
        <v>6</v>
      </c>
      <c r="F15" s="10" t="s">
        <v>29</v>
      </c>
      <c r="G15" s="18"/>
      <c r="H15" s="18"/>
    </row>
    <row r="16" spans="1:8" ht="18.75" x14ac:dyDescent="0.3">
      <c r="A16" s="5">
        <v>1010</v>
      </c>
      <c r="B16" s="11" t="s">
        <v>13</v>
      </c>
      <c r="C16" s="5">
        <v>3</v>
      </c>
      <c r="D16" s="8">
        <f>H3*$G$10</f>
        <v>6</v>
      </c>
      <c r="E16" s="8">
        <f>C16*(H3+D16)</f>
        <v>378</v>
      </c>
      <c r="F16" s="8">
        <f>E16*(1-$H$10)</f>
        <v>264.59999999999997</v>
      </c>
    </row>
    <row r="17" spans="1:14" ht="18.75" x14ac:dyDescent="0.3">
      <c r="A17" s="5">
        <v>1010</v>
      </c>
      <c r="B17" s="11" t="s">
        <v>14</v>
      </c>
      <c r="C17" s="5">
        <v>2</v>
      </c>
      <c r="D17" s="8">
        <f>H4*$G$10</f>
        <v>25</v>
      </c>
      <c r="E17" s="8">
        <f>C17*(H4+D17)</f>
        <v>1050</v>
      </c>
      <c r="F17" s="8">
        <f>E17*(1-$H$10)</f>
        <v>735</v>
      </c>
    </row>
    <row r="18" spans="1:14" ht="18.75" x14ac:dyDescent="0.3">
      <c r="A18" s="5">
        <v>1010</v>
      </c>
      <c r="B18" s="11" t="s">
        <v>15</v>
      </c>
      <c r="C18" s="5">
        <v>1</v>
      </c>
      <c r="D18" s="8">
        <f>H5*$G$10</f>
        <v>229</v>
      </c>
      <c r="E18" s="8">
        <f>C18*(H5+D18)</f>
        <v>4809</v>
      </c>
      <c r="F18" s="8">
        <f>E18*(1-$H$10)</f>
        <v>3366.2999999999997</v>
      </c>
    </row>
    <row r="19" spans="1:14" ht="18.75" x14ac:dyDescent="0.3">
      <c r="A19" s="5">
        <v>1010</v>
      </c>
      <c r="B19" s="11" t="s">
        <v>16</v>
      </c>
      <c r="C19" s="5">
        <v>2</v>
      </c>
      <c r="D19" s="8">
        <f>H6*$G$10</f>
        <v>3.75</v>
      </c>
      <c r="E19" s="8">
        <f>C19*(H6+D19)</f>
        <v>157.5</v>
      </c>
      <c r="F19" s="8">
        <f>E19*(1-$H$10)</f>
        <v>110.25</v>
      </c>
    </row>
    <row r="20" spans="1:14" ht="18.75" x14ac:dyDescent="0.3">
      <c r="A20" s="5">
        <v>2020</v>
      </c>
      <c r="B20" s="11" t="s">
        <v>13</v>
      </c>
      <c r="C20" s="5">
        <v>10</v>
      </c>
      <c r="D20" s="8">
        <f>H3*$G$11</f>
        <v>9</v>
      </c>
      <c r="E20" s="8" t="e">
        <f>C20*(#REF!+D20)</f>
        <v>#REF!</v>
      </c>
      <c r="F20" s="8" t="e">
        <f>E20*(1-$H$11)</f>
        <v>#REF!</v>
      </c>
      <c r="I20" s="13"/>
      <c r="J20" s="13"/>
      <c r="K20" s="13"/>
      <c r="L20" s="13"/>
      <c r="M20" s="13"/>
      <c r="N20" s="13"/>
    </row>
    <row r="21" spans="1:14" ht="18.75" x14ac:dyDescent="0.3">
      <c r="A21" s="5">
        <v>2020</v>
      </c>
      <c r="B21" s="11" t="s">
        <v>16</v>
      </c>
      <c r="C21" s="5">
        <v>10</v>
      </c>
      <c r="D21" s="8" t="e">
        <f>#REF!*$G$11</f>
        <v>#REF!</v>
      </c>
      <c r="E21" s="8" t="e">
        <f>C21*(#REF!+D21)</f>
        <v>#REF!</v>
      </c>
      <c r="F21" s="8" t="e">
        <f>E21*(1-$H$11)</f>
        <v>#REF!</v>
      </c>
      <c r="I21" s="13"/>
      <c r="J21" s="13"/>
      <c r="K21" s="13"/>
      <c r="L21" s="13"/>
      <c r="M21" s="13"/>
      <c r="N21" s="13"/>
    </row>
    <row r="22" spans="1:14" ht="18.75" x14ac:dyDescent="0.3">
      <c r="A22" s="5">
        <v>3030</v>
      </c>
      <c r="B22" s="11" t="s">
        <v>14</v>
      </c>
      <c r="C22" s="5">
        <v>2</v>
      </c>
      <c r="D22" s="14" t="e">
        <f>#REF!*$G$12</f>
        <v>#REF!</v>
      </c>
      <c r="E22" s="8" t="e">
        <f>C22*(#REF!+D22)</f>
        <v>#REF!</v>
      </c>
      <c r="F22" s="8" t="e">
        <f>E22*(1-$H$12)</f>
        <v>#REF!</v>
      </c>
      <c r="I22" s="13"/>
      <c r="J22" s="13"/>
      <c r="K22" s="13"/>
      <c r="L22" s="13"/>
      <c r="M22" s="13"/>
      <c r="N22" s="13"/>
    </row>
    <row r="23" spans="1:14" ht="18.75" x14ac:dyDescent="0.3">
      <c r="A23" s="5">
        <v>3030</v>
      </c>
      <c r="B23" s="11" t="s">
        <v>15</v>
      </c>
      <c r="C23" s="5">
        <v>2</v>
      </c>
      <c r="D23" s="14" t="e">
        <f>#REF!*$G$12</f>
        <v>#REF!</v>
      </c>
      <c r="E23" s="8" t="e">
        <f>C23*(#REF!+D23)</f>
        <v>#REF!</v>
      </c>
      <c r="F23" s="8" t="e">
        <f>E23*(1-$H$12)</f>
        <v>#REF!</v>
      </c>
    </row>
    <row r="24" spans="1:14" ht="18.75" x14ac:dyDescent="0.3">
      <c r="A24" s="5">
        <v>3030</v>
      </c>
      <c r="B24" s="11" t="s">
        <v>16</v>
      </c>
      <c r="C24" s="5">
        <v>2</v>
      </c>
      <c r="D24" s="14" t="e">
        <f>#REF!*$G$12</f>
        <v>#REF!</v>
      </c>
      <c r="E24" s="8" t="e">
        <f>C24*(#REF!+D24)</f>
        <v>#REF!</v>
      </c>
      <c r="F24" s="8" t="e">
        <f>E24*(1-$H$12)</f>
        <v>#REF!</v>
      </c>
    </row>
    <row r="26" spans="1:14" ht="18.75" x14ac:dyDescent="0.3">
      <c r="A26" s="26" t="s">
        <v>27</v>
      </c>
      <c r="B26" s="27"/>
      <c r="C26" s="27"/>
      <c r="D26" s="27"/>
      <c r="E26" s="27"/>
      <c r="F26" s="27"/>
      <c r="G26" s="27"/>
      <c r="H26" s="28"/>
    </row>
    <row r="27" spans="1:14" ht="18.75" x14ac:dyDescent="0.3">
      <c r="A27" s="26" t="s">
        <v>28</v>
      </c>
      <c r="B27" s="27"/>
      <c r="C27" s="27"/>
      <c r="D27" s="27"/>
      <c r="E27" s="27"/>
      <c r="F27" s="27"/>
      <c r="G27" s="27"/>
      <c r="H27" s="28"/>
    </row>
    <row r="28" spans="1:14" ht="18.75" x14ac:dyDescent="0.3">
      <c r="A28" s="26" t="s">
        <v>30</v>
      </c>
      <c r="B28" s="27"/>
      <c r="C28" s="27"/>
      <c r="D28" s="27"/>
      <c r="E28" s="27"/>
      <c r="F28" s="27"/>
      <c r="G28" s="27"/>
      <c r="H28" s="28"/>
    </row>
  </sheetData>
  <mergeCells count="8">
    <mergeCell ref="A26:H26"/>
    <mergeCell ref="A27:H27"/>
    <mergeCell ref="A28:H28"/>
    <mergeCell ref="A7:C7"/>
    <mergeCell ref="A14:F14"/>
    <mergeCell ref="E8:H8"/>
    <mergeCell ref="F1:H1"/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A05A5D4071BE4CB093DC3FA53A8D91" ma:contentTypeVersion="4" ma:contentTypeDescription="Crie um novo documento." ma:contentTypeScope="" ma:versionID="4bdf919637deb68555c45b2197517b83">
  <xsd:schema xmlns:xsd="http://www.w3.org/2001/XMLSchema" xmlns:xs="http://www.w3.org/2001/XMLSchema" xmlns:p="http://schemas.microsoft.com/office/2006/metadata/properties" xmlns:ns2="a89eb2d2-5c28-4a79-9ed9-d0f8661ac238" targetNamespace="http://schemas.microsoft.com/office/2006/metadata/properties" ma:root="true" ma:fieldsID="c3db6c5dc1c5166643c573d458341fd4" ns2:_="">
    <xsd:import namespace="a89eb2d2-5c28-4a79-9ed9-d0f8661ac2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9eb2d2-5c28-4a79-9ed9-d0f8661ac2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06D4F4-A2F1-4D74-9DA6-A1DA8DC1AE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9eb2d2-5c28-4a79-9ed9-d0f8661ac2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BD661C3-EE23-47DB-ADF6-81666E3A40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5775BE-B4AA-4721-B767-A9C4D8557B6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Melhorada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Lucas Guimarães</cp:lastModifiedBy>
  <dcterms:created xsi:type="dcterms:W3CDTF">2021-03-30T02:13:22Z</dcterms:created>
  <dcterms:modified xsi:type="dcterms:W3CDTF">2021-04-03T23:02:14Z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0x010100BDA05A5D4071BE4CB093DC3FA53A8D91</vt:lpwstr>
  </property>
</Properties>
</file>